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lab-lena/Dropbox/Puf3_Not4_Proofread/review/TABLES_REVISED copy/"/>
    </mc:Choice>
  </mc:AlternateContent>
  <xr:revisionPtr revIDLastSave="0" documentId="13_ncr:1_{E7A5B8D2-3D00-7342-BE20-20D75BB8B4B5}" xr6:coauthVersionLast="47" xr6:coauthVersionMax="47" xr10:uidLastSave="{00000000-0000-0000-0000-000000000000}"/>
  <bookViews>
    <workbookView xWindow="0" yWindow="880" windowWidth="30240" windowHeight="14420" tabRatio="500" activeTab="4" xr2:uid="{00000000-000D-0000-FFFF-FFFF00000000}"/>
  </bookViews>
  <sheets>
    <sheet name="charging all" sheetId="5" r:id="rId1"/>
    <sheet name="charging wild type" sheetId="1" r:id="rId2"/>
    <sheet name="charging puf3" sheetId="4" r:id="rId3"/>
    <sheet name="charging not4" sheetId="2" r:id="rId4"/>
    <sheet name="charging not4-puf3" sheetId="3" r:id="rId5"/>
    <sheet name="abundance all" sheetId="9" r:id="rId6"/>
    <sheet name="abundance all mean normalized" sheetId="10" r:id="rId7"/>
    <sheet name="abundance puf3 vs wild type" sheetId="7" r:id="rId8"/>
    <sheet name="abundance not4 vs wild type" sheetId="6" r:id="rId9"/>
    <sheet name="abundance puf3-not4 vs wildtype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W41" i="10" l="1"/>
  <c r="W42" i="10" s="1"/>
  <c r="P41" i="10"/>
  <c r="P42" i="10" s="1"/>
  <c r="I41" i="10"/>
  <c r="I42" i="10" s="1"/>
  <c r="V39" i="10" l="1"/>
  <c r="U39" i="10"/>
  <c r="O39" i="10"/>
  <c r="N39" i="10"/>
  <c r="H39" i="10"/>
  <c r="G39" i="10"/>
  <c r="V38" i="10"/>
  <c r="U38" i="10"/>
  <c r="O38" i="10"/>
  <c r="N38" i="10"/>
  <c r="H38" i="10"/>
  <c r="G38" i="10"/>
  <c r="V37" i="10"/>
  <c r="U37" i="10"/>
  <c r="O37" i="10"/>
  <c r="N37" i="10"/>
  <c r="H37" i="10"/>
  <c r="G37" i="10"/>
  <c r="V36" i="10"/>
  <c r="U36" i="10"/>
  <c r="O36" i="10"/>
  <c r="N36" i="10"/>
  <c r="H36" i="10"/>
  <c r="G36" i="10"/>
  <c r="V35" i="10"/>
  <c r="U35" i="10"/>
  <c r="O35" i="10"/>
  <c r="N35" i="10"/>
  <c r="H35" i="10"/>
  <c r="G35" i="10"/>
  <c r="V34" i="10"/>
  <c r="U34" i="10"/>
  <c r="O34" i="10"/>
  <c r="N34" i="10"/>
  <c r="H34" i="10"/>
  <c r="G34" i="10"/>
  <c r="V33" i="10"/>
  <c r="U33" i="10"/>
  <c r="O33" i="10"/>
  <c r="N33" i="10"/>
  <c r="H33" i="10"/>
  <c r="G33" i="10"/>
  <c r="V32" i="10"/>
  <c r="U32" i="10"/>
  <c r="O32" i="10"/>
  <c r="N32" i="10"/>
  <c r="H32" i="10"/>
  <c r="G32" i="10"/>
  <c r="V31" i="10"/>
  <c r="U31" i="10"/>
  <c r="O31" i="10"/>
  <c r="N31" i="10"/>
  <c r="H31" i="10"/>
  <c r="G31" i="10"/>
  <c r="V30" i="10"/>
  <c r="U30" i="10"/>
  <c r="O30" i="10"/>
  <c r="N30" i="10"/>
  <c r="H30" i="10"/>
  <c r="G30" i="10"/>
  <c r="V29" i="10"/>
  <c r="U29" i="10"/>
  <c r="O29" i="10"/>
  <c r="N29" i="10"/>
  <c r="H29" i="10"/>
  <c r="G29" i="10"/>
  <c r="V28" i="10"/>
  <c r="U28" i="10"/>
  <c r="O28" i="10"/>
  <c r="N28" i="10"/>
  <c r="H28" i="10"/>
  <c r="G28" i="10"/>
  <c r="V27" i="10"/>
  <c r="U27" i="10"/>
  <c r="O27" i="10"/>
  <c r="N27" i="10"/>
  <c r="H27" i="10"/>
  <c r="G27" i="10"/>
  <c r="V26" i="10"/>
  <c r="U26" i="10"/>
  <c r="O26" i="10"/>
  <c r="N26" i="10"/>
  <c r="H26" i="10"/>
  <c r="G26" i="10"/>
  <c r="V25" i="10"/>
  <c r="U25" i="10"/>
  <c r="O25" i="10"/>
  <c r="N25" i="10"/>
  <c r="H25" i="10"/>
  <c r="G25" i="10"/>
  <c r="V24" i="10"/>
  <c r="U24" i="10"/>
  <c r="O24" i="10"/>
  <c r="N24" i="10"/>
  <c r="H24" i="10"/>
  <c r="G24" i="10"/>
  <c r="V23" i="10"/>
  <c r="U23" i="10"/>
  <c r="O23" i="10"/>
  <c r="N23" i="10"/>
  <c r="H23" i="10"/>
  <c r="G23" i="10"/>
  <c r="V22" i="10"/>
  <c r="U22" i="10"/>
  <c r="O22" i="10"/>
  <c r="N22" i="10"/>
  <c r="H22" i="10"/>
  <c r="G22" i="10"/>
  <c r="V21" i="10"/>
  <c r="U21" i="10"/>
  <c r="O21" i="10"/>
  <c r="N21" i="10"/>
  <c r="H21" i="10"/>
  <c r="G21" i="10"/>
  <c r="V20" i="10"/>
  <c r="U20" i="10"/>
  <c r="O20" i="10"/>
  <c r="N20" i="10"/>
  <c r="H20" i="10"/>
  <c r="G20" i="10"/>
  <c r="V19" i="10"/>
  <c r="U19" i="10"/>
  <c r="O19" i="10"/>
  <c r="N19" i="10"/>
  <c r="H19" i="10"/>
  <c r="G19" i="10"/>
  <c r="V18" i="10"/>
  <c r="U18" i="10"/>
  <c r="O18" i="10"/>
  <c r="N18" i="10"/>
  <c r="H18" i="10"/>
  <c r="G18" i="10"/>
  <c r="V17" i="10"/>
  <c r="U17" i="10"/>
  <c r="O17" i="10"/>
  <c r="N17" i="10"/>
  <c r="H17" i="10"/>
  <c r="G17" i="10"/>
  <c r="V16" i="10"/>
  <c r="U16" i="10"/>
  <c r="O16" i="10"/>
  <c r="N16" i="10"/>
  <c r="H16" i="10"/>
  <c r="G16" i="10"/>
  <c r="V15" i="10"/>
  <c r="U15" i="10"/>
  <c r="O15" i="10"/>
  <c r="N15" i="10"/>
  <c r="H15" i="10"/>
  <c r="G15" i="10"/>
  <c r="V14" i="10"/>
  <c r="U14" i="10"/>
  <c r="O14" i="10"/>
  <c r="N14" i="10"/>
  <c r="H14" i="10"/>
  <c r="G14" i="10"/>
  <c r="V13" i="10"/>
  <c r="U13" i="10"/>
  <c r="O13" i="10"/>
  <c r="N13" i="10"/>
  <c r="H13" i="10"/>
  <c r="G13" i="10"/>
  <c r="V12" i="10"/>
  <c r="U12" i="10"/>
  <c r="O12" i="10"/>
  <c r="N12" i="10"/>
  <c r="H12" i="10"/>
  <c r="G12" i="10"/>
  <c r="V11" i="10"/>
  <c r="U11" i="10"/>
  <c r="O11" i="10"/>
  <c r="N11" i="10"/>
  <c r="H11" i="10"/>
  <c r="G11" i="10"/>
  <c r="V10" i="10"/>
  <c r="U10" i="10"/>
  <c r="O10" i="10"/>
  <c r="N10" i="10"/>
  <c r="H10" i="10"/>
  <c r="G10" i="10"/>
  <c r="V9" i="10"/>
  <c r="U9" i="10"/>
  <c r="O9" i="10"/>
  <c r="N9" i="10"/>
  <c r="H9" i="10"/>
  <c r="G9" i="10"/>
  <c r="V8" i="10"/>
  <c r="U8" i="10"/>
  <c r="O8" i="10"/>
  <c r="N8" i="10"/>
  <c r="H8" i="10"/>
  <c r="G8" i="10"/>
  <c r="V7" i="10"/>
  <c r="U7" i="10"/>
  <c r="O7" i="10"/>
  <c r="N7" i="10"/>
  <c r="H7" i="10"/>
  <c r="G7" i="10"/>
  <c r="V6" i="10"/>
  <c r="U6" i="10"/>
  <c r="O6" i="10"/>
  <c r="N6" i="10"/>
  <c r="H6" i="10"/>
  <c r="G6" i="10"/>
  <c r="V5" i="10"/>
  <c r="U5" i="10"/>
  <c r="O5" i="10"/>
  <c r="N5" i="10"/>
  <c r="H5" i="10"/>
  <c r="G5" i="10"/>
  <c r="V4" i="10"/>
  <c r="U4" i="10"/>
  <c r="O4" i="10"/>
  <c r="N4" i="10"/>
  <c r="H4" i="10"/>
  <c r="G4" i="10"/>
  <c r="V3" i="10"/>
  <c r="U3" i="10"/>
  <c r="O3" i="10"/>
  <c r="N3" i="10"/>
  <c r="H3" i="10"/>
  <c r="G3" i="10"/>
  <c r="V2" i="10"/>
  <c r="U2" i="10"/>
  <c r="O2" i="10"/>
  <c r="N2" i="10"/>
  <c r="H2" i="10"/>
  <c r="G2" i="10"/>
  <c r="V41" i="9"/>
  <c r="U41" i="9"/>
  <c r="O41" i="9"/>
  <c r="N41" i="9"/>
  <c r="H41" i="9"/>
  <c r="G41" i="9"/>
  <c r="V40" i="9"/>
  <c r="U40" i="9"/>
  <c r="O40" i="9"/>
  <c r="N40" i="9"/>
  <c r="H40" i="9"/>
  <c r="G40" i="9"/>
  <c r="V39" i="9"/>
  <c r="U39" i="9"/>
  <c r="O39" i="9"/>
  <c r="N39" i="9"/>
  <c r="H39" i="9"/>
  <c r="G39" i="9"/>
  <c r="V38" i="9"/>
  <c r="U38" i="9"/>
  <c r="O38" i="9"/>
  <c r="N38" i="9"/>
  <c r="H38" i="9"/>
  <c r="G38" i="9"/>
  <c r="V37" i="9"/>
  <c r="U37" i="9"/>
  <c r="O37" i="9"/>
  <c r="N37" i="9"/>
  <c r="H37" i="9"/>
  <c r="G37" i="9"/>
  <c r="V36" i="9"/>
  <c r="U36" i="9"/>
  <c r="O36" i="9"/>
  <c r="N36" i="9"/>
  <c r="H36" i="9"/>
  <c r="G36" i="9"/>
  <c r="V35" i="9"/>
  <c r="U35" i="9"/>
  <c r="O35" i="9"/>
  <c r="N35" i="9"/>
  <c r="H35" i="9"/>
  <c r="G35" i="9"/>
  <c r="V34" i="9"/>
  <c r="U34" i="9"/>
  <c r="O34" i="9"/>
  <c r="N34" i="9"/>
  <c r="H34" i="9"/>
  <c r="G34" i="9"/>
  <c r="V31" i="9"/>
  <c r="U31" i="9"/>
  <c r="O31" i="9"/>
  <c r="N31" i="9"/>
  <c r="H31" i="9"/>
  <c r="G31" i="9"/>
  <c r="V30" i="9"/>
  <c r="U30" i="9"/>
  <c r="O30" i="9"/>
  <c r="N30" i="9"/>
  <c r="H30" i="9"/>
  <c r="G30" i="9"/>
  <c r="V29" i="9"/>
  <c r="U29" i="9"/>
  <c r="O29" i="9"/>
  <c r="N29" i="9"/>
  <c r="H29" i="9"/>
  <c r="G29" i="9"/>
  <c r="V28" i="9"/>
  <c r="U28" i="9"/>
  <c r="O28" i="9"/>
  <c r="N28" i="9"/>
  <c r="H28" i="9"/>
  <c r="G28" i="9"/>
  <c r="V27" i="9"/>
  <c r="U27" i="9"/>
  <c r="O27" i="9"/>
  <c r="N27" i="9"/>
  <c r="H27" i="9"/>
  <c r="G27" i="9"/>
  <c r="V26" i="9"/>
  <c r="U26" i="9"/>
  <c r="O26" i="9"/>
  <c r="N26" i="9"/>
  <c r="H26" i="9"/>
  <c r="G26" i="9"/>
  <c r="V25" i="9"/>
  <c r="U25" i="9"/>
  <c r="O25" i="9"/>
  <c r="N25" i="9"/>
  <c r="H25" i="9"/>
  <c r="G25" i="9"/>
  <c r="V24" i="9"/>
  <c r="U24" i="9"/>
  <c r="O24" i="9"/>
  <c r="N24" i="9"/>
  <c r="H24" i="9"/>
  <c r="G24" i="9"/>
  <c r="V23" i="9"/>
  <c r="U23" i="9"/>
  <c r="O23" i="9"/>
  <c r="N23" i="9"/>
  <c r="H23" i="9"/>
  <c r="G23" i="9"/>
  <c r="V22" i="9"/>
  <c r="U22" i="9"/>
  <c r="O22" i="9"/>
  <c r="N22" i="9"/>
  <c r="H22" i="9"/>
  <c r="G22" i="9"/>
  <c r="V21" i="9"/>
  <c r="U21" i="9"/>
  <c r="O21" i="9"/>
  <c r="N21" i="9"/>
  <c r="H21" i="9"/>
  <c r="G21" i="9"/>
  <c r="V20" i="9"/>
  <c r="U20" i="9"/>
  <c r="O20" i="9"/>
  <c r="N20" i="9"/>
  <c r="H20" i="9"/>
  <c r="G20" i="9"/>
  <c r="V19" i="9"/>
  <c r="U19" i="9"/>
  <c r="O19" i="9"/>
  <c r="N19" i="9"/>
  <c r="H19" i="9"/>
  <c r="G19" i="9"/>
  <c r="V18" i="9"/>
  <c r="U18" i="9"/>
  <c r="O18" i="9"/>
  <c r="N18" i="9"/>
  <c r="H18" i="9"/>
  <c r="G18" i="9"/>
  <c r="V17" i="9"/>
  <c r="U17" i="9"/>
  <c r="O17" i="9"/>
  <c r="N17" i="9"/>
  <c r="H17" i="9"/>
  <c r="G17" i="9"/>
  <c r="V16" i="9"/>
  <c r="U16" i="9"/>
  <c r="O16" i="9"/>
  <c r="N16" i="9"/>
  <c r="H16" i="9"/>
  <c r="G16" i="9"/>
  <c r="V15" i="9"/>
  <c r="U15" i="9"/>
  <c r="O15" i="9"/>
  <c r="N15" i="9"/>
  <c r="H15" i="9"/>
  <c r="G15" i="9"/>
  <c r="V14" i="9"/>
  <c r="U14" i="9"/>
  <c r="O14" i="9"/>
  <c r="N14" i="9"/>
  <c r="H14" i="9"/>
  <c r="G14" i="9"/>
  <c r="V13" i="9"/>
  <c r="U13" i="9"/>
  <c r="O13" i="9"/>
  <c r="N13" i="9"/>
  <c r="H13" i="9"/>
  <c r="G13" i="9"/>
  <c r="V12" i="9"/>
  <c r="U12" i="9"/>
  <c r="O12" i="9"/>
  <c r="N12" i="9"/>
  <c r="H12" i="9"/>
  <c r="G12" i="9"/>
  <c r="V11" i="9"/>
  <c r="U11" i="9"/>
  <c r="O11" i="9"/>
  <c r="N11" i="9"/>
  <c r="H11" i="9"/>
  <c r="G11" i="9"/>
  <c r="V10" i="9"/>
  <c r="U10" i="9"/>
  <c r="O10" i="9"/>
  <c r="N10" i="9"/>
  <c r="H10" i="9"/>
  <c r="G10" i="9"/>
  <c r="V9" i="9"/>
  <c r="U9" i="9"/>
  <c r="O9" i="9"/>
  <c r="N9" i="9"/>
  <c r="H9" i="9"/>
  <c r="G9" i="9"/>
  <c r="V8" i="9"/>
  <c r="U8" i="9"/>
  <c r="O8" i="9"/>
  <c r="N8" i="9"/>
  <c r="H8" i="9"/>
  <c r="G8" i="9"/>
  <c r="V7" i="9"/>
  <c r="U7" i="9"/>
  <c r="O7" i="9"/>
  <c r="N7" i="9"/>
  <c r="H7" i="9"/>
  <c r="G7" i="9"/>
  <c r="V6" i="9"/>
  <c r="U6" i="9"/>
  <c r="O6" i="9"/>
  <c r="N6" i="9"/>
  <c r="H6" i="9"/>
  <c r="G6" i="9"/>
  <c r="V5" i="9"/>
  <c r="U5" i="9"/>
  <c r="O5" i="9"/>
  <c r="N5" i="9"/>
  <c r="H5" i="9"/>
  <c r="G5" i="9"/>
  <c r="V4" i="9"/>
  <c r="U4" i="9"/>
  <c r="O4" i="9"/>
  <c r="N4" i="9"/>
  <c r="H4" i="9"/>
  <c r="G4" i="9"/>
  <c r="V3" i="9"/>
  <c r="U3" i="9"/>
  <c r="O3" i="9"/>
  <c r="N3" i="9"/>
  <c r="H3" i="9"/>
  <c r="G3" i="9"/>
  <c r="V2" i="9"/>
  <c r="U2" i="9"/>
  <c r="O2" i="9"/>
  <c r="N2" i="9"/>
  <c r="H2" i="9"/>
  <c r="G2" i="9"/>
  <c r="E43" i="8"/>
  <c r="L41" i="8" s="1"/>
  <c r="C43" i="8"/>
  <c r="J38" i="8" s="1"/>
  <c r="G41" i="8"/>
  <c r="L40" i="8"/>
  <c r="G40" i="8"/>
  <c r="J39" i="8"/>
  <c r="G39" i="8"/>
  <c r="L38" i="8"/>
  <c r="G38" i="8"/>
  <c r="L37" i="8"/>
  <c r="G37" i="8"/>
  <c r="L36" i="8"/>
  <c r="G36" i="8"/>
  <c r="J35" i="8"/>
  <c r="G35" i="8"/>
  <c r="G34" i="8"/>
  <c r="L33" i="8"/>
  <c r="G33" i="8"/>
  <c r="L32" i="8"/>
  <c r="G32" i="8"/>
  <c r="L31" i="8"/>
  <c r="G31" i="8"/>
  <c r="G30" i="8"/>
  <c r="L29" i="8"/>
  <c r="G29" i="8"/>
  <c r="L28" i="8"/>
  <c r="G28" i="8"/>
  <c r="L27" i="8"/>
  <c r="J27" i="8"/>
  <c r="G27" i="8"/>
  <c r="L26" i="8"/>
  <c r="G26" i="8"/>
  <c r="L25" i="8"/>
  <c r="G25" i="8"/>
  <c r="L24" i="8"/>
  <c r="G24" i="8"/>
  <c r="L23" i="8"/>
  <c r="J23" i="8"/>
  <c r="G23" i="8"/>
  <c r="L22" i="8"/>
  <c r="G22" i="8"/>
  <c r="L21" i="8"/>
  <c r="G21" i="8"/>
  <c r="L20" i="8"/>
  <c r="G20" i="8"/>
  <c r="J19" i="8"/>
  <c r="G19" i="8"/>
  <c r="L18" i="8"/>
  <c r="G18" i="8"/>
  <c r="L17" i="8"/>
  <c r="G17" i="8"/>
  <c r="L16" i="8"/>
  <c r="G16" i="8"/>
  <c r="L15" i="8"/>
  <c r="G15" i="8"/>
  <c r="G14" i="8"/>
  <c r="L13" i="8"/>
  <c r="G13" i="8"/>
  <c r="L12" i="8"/>
  <c r="G12" i="8"/>
  <c r="L11" i="8"/>
  <c r="J11" i="8"/>
  <c r="G11" i="8"/>
  <c r="L10" i="8"/>
  <c r="G10" i="8"/>
  <c r="L9" i="8"/>
  <c r="G9" i="8"/>
  <c r="L8" i="8"/>
  <c r="G8" i="8"/>
  <c r="L7" i="8"/>
  <c r="J7" i="8"/>
  <c r="G7" i="8"/>
  <c r="L6" i="8"/>
  <c r="G6" i="8"/>
  <c r="L5" i="8"/>
  <c r="G5" i="8"/>
  <c r="L4" i="8"/>
  <c r="G4" i="8"/>
  <c r="J3" i="8"/>
  <c r="G3" i="8"/>
  <c r="L2" i="8"/>
  <c r="G2" i="8"/>
  <c r="E43" i="7"/>
  <c r="L41" i="7" s="1"/>
  <c r="C43" i="7"/>
  <c r="J40" i="7" s="1"/>
  <c r="J41" i="7"/>
  <c r="G41" i="7"/>
  <c r="L40" i="7"/>
  <c r="G40" i="7"/>
  <c r="G39" i="7"/>
  <c r="G38" i="7"/>
  <c r="G37" i="7"/>
  <c r="L36" i="7"/>
  <c r="G36" i="7"/>
  <c r="L35" i="7"/>
  <c r="J35" i="7"/>
  <c r="G35" i="7"/>
  <c r="G34" i="7"/>
  <c r="J33" i="7"/>
  <c r="G33" i="7"/>
  <c r="L32" i="7"/>
  <c r="G32" i="7"/>
  <c r="L31" i="7"/>
  <c r="J31" i="7"/>
  <c r="G31" i="7"/>
  <c r="L30" i="7"/>
  <c r="G30" i="7"/>
  <c r="G29" i="7"/>
  <c r="G28" i="7"/>
  <c r="J27" i="7"/>
  <c r="G27" i="7"/>
  <c r="L26" i="7"/>
  <c r="G26" i="7"/>
  <c r="J25" i="7"/>
  <c r="G25" i="7"/>
  <c r="L24" i="7"/>
  <c r="G24" i="7"/>
  <c r="G23" i="7"/>
  <c r="G22" i="7"/>
  <c r="G21" i="7"/>
  <c r="L20" i="7"/>
  <c r="G20" i="7"/>
  <c r="L19" i="7"/>
  <c r="J19" i="7"/>
  <c r="G19" i="7"/>
  <c r="G18" i="7"/>
  <c r="L17" i="7"/>
  <c r="G17" i="7"/>
  <c r="G16" i="7"/>
  <c r="L15" i="7"/>
  <c r="J15" i="7"/>
  <c r="G15" i="7"/>
  <c r="L14" i="7"/>
  <c r="G14" i="7"/>
  <c r="G13" i="7"/>
  <c r="G12" i="7"/>
  <c r="J11" i="7"/>
  <c r="G11" i="7"/>
  <c r="L10" i="7"/>
  <c r="G10" i="7"/>
  <c r="L9" i="7"/>
  <c r="G9" i="7"/>
  <c r="G8" i="7"/>
  <c r="J7" i="7"/>
  <c r="G7" i="7"/>
  <c r="L6" i="7"/>
  <c r="G6" i="7"/>
  <c r="L5" i="7"/>
  <c r="J5" i="7"/>
  <c r="G5" i="7"/>
  <c r="G4" i="7"/>
  <c r="J3" i="7"/>
  <c r="G3" i="7"/>
  <c r="L2" i="7"/>
  <c r="G2" i="7"/>
  <c r="C43" i="6"/>
  <c r="J41" i="6" s="1"/>
  <c r="A43" i="6"/>
  <c r="H38" i="6" s="1"/>
  <c r="E41" i="6"/>
  <c r="J40" i="6"/>
  <c r="E40" i="6"/>
  <c r="E39" i="6"/>
  <c r="J38" i="6"/>
  <c r="E38" i="6"/>
  <c r="J37" i="6"/>
  <c r="E37" i="6"/>
  <c r="J36" i="6"/>
  <c r="E36" i="6"/>
  <c r="J35" i="6"/>
  <c r="H35" i="6"/>
  <c r="E35" i="6"/>
  <c r="E34" i="6"/>
  <c r="J32" i="6"/>
  <c r="J31" i="6"/>
  <c r="E31" i="6"/>
  <c r="J30" i="6"/>
  <c r="E30" i="6"/>
  <c r="J29" i="6"/>
  <c r="H29" i="6"/>
  <c r="E29" i="6"/>
  <c r="E28" i="6"/>
  <c r="E27" i="6"/>
  <c r="E26" i="6"/>
  <c r="H25" i="6"/>
  <c r="E25" i="6"/>
  <c r="J24" i="6"/>
  <c r="E24" i="6"/>
  <c r="J23" i="6"/>
  <c r="E23" i="6"/>
  <c r="E22" i="6"/>
  <c r="J21" i="6"/>
  <c r="E21" i="6"/>
  <c r="E20" i="6"/>
  <c r="J19" i="6"/>
  <c r="E19" i="6"/>
  <c r="J18" i="6"/>
  <c r="E18" i="6"/>
  <c r="E17" i="6"/>
  <c r="J16" i="6"/>
  <c r="E16" i="6"/>
  <c r="J15" i="6"/>
  <c r="E15" i="6"/>
  <c r="J14" i="6"/>
  <c r="E14" i="6"/>
  <c r="J13" i="6"/>
  <c r="H13" i="6"/>
  <c r="E13" i="6"/>
  <c r="E12" i="6"/>
  <c r="E11" i="6"/>
  <c r="E10" i="6"/>
  <c r="H9" i="6"/>
  <c r="E9" i="6"/>
  <c r="J8" i="6"/>
  <c r="E8" i="6"/>
  <c r="J7" i="6"/>
  <c r="E7" i="6"/>
  <c r="E6" i="6"/>
  <c r="J5" i="6"/>
  <c r="E5" i="6"/>
  <c r="E4" i="6"/>
  <c r="J3" i="6"/>
  <c r="E3" i="6"/>
  <c r="J2" i="6"/>
  <c r="E2" i="6"/>
  <c r="Z45" i="5"/>
  <c r="Z46" i="5" s="1"/>
  <c r="T45" i="5"/>
  <c r="T46" i="5" s="1"/>
  <c r="N45" i="5"/>
  <c r="N46" i="5" s="1"/>
  <c r="H45" i="5"/>
  <c r="H46" i="5" s="1"/>
  <c r="AA43" i="5"/>
  <c r="U43" i="5"/>
  <c r="O43" i="5"/>
  <c r="I43" i="5"/>
  <c r="AA42" i="5"/>
  <c r="U42" i="5"/>
  <c r="O42" i="5"/>
  <c r="I42" i="5"/>
  <c r="AA41" i="5"/>
  <c r="U41" i="5"/>
  <c r="O41" i="5"/>
  <c r="I41" i="5"/>
  <c r="AA40" i="5"/>
  <c r="U40" i="5"/>
  <c r="O40" i="5"/>
  <c r="I40" i="5"/>
  <c r="AA39" i="5"/>
  <c r="U39" i="5"/>
  <c r="O39" i="5"/>
  <c r="I39" i="5"/>
  <c r="AA38" i="5"/>
  <c r="U38" i="5"/>
  <c r="O38" i="5"/>
  <c r="I38" i="5"/>
  <c r="AA37" i="5"/>
  <c r="U37" i="5"/>
  <c r="O37" i="5"/>
  <c r="I37" i="5"/>
  <c r="AA36" i="5"/>
  <c r="U36" i="5"/>
  <c r="O36" i="5"/>
  <c r="I36" i="5"/>
  <c r="AA35" i="5"/>
  <c r="U35" i="5"/>
  <c r="AA34" i="5"/>
  <c r="U34" i="5"/>
  <c r="AA33" i="5"/>
  <c r="U33" i="5"/>
  <c r="O33" i="5"/>
  <c r="I33" i="5"/>
  <c r="AA32" i="5"/>
  <c r="U32" i="5"/>
  <c r="O32" i="5"/>
  <c r="I32" i="5"/>
  <c r="AA31" i="5"/>
  <c r="U31" i="5"/>
  <c r="O31" i="5"/>
  <c r="I31" i="5"/>
  <c r="AA30" i="5"/>
  <c r="U30" i="5"/>
  <c r="O30" i="5"/>
  <c r="I30" i="5"/>
  <c r="AA29" i="5"/>
  <c r="U29" i="5"/>
  <c r="O29" i="5"/>
  <c r="I29" i="5"/>
  <c r="AA28" i="5"/>
  <c r="U28" i="5"/>
  <c r="O28" i="5"/>
  <c r="I28" i="5"/>
  <c r="AA27" i="5"/>
  <c r="U27" i="5"/>
  <c r="O27" i="5"/>
  <c r="I27" i="5"/>
  <c r="AA26" i="5"/>
  <c r="U26" i="5"/>
  <c r="O26" i="5"/>
  <c r="I26" i="5"/>
  <c r="AA25" i="5"/>
  <c r="U25" i="5"/>
  <c r="O25" i="5"/>
  <c r="I25" i="5"/>
  <c r="AA24" i="5"/>
  <c r="U24" i="5"/>
  <c r="O24" i="5"/>
  <c r="I24" i="5"/>
  <c r="AA23" i="5"/>
  <c r="U23" i="5"/>
  <c r="O23" i="5"/>
  <c r="I23" i="5"/>
  <c r="AA22" i="5"/>
  <c r="U22" i="5"/>
  <c r="O22" i="5"/>
  <c r="I22" i="5"/>
  <c r="AA21" i="5"/>
  <c r="U21" i="5"/>
  <c r="O21" i="5"/>
  <c r="I21" i="5"/>
  <c r="AA20" i="5"/>
  <c r="U20" i="5"/>
  <c r="O20" i="5"/>
  <c r="I20" i="5"/>
  <c r="AA19" i="5"/>
  <c r="U19" i="5"/>
  <c r="O19" i="5"/>
  <c r="I19" i="5"/>
  <c r="AA18" i="5"/>
  <c r="U18" i="5"/>
  <c r="O18" i="5"/>
  <c r="I18" i="5"/>
  <c r="AA17" i="5"/>
  <c r="U17" i="5"/>
  <c r="O17" i="5"/>
  <c r="I17" i="5"/>
  <c r="AA16" i="5"/>
  <c r="U16" i="5"/>
  <c r="O16" i="5"/>
  <c r="I16" i="5"/>
  <c r="AA15" i="5"/>
  <c r="U15" i="5"/>
  <c r="O15" i="5"/>
  <c r="I15" i="5"/>
  <c r="AA14" i="5"/>
  <c r="U14" i="5"/>
  <c r="O14" i="5"/>
  <c r="I14" i="5"/>
  <c r="AA13" i="5"/>
  <c r="U13" i="5"/>
  <c r="O13" i="5"/>
  <c r="I13" i="5"/>
  <c r="AA12" i="5"/>
  <c r="U12" i="5"/>
  <c r="O12" i="5"/>
  <c r="I12" i="5"/>
  <c r="AA11" i="5"/>
  <c r="U11" i="5"/>
  <c r="O11" i="5"/>
  <c r="I11" i="5"/>
  <c r="AA10" i="5"/>
  <c r="U10" i="5"/>
  <c r="O10" i="5"/>
  <c r="I10" i="5"/>
  <c r="AA9" i="5"/>
  <c r="U9" i="5"/>
  <c r="O9" i="5"/>
  <c r="I9" i="5"/>
  <c r="AA8" i="5"/>
  <c r="U8" i="5"/>
  <c r="O8" i="5"/>
  <c r="I8" i="5"/>
  <c r="AA7" i="5"/>
  <c r="U7" i="5"/>
  <c r="O7" i="5"/>
  <c r="I7" i="5"/>
  <c r="AA6" i="5"/>
  <c r="U6" i="5"/>
  <c r="O6" i="5"/>
  <c r="I6" i="5"/>
  <c r="AA5" i="5"/>
  <c r="U5" i="5"/>
  <c r="O5" i="5"/>
  <c r="I5" i="5"/>
  <c r="AA4" i="5"/>
  <c r="U4" i="5"/>
  <c r="O4" i="5"/>
  <c r="I4" i="5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41" i="2"/>
  <c r="I40" i="2"/>
  <c r="I39" i="2"/>
  <c r="I38" i="2"/>
  <c r="I37" i="2"/>
  <c r="I36" i="2"/>
  <c r="I35" i="2"/>
  <c r="I34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J4" i="6" l="1"/>
  <c r="J9" i="6"/>
  <c r="J20" i="6"/>
  <c r="J25" i="6"/>
  <c r="L11" i="7"/>
  <c r="L16" i="7"/>
  <c r="J21" i="7"/>
  <c r="J37" i="7"/>
  <c r="L34" i="8"/>
  <c r="L39" i="8"/>
  <c r="H5" i="6"/>
  <c r="J10" i="6"/>
  <c r="H21" i="6"/>
  <c r="J26" i="6"/>
  <c r="H32" i="6"/>
  <c r="L7" i="7"/>
  <c r="L12" i="7"/>
  <c r="J17" i="7"/>
  <c r="L22" i="7"/>
  <c r="L27" i="7"/>
  <c r="L38" i="7"/>
  <c r="J11" i="6"/>
  <c r="J27" i="6"/>
  <c r="J33" i="6"/>
  <c r="L3" i="7"/>
  <c r="L8" i="7"/>
  <c r="J13" i="7"/>
  <c r="J23" i="7"/>
  <c r="L28" i="7"/>
  <c r="J39" i="7"/>
  <c r="L3" i="8"/>
  <c r="L14" i="8"/>
  <c r="L19" i="8"/>
  <c r="L30" i="8"/>
  <c r="L35" i="8"/>
  <c r="J6" i="6"/>
  <c r="H17" i="6"/>
  <c r="J22" i="6"/>
  <c r="H39" i="6"/>
  <c r="L13" i="7"/>
  <c r="L18" i="7"/>
  <c r="L23" i="7"/>
  <c r="L34" i="7"/>
  <c r="L39" i="7"/>
  <c r="J12" i="6"/>
  <c r="J17" i="6"/>
  <c r="J28" i="6"/>
  <c r="J34" i="6"/>
  <c r="J39" i="6"/>
  <c r="L4" i="7"/>
  <c r="J9" i="7"/>
  <c r="J29" i="7"/>
  <c r="J15" i="8"/>
  <c r="J31" i="8"/>
  <c r="H3" i="6"/>
  <c r="H7" i="6"/>
  <c r="H11" i="6"/>
  <c r="H15" i="6"/>
  <c r="H19" i="6"/>
  <c r="H23" i="6"/>
  <c r="H27" i="6"/>
  <c r="H31" i="6"/>
  <c r="H33" i="6"/>
  <c r="H37" i="6"/>
  <c r="H41" i="6"/>
  <c r="J5" i="8"/>
  <c r="J9" i="8"/>
  <c r="J13" i="8"/>
  <c r="J17" i="8"/>
  <c r="J21" i="8"/>
  <c r="J25" i="8"/>
  <c r="J29" i="8"/>
  <c r="J33" i="8"/>
  <c r="J37" i="8"/>
  <c r="J41" i="8"/>
  <c r="H2" i="6"/>
  <c r="H6" i="6"/>
  <c r="H10" i="6"/>
  <c r="H14" i="6"/>
  <c r="H18" i="6"/>
  <c r="H22" i="6"/>
  <c r="H26" i="6"/>
  <c r="H30" i="6"/>
  <c r="H36" i="6"/>
  <c r="H40" i="6"/>
  <c r="J2" i="7"/>
  <c r="J6" i="7"/>
  <c r="J10" i="7"/>
  <c r="J14" i="7"/>
  <c r="J18" i="7"/>
  <c r="J22" i="7"/>
  <c r="J26" i="7"/>
  <c r="J30" i="7"/>
  <c r="J34" i="7"/>
  <c r="J38" i="7"/>
  <c r="J4" i="8"/>
  <c r="J8" i="8"/>
  <c r="J12" i="8"/>
  <c r="J16" i="8"/>
  <c r="J20" i="8"/>
  <c r="J24" i="8"/>
  <c r="J28" i="8"/>
  <c r="J32" i="8"/>
  <c r="J36" i="8"/>
  <c r="J40" i="8"/>
  <c r="H4" i="6"/>
  <c r="H8" i="6"/>
  <c r="H12" i="6"/>
  <c r="H16" i="6"/>
  <c r="H20" i="6"/>
  <c r="H24" i="6"/>
  <c r="H28" i="6"/>
  <c r="H34" i="6"/>
  <c r="J4" i="7"/>
  <c r="J8" i="7"/>
  <c r="J12" i="7"/>
  <c r="J16" i="7"/>
  <c r="J20" i="7"/>
  <c r="L21" i="7"/>
  <c r="J24" i="7"/>
  <c r="L25" i="7"/>
  <c r="J28" i="7"/>
  <c r="L29" i="7"/>
  <c r="J32" i="7"/>
  <c r="L33" i="7"/>
  <c r="J36" i="7"/>
  <c r="L37" i="7"/>
  <c r="J2" i="8"/>
  <c r="J6" i="8"/>
  <c r="J10" i="8"/>
  <c r="J14" i="8"/>
  <c r="J18" i="8"/>
  <c r="J22" i="8"/>
  <c r="J26" i="8"/>
  <c r="J30" i="8"/>
  <c r="J34" i="8"/>
</calcChain>
</file>

<file path=xl/sharedStrings.xml><?xml version="1.0" encoding="utf-8"?>
<sst xmlns="http://schemas.openxmlformats.org/spreadsheetml/2006/main" count="1166" uniqueCount="205">
  <si>
    <t>AminoAcid</t>
  </si>
  <si>
    <t>Probe</t>
  </si>
  <si>
    <t>Codon</t>
  </si>
  <si>
    <t>SEM</t>
  </si>
  <si>
    <t>coeff WT rep1 vs rep2</t>
  </si>
  <si>
    <t>mw WT</t>
  </si>
  <si>
    <t>Arg-ACG</t>
  </si>
  <si>
    <t>Arg1y</t>
  </si>
  <si>
    <t>Arg-ICG</t>
  </si>
  <si>
    <t>Arg-CCG</t>
  </si>
  <si>
    <t>Arg2y</t>
  </si>
  <si>
    <t>Arg-C/UCG</t>
  </si>
  <si>
    <t>Arg-CCT</t>
  </si>
  <si>
    <t>Arg3y</t>
  </si>
  <si>
    <t>Arg-CCU</t>
  </si>
  <si>
    <t>Arg-TCT</t>
  </si>
  <si>
    <t>Arg4y</t>
  </si>
  <si>
    <t>Arg-UCU</t>
  </si>
  <si>
    <t>His-GTG</t>
  </si>
  <si>
    <t>His1y</t>
  </si>
  <si>
    <t>His-GUG</t>
  </si>
  <si>
    <t>Lys-CTT</t>
  </si>
  <si>
    <t>Lys1y</t>
  </si>
  <si>
    <t>Lys-CUU</t>
  </si>
  <si>
    <t>Lys-TTT</t>
  </si>
  <si>
    <t>Lys2y</t>
  </si>
  <si>
    <t>Lys-UUU1</t>
  </si>
  <si>
    <t>Asp-GTC1</t>
  </si>
  <si>
    <t>Asp1y</t>
  </si>
  <si>
    <t>Asp-GUC</t>
  </si>
  <si>
    <t>Asp-GTC2</t>
  </si>
  <si>
    <t>Asp2y</t>
  </si>
  <si>
    <t>Asp-GUC2</t>
  </si>
  <si>
    <t>Glu-TTC</t>
  </si>
  <si>
    <t>Glu1y</t>
  </si>
  <si>
    <t>Glu-UUC</t>
  </si>
  <si>
    <t>Asn-GTT</t>
  </si>
  <si>
    <t>Asn1y</t>
  </si>
  <si>
    <t>Asn-GUU</t>
  </si>
  <si>
    <t>Cys-GCA</t>
  </si>
  <si>
    <t>Cys1y</t>
  </si>
  <si>
    <t>Cys-UGU/C</t>
  </si>
  <si>
    <t>Gln-TTG</t>
  </si>
  <si>
    <t>Gln1y</t>
  </si>
  <si>
    <t>Gln-C/UUG</t>
  </si>
  <si>
    <t>Ser-AGA</t>
  </si>
  <si>
    <t>Ser1y</t>
  </si>
  <si>
    <t>Ser-T/CGA</t>
  </si>
  <si>
    <t>Ser2y</t>
  </si>
  <si>
    <t>Ser-A/G/UGA</t>
  </si>
  <si>
    <t>Ser-GCT</t>
  </si>
  <si>
    <t>Ser3y</t>
  </si>
  <si>
    <t>Ser-GCU</t>
  </si>
  <si>
    <t>Thr-AGT</t>
  </si>
  <si>
    <t>Thr1y</t>
  </si>
  <si>
    <t>Thr-A/CGU</t>
  </si>
  <si>
    <t>Thr-CGT</t>
  </si>
  <si>
    <t>Thr2y</t>
  </si>
  <si>
    <t>Thr-UGU</t>
  </si>
  <si>
    <t>Thr-TGT</t>
  </si>
  <si>
    <t>Thr3y</t>
  </si>
  <si>
    <t>Thr-CGU</t>
  </si>
  <si>
    <t>Ala-AGC</t>
  </si>
  <si>
    <t>Ala1y</t>
  </si>
  <si>
    <t>Ala-IGC</t>
  </si>
  <si>
    <t>Ala-TGC</t>
  </si>
  <si>
    <t>Ala2y</t>
  </si>
  <si>
    <t>Ala-UGC</t>
  </si>
  <si>
    <t>Gly-CCC</t>
  </si>
  <si>
    <t>Gly1y</t>
  </si>
  <si>
    <t>Gly-GCC</t>
  </si>
  <si>
    <t>Gly2y</t>
  </si>
  <si>
    <t>Gly-TCC</t>
  </si>
  <si>
    <t>Gly3y</t>
  </si>
  <si>
    <t>Gly-UCC</t>
  </si>
  <si>
    <t>Ile-AAT</t>
  </si>
  <si>
    <t>Ile1y</t>
  </si>
  <si>
    <t>Ile-IAU</t>
  </si>
  <si>
    <t>Ile-TAT</t>
  </si>
  <si>
    <t>Ile2y</t>
  </si>
  <si>
    <t>Ile-UAU</t>
  </si>
  <si>
    <t>Leu-CAA</t>
  </si>
  <si>
    <t>Leu1y</t>
  </si>
  <si>
    <t>Leu-GAG</t>
  </si>
  <si>
    <t>Leu2y</t>
  </si>
  <si>
    <t>Leu-TAA</t>
  </si>
  <si>
    <t>Leu3y</t>
  </si>
  <si>
    <t>Leu-UAA</t>
  </si>
  <si>
    <t>Leu-TAG</t>
  </si>
  <si>
    <t>Leu4y</t>
  </si>
  <si>
    <t>Leu-UAC</t>
  </si>
  <si>
    <t>Met-CAT</t>
  </si>
  <si>
    <t>Met1y</t>
  </si>
  <si>
    <t>Meti-CAU</t>
  </si>
  <si>
    <t>nd</t>
  </si>
  <si>
    <t>Meti-CAT</t>
  </si>
  <si>
    <t>Met2y</t>
  </si>
  <si>
    <t>Met-CAU</t>
  </si>
  <si>
    <t>Phe-GAA</t>
  </si>
  <si>
    <t>Phe1y</t>
  </si>
  <si>
    <t>Pro-GAA</t>
  </si>
  <si>
    <t>Pro1y</t>
  </si>
  <si>
    <t>Pro-TGG</t>
  </si>
  <si>
    <t>Pro2y</t>
  </si>
  <si>
    <t>Pro-A/C/UGG</t>
  </si>
  <si>
    <t>Trp-CCA</t>
  </si>
  <si>
    <t>Trp1y</t>
  </si>
  <si>
    <t>Tyr-GTA</t>
  </si>
  <si>
    <t>Tyr1y</t>
  </si>
  <si>
    <t>Tyr-GUA</t>
  </si>
  <si>
    <t>Val-AAC</t>
  </si>
  <si>
    <t>Val1y</t>
  </si>
  <si>
    <t>Val-mAC</t>
  </si>
  <si>
    <t>Val-CAC</t>
  </si>
  <si>
    <t>Val2y</t>
  </si>
  <si>
    <t>Val-TAC</t>
  </si>
  <si>
    <t>Val3y</t>
  </si>
  <si>
    <t>Val-UAC</t>
  </si>
  <si>
    <t>Coeff not4 rep1 vs rep2</t>
  </si>
  <si>
    <t>mw not4</t>
  </si>
  <si>
    <t>charging delta not4 delta puf3 Rep1</t>
  </si>
  <si>
    <t>charging delta not4 delta puf3 Rep2</t>
  </si>
  <si>
    <t>coeff deltanot4-deltapuf3 rep1 vs rep2</t>
  </si>
  <si>
    <t>Mw deltanot4-deltapuf3</t>
  </si>
  <si>
    <t>charging delta puf3 rep1</t>
  </si>
  <si>
    <t>charging delta puf3 rep2</t>
  </si>
  <si>
    <t>Coeff delta puf3 rep1 vs rep2</t>
  </si>
  <si>
    <t>Mw delta puf3</t>
  </si>
  <si>
    <t xml:space="preserve">median </t>
  </si>
  <si>
    <t xml:space="preserve">Confidence interval </t>
  </si>
  <si>
    <t>not4 rep1 abundance</t>
  </si>
  <si>
    <t>not4 rep2 abundance</t>
  </si>
  <si>
    <t>Mean not4</t>
  </si>
  <si>
    <t>Coeff rep1 vs rep2 not4</t>
  </si>
  <si>
    <t>Normalized over mean 1</t>
  </si>
  <si>
    <t>Normalized over mean 2</t>
  </si>
  <si>
    <t>Anticodon</t>
  </si>
  <si>
    <t>Puf3 abundance rep1</t>
  </si>
  <si>
    <t>puf3 abundance rep2</t>
  </si>
  <si>
    <t>mean puf3 abundance</t>
  </si>
  <si>
    <t>coeff puf3 abundance</t>
  </si>
  <si>
    <t>Arg-CGT/A/C</t>
  </si>
  <si>
    <t>Arg-CGG</t>
  </si>
  <si>
    <t>Arg-AGG</t>
  </si>
  <si>
    <t>Arg-AGA</t>
  </si>
  <si>
    <t>His-CAC/T</t>
  </si>
  <si>
    <t>Lys-AAG</t>
  </si>
  <si>
    <t>Lys-UUU</t>
  </si>
  <si>
    <t>Lys-AAA/G</t>
  </si>
  <si>
    <t>Asp-GUC1</t>
  </si>
  <si>
    <t>Asp-GAT/C1</t>
  </si>
  <si>
    <t>Asp-GAT/C2</t>
  </si>
  <si>
    <t>Glu-C/UUC</t>
  </si>
  <si>
    <t>Glu-GAA/G</t>
  </si>
  <si>
    <t>Asn-AAT/C</t>
  </si>
  <si>
    <t>Cys-TGT/C</t>
  </si>
  <si>
    <t>Gln-CAA/G</t>
  </si>
  <si>
    <t>Ser-TCC/T/A</t>
  </si>
  <si>
    <t>Ser-C/UGA</t>
  </si>
  <si>
    <t>Ser-TCA/G</t>
  </si>
  <si>
    <t>Ser-AGC/T</t>
  </si>
  <si>
    <t>Thr-AGU</t>
  </si>
  <si>
    <t>Thr-ACT/C/A</t>
  </si>
  <si>
    <t>Thr-ACG</t>
  </si>
  <si>
    <t>Thr-ACA/G</t>
  </si>
  <si>
    <t>Ala-GCT/C/A</t>
  </si>
  <si>
    <t>Ala-GCA/G</t>
  </si>
  <si>
    <t>Gly-GGG</t>
  </si>
  <si>
    <t>Gly-GGC/T</t>
  </si>
  <si>
    <t>Gly-GGA/G</t>
  </si>
  <si>
    <t>Ile-AAU</t>
  </si>
  <si>
    <t>Ile-ATC/T</t>
  </si>
  <si>
    <t>Ile-ATA</t>
  </si>
  <si>
    <t>Leu-TTG</t>
  </si>
  <si>
    <t>Leu-CAG</t>
  </si>
  <si>
    <t>Leu-CTC/T</t>
  </si>
  <si>
    <t>Leu-TTA</t>
  </si>
  <si>
    <t>Leu-UAG</t>
  </si>
  <si>
    <t>Leu-CTA/G</t>
  </si>
  <si>
    <t>Meti-ATG</t>
  </si>
  <si>
    <t>Met-ATG</t>
  </si>
  <si>
    <t>Phe-TTC/T</t>
  </si>
  <si>
    <t>Pro-AGG</t>
  </si>
  <si>
    <t>Pro-CCA/T/C</t>
  </si>
  <si>
    <t>Pro-UGG</t>
  </si>
  <si>
    <t>Pro-CCA/G</t>
  </si>
  <si>
    <t>Trp-TGG</t>
  </si>
  <si>
    <t>Tyr-TAC/T</t>
  </si>
  <si>
    <t>Val-GTC/T/A</t>
  </si>
  <si>
    <t>Val-GTG</t>
  </si>
  <si>
    <t>Val-GTA</t>
  </si>
  <si>
    <t>puf3-not4 abundance rep1</t>
  </si>
  <si>
    <t>puf3-not4 abundance rep2</t>
  </si>
  <si>
    <t>mean puf3-not4</t>
  </si>
  <si>
    <t>coeff puf3-not4</t>
  </si>
  <si>
    <t>stdev rep1 vs rep2 not4</t>
  </si>
  <si>
    <t>SD rep1 vs rep2 puf3</t>
  </si>
  <si>
    <t>SD rep1 vs rep2 puf3-not4</t>
  </si>
  <si>
    <t>SDrep1 vs rep2 puf3</t>
  </si>
  <si>
    <t>WT rep1 charging</t>
  </si>
  <si>
    <t>WT rep2 charging</t>
  </si>
  <si>
    <t>not4 rep1 charging</t>
  </si>
  <si>
    <t>not4 rep2 charging</t>
  </si>
  <si>
    <t xml:space="preserve"> WT rep2 charging</t>
  </si>
  <si>
    <r>
      <t xml:space="preserve">TableS4. Expression and charging of tRNAs in wild type, </t>
    </r>
    <r>
      <rPr>
        <b/>
        <i/>
        <sz val="10"/>
        <rFont val="Arial"/>
        <family val="2"/>
        <charset val="1"/>
      </rPr>
      <t>not4</t>
    </r>
    <r>
      <rPr>
        <b/>
        <i/>
        <sz val="10"/>
        <rFont val="Symbol"/>
        <charset val="2"/>
      </rPr>
      <t>D</t>
    </r>
    <r>
      <rPr>
        <b/>
        <sz val="10"/>
        <rFont val="Arial"/>
        <family val="2"/>
        <charset val="1"/>
      </rPr>
      <t xml:space="preserve">, </t>
    </r>
    <r>
      <rPr>
        <b/>
        <i/>
        <sz val="10"/>
        <rFont val="Arial"/>
        <family val="2"/>
        <charset val="1"/>
      </rPr>
      <t>puf3</t>
    </r>
    <r>
      <rPr>
        <b/>
        <i/>
        <sz val="10"/>
        <rFont val="Symbol"/>
        <charset val="2"/>
      </rPr>
      <t>D</t>
    </r>
    <r>
      <rPr>
        <b/>
        <sz val="10"/>
        <rFont val="Arial"/>
        <family val="2"/>
        <charset val="1"/>
      </rPr>
      <t xml:space="preserve"> and </t>
    </r>
    <r>
      <rPr>
        <b/>
        <i/>
        <sz val="10"/>
        <rFont val="Arial"/>
        <family val="2"/>
        <charset val="1"/>
      </rPr>
      <t>not4</t>
    </r>
    <r>
      <rPr>
        <b/>
        <i/>
        <sz val="10"/>
        <rFont val="Symbol"/>
        <charset val="2"/>
      </rPr>
      <t>D</t>
    </r>
    <r>
      <rPr>
        <b/>
        <i/>
        <sz val="10"/>
        <rFont val="Arial"/>
        <family val="2"/>
        <charset val="1"/>
      </rPr>
      <t>puf3</t>
    </r>
    <r>
      <rPr>
        <b/>
        <i/>
        <sz val="10"/>
        <rFont val="Symbol"/>
        <charset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</si>
</sst>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118DD5"/>
      <name val="Arial"/>
      <family val="2"/>
      <charset val="1"/>
    </font>
    <font>
      <sz val="10"/>
      <color rgb="FF0070C0"/>
      <name val="Arial"/>
      <family val="2"/>
      <charset val="1"/>
    </font>
    <font>
      <sz val="10"/>
      <color rgb="FFC00000"/>
      <name val="Arial"/>
      <family val="2"/>
      <charset val="1"/>
    </font>
    <font>
      <sz val="10"/>
      <color rgb="FF00B05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10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/>
    <xf numFmtId="164" fontId="0" fillId="2" borderId="0" xfId="0" applyNumberFormat="1" applyFill="1"/>
    <xf numFmtId="9" fontId="0" fillId="0" borderId="0" xfId="0" applyNumberFormat="1"/>
    <xf numFmtId="0" fontId="3" fillId="0" borderId="0" xfId="0" applyFont="1"/>
    <xf numFmtId="0" fontId="3" fillId="2" borderId="0" xfId="0" applyFont="1" applyFill="1"/>
    <xf numFmtId="9" fontId="3" fillId="0" borderId="0" xfId="0" applyNumberFormat="1" applyFont="1"/>
    <xf numFmtId="0" fontId="4" fillId="0" borderId="0" xfId="0" applyFont="1"/>
    <xf numFmtId="0" fontId="4" fillId="2" borderId="0" xfId="0" applyFont="1" applyFill="1"/>
    <xf numFmtId="9" fontId="4" fillId="0" borderId="0" xfId="0" applyNumberFormat="1" applyFont="1"/>
    <xf numFmtId="0" fontId="5" fillId="0" borderId="0" xfId="0" applyFont="1"/>
    <xf numFmtId="0" fontId="5" fillId="2" borderId="0" xfId="0" applyFont="1" applyFill="1"/>
    <xf numFmtId="9" fontId="5" fillId="0" borderId="0" xfId="0" applyNumberFormat="1" applyFont="1"/>
    <xf numFmtId="164" fontId="4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18DD5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O84"/>
  <sheetViews>
    <sheetView zoomScaleNormal="100" workbookViewId="0">
      <selection activeCell="D15" sqref="D15"/>
    </sheetView>
  </sheetViews>
  <sheetFormatPr baseColWidth="10" defaultColWidth="8.6640625" defaultRowHeight="13" x14ac:dyDescent="0.15"/>
  <cols>
    <col min="1" max="1" width="10.33203125" customWidth="1"/>
    <col min="2" max="2" width="7.83203125" customWidth="1"/>
    <col min="3" max="3" width="12.5" customWidth="1"/>
    <col min="4" max="4" width="23.6640625" customWidth="1"/>
    <col min="5" max="5" width="20.6640625" customWidth="1"/>
    <col min="6" max="6" width="21.6640625" customWidth="1"/>
    <col min="7" max="7" width="20.6640625" customWidth="1"/>
    <col min="8" max="10" width="23" customWidth="1"/>
    <col min="11" max="11" width="11.83203125" customWidth="1"/>
    <col min="12" max="12" width="26" customWidth="1"/>
    <col min="13" max="13" width="16.1640625" customWidth="1"/>
    <col min="14" max="15" width="28.33203125" customWidth="1"/>
    <col min="16" max="16" width="31.33203125" customWidth="1"/>
    <col min="17" max="17" width="11.5" customWidth="1"/>
    <col min="18" max="18" width="26" customWidth="1"/>
    <col min="19" max="19" width="19" customWidth="1"/>
    <col min="20" max="20" width="25.33203125" customWidth="1"/>
    <col min="21" max="21" width="39.5" customWidth="1"/>
    <col min="22" max="22" width="20.83203125" customWidth="1"/>
    <col min="23" max="23" width="22.5" customWidth="1"/>
    <col min="24" max="24" width="20.83203125" customWidth="1"/>
    <col min="25" max="25" width="23.33203125" customWidth="1"/>
    <col min="26" max="26" width="38" customWidth="1"/>
    <col min="27" max="27" width="29.83203125" customWidth="1"/>
    <col min="28" max="28" width="10.33203125" customWidth="1"/>
    <col min="29" max="30" width="17.6640625" customWidth="1"/>
    <col min="31" max="1029" width="11.5" customWidth="1"/>
  </cols>
  <sheetData>
    <row r="2" spans="1:31" x14ac:dyDescent="0.15">
      <c r="A2" s="17" t="s">
        <v>204</v>
      </c>
      <c r="B2" s="17"/>
      <c r="C2" s="17"/>
      <c r="D2" s="17"/>
      <c r="E2" s="17"/>
      <c r="F2" s="17"/>
      <c r="G2" s="17"/>
    </row>
    <row r="3" spans="1:31" x14ac:dyDescent="0.15">
      <c r="A3" t="s">
        <v>0</v>
      </c>
      <c r="B3" t="s">
        <v>1</v>
      </c>
      <c r="C3" t="s">
        <v>2</v>
      </c>
      <c r="D3" t="s">
        <v>199</v>
      </c>
      <c r="E3" t="s">
        <v>3</v>
      </c>
      <c r="F3" t="s">
        <v>203</v>
      </c>
      <c r="G3" t="s">
        <v>3</v>
      </c>
      <c r="H3" t="s">
        <v>4</v>
      </c>
      <c r="I3" t="s">
        <v>5</v>
      </c>
      <c r="J3" s="7" t="s">
        <v>201</v>
      </c>
      <c r="K3" s="7" t="s">
        <v>3</v>
      </c>
      <c r="L3" s="7" t="s">
        <v>202</v>
      </c>
      <c r="M3" s="7" t="s">
        <v>3</v>
      </c>
      <c r="N3" s="7" t="s">
        <v>118</v>
      </c>
      <c r="O3" s="7" t="s">
        <v>119</v>
      </c>
      <c r="P3" s="10" t="s">
        <v>120</v>
      </c>
      <c r="Q3" s="10" t="s">
        <v>3</v>
      </c>
      <c r="R3" s="10" t="s">
        <v>121</v>
      </c>
      <c r="S3" s="10" t="s">
        <v>3</v>
      </c>
      <c r="T3" s="10" t="s">
        <v>122</v>
      </c>
      <c r="U3" s="10" t="s">
        <v>123</v>
      </c>
      <c r="V3" s="13" t="s">
        <v>124</v>
      </c>
      <c r="W3" s="13" t="s">
        <v>3</v>
      </c>
      <c r="X3" s="13" t="s">
        <v>125</v>
      </c>
      <c r="Y3" s="13" t="s">
        <v>3</v>
      </c>
      <c r="Z3" s="13" t="s">
        <v>126</v>
      </c>
      <c r="AA3" s="13" t="s">
        <v>127</v>
      </c>
      <c r="AC3" s="1"/>
    </row>
    <row r="4" spans="1:31" x14ac:dyDescent="0.15">
      <c r="A4" t="s">
        <v>6</v>
      </c>
      <c r="B4" t="s">
        <v>7</v>
      </c>
      <c r="C4" t="s">
        <v>8</v>
      </c>
      <c r="D4">
        <v>1.0013069717033201</v>
      </c>
      <c r="E4">
        <v>2.4855191229591001E-2</v>
      </c>
      <c r="F4">
        <v>1.02109083749763</v>
      </c>
      <c r="G4">
        <v>2.3037351560174099E-2</v>
      </c>
      <c r="H4">
        <v>1.3834375806378401</v>
      </c>
      <c r="I4">
        <f t="shared" ref="I4:I33" si="0">AVERAGE(D4,F4)</f>
        <v>1.011198904600475</v>
      </c>
      <c r="J4" s="7">
        <v>0.66365190100000004</v>
      </c>
      <c r="K4" s="7">
        <v>2.4748392000000001E-2</v>
      </c>
      <c r="L4" s="7">
        <v>0.318042662773518</v>
      </c>
      <c r="M4" s="7">
        <v>3.3415869903569199E-2</v>
      </c>
      <c r="N4" s="7">
        <v>49.787916692054203</v>
      </c>
      <c r="O4" s="7">
        <f t="shared" ref="O4:O33" si="1">AVERAGE(J4,L4)</f>
        <v>0.49084728188675902</v>
      </c>
      <c r="P4" s="10">
        <v>0.211388414477823</v>
      </c>
      <c r="Q4" s="10">
        <v>5.8588731701018103E-2</v>
      </c>
      <c r="R4" s="10">
        <v>0.33923037428651298</v>
      </c>
      <c r="S4" s="10">
        <v>6.4094410857670203E-2</v>
      </c>
      <c r="T4" s="10">
        <v>32.835027988699103</v>
      </c>
      <c r="U4" s="10">
        <f t="shared" ref="U4:U43" si="2">AVERAGE(P4,R4)</f>
        <v>0.275309394382168</v>
      </c>
      <c r="V4" s="13">
        <v>0.26317795945665601</v>
      </c>
      <c r="W4" s="13">
        <v>0.203936888053211</v>
      </c>
      <c r="X4" s="13">
        <v>0.24267229547126101</v>
      </c>
      <c r="Y4" s="13">
        <v>0.12562580766144801</v>
      </c>
      <c r="Z4" s="13">
        <v>5.7328009289514901</v>
      </c>
      <c r="AA4" s="13">
        <f t="shared" ref="AA4:AA43" si="3">AVERAGE(V4,X4)</f>
        <v>0.25292512746395851</v>
      </c>
    </row>
    <row r="5" spans="1:31" x14ac:dyDescent="0.15">
      <c r="A5" t="s">
        <v>9</v>
      </c>
      <c r="B5" t="s">
        <v>10</v>
      </c>
      <c r="C5" t="s">
        <v>11</v>
      </c>
      <c r="D5">
        <v>0.75861129058701504</v>
      </c>
      <c r="E5">
        <v>2.3273244305400499E-2</v>
      </c>
      <c r="F5">
        <v>0.76770230944925</v>
      </c>
      <c r="G5">
        <v>1.8639120999343301E-2</v>
      </c>
      <c r="H5">
        <v>0.84233293672131004</v>
      </c>
      <c r="I5">
        <f t="shared" si="0"/>
        <v>0.76315680001813258</v>
      </c>
      <c r="J5" s="7">
        <v>0.71655154399999998</v>
      </c>
      <c r="K5" s="7">
        <v>2.2162253999999999E-2</v>
      </c>
      <c r="L5" s="7">
        <v>0.66204676385519101</v>
      </c>
      <c r="M5" s="7">
        <v>4.19686065183561E-2</v>
      </c>
      <c r="N5" s="7">
        <v>5.5912878553467298</v>
      </c>
      <c r="O5" s="7">
        <f t="shared" si="1"/>
        <v>0.68929915392759544</v>
      </c>
      <c r="P5" s="10">
        <v>0.42402055902409302</v>
      </c>
      <c r="Q5" s="10">
        <v>8.7948123721894506E-2</v>
      </c>
      <c r="R5" s="10">
        <v>0.38430779349935101</v>
      </c>
      <c r="S5" s="10">
        <v>9.0628988426501397E-2</v>
      </c>
      <c r="T5" s="10">
        <v>6.9479601240145703</v>
      </c>
      <c r="U5" s="10">
        <f t="shared" si="2"/>
        <v>0.40416417626172202</v>
      </c>
      <c r="V5" s="13">
        <v>0.39422168912884498</v>
      </c>
      <c r="W5" s="13">
        <v>9.5746214085129205E-2</v>
      </c>
      <c r="X5" s="13">
        <v>0.38969653413917799</v>
      </c>
      <c r="Y5" s="13">
        <v>9.7423859026290804E-2</v>
      </c>
      <c r="Z5" s="13">
        <v>0.81635244191017198</v>
      </c>
      <c r="AA5" s="13">
        <f t="shared" si="3"/>
        <v>0.39195911163401148</v>
      </c>
      <c r="AD5" s="2"/>
      <c r="AE5" s="2"/>
    </row>
    <row r="6" spans="1:31" x14ac:dyDescent="0.15">
      <c r="A6" t="s">
        <v>12</v>
      </c>
      <c r="B6" t="s">
        <v>13</v>
      </c>
      <c r="C6" t="s">
        <v>14</v>
      </c>
      <c r="D6">
        <v>0.96395927999528996</v>
      </c>
      <c r="E6">
        <v>3.6123084807253902E-2</v>
      </c>
      <c r="F6">
        <v>0.95946733231098102</v>
      </c>
      <c r="G6">
        <v>3.2632130850833302E-2</v>
      </c>
      <c r="H6">
        <v>0.33027375705294998</v>
      </c>
      <c r="I6">
        <f t="shared" si="0"/>
        <v>0.96171330615313555</v>
      </c>
      <c r="J6" s="7">
        <v>0.65007651600000005</v>
      </c>
      <c r="K6" s="7">
        <v>3.042249E-2</v>
      </c>
      <c r="L6" s="7">
        <v>0.53117874804738996</v>
      </c>
      <c r="M6" s="7">
        <v>3.75455727538066E-2</v>
      </c>
      <c r="N6" s="7">
        <v>14.234589354892799</v>
      </c>
      <c r="O6" s="7">
        <f t="shared" si="1"/>
        <v>0.59062763202369495</v>
      </c>
      <c r="P6" s="10">
        <v>0.43853087199117602</v>
      </c>
      <c r="Q6" s="10">
        <v>0.113162201418532</v>
      </c>
      <c r="R6" s="10">
        <v>0.44062850684588301</v>
      </c>
      <c r="S6" s="10">
        <v>0.114829096959886</v>
      </c>
      <c r="T6" s="10">
        <v>0.33742501437647798</v>
      </c>
      <c r="U6" s="10">
        <f t="shared" si="2"/>
        <v>0.43957968941852954</v>
      </c>
      <c r="V6" s="13">
        <v>0.21823478138535701</v>
      </c>
      <c r="W6" s="13">
        <v>0.203878358617645</v>
      </c>
      <c r="X6" s="13">
        <v>0.207054648119367</v>
      </c>
      <c r="Y6" s="13">
        <v>0.133731492851249</v>
      </c>
      <c r="Z6" s="13">
        <v>3.71772609357226</v>
      </c>
      <c r="AA6" s="13">
        <f t="shared" si="3"/>
        <v>0.21264471475236202</v>
      </c>
      <c r="AD6" s="2"/>
      <c r="AE6" s="2"/>
    </row>
    <row r="7" spans="1:31" x14ac:dyDescent="0.15">
      <c r="A7" t="s">
        <v>15</v>
      </c>
      <c r="B7" t="s">
        <v>16</v>
      </c>
      <c r="C7" t="s">
        <v>17</v>
      </c>
      <c r="D7">
        <v>0.80371980154424205</v>
      </c>
      <c r="E7">
        <v>1.9736041104985998E-2</v>
      </c>
      <c r="F7">
        <v>0.79358698511527004</v>
      </c>
      <c r="G7">
        <v>1.50039911542555E-2</v>
      </c>
      <c r="H7">
        <v>0.89713300779606397</v>
      </c>
      <c r="I7">
        <f t="shared" si="0"/>
        <v>0.79865339332975605</v>
      </c>
      <c r="J7" s="7">
        <v>0.648353713</v>
      </c>
      <c r="K7" s="7">
        <v>1.2789375E-2</v>
      </c>
      <c r="L7" s="7">
        <v>0.41932986367189201</v>
      </c>
      <c r="M7" s="7">
        <v>3.4530693087002601E-2</v>
      </c>
      <c r="N7" s="7">
        <v>30.335638867572101</v>
      </c>
      <c r="O7" s="7">
        <f t="shared" si="1"/>
        <v>0.53384178833594598</v>
      </c>
      <c r="P7" s="10">
        <v>0.82393920740265003</v>
      </c>
      <c r="Q7" s="10">
        <v>0.234000060936363</v>
      </c>
      <c r="R7" s="10">
        <v>0.86406481183679895</v>
      </c>
      <c r="S7" s="10">
        <v>0.237282347878361</v>
      </c>
      <c r="T7" s="10">
        <v>3.36173216073023</v>
      </c>
      <c r="U7" s="10">
        <f t="shared" si="2"/>
        <v>0.84400200961972449</v>
      </c>
      <c r="V7" s="13">
        <v>0.69889412614300495</v>
      </c>
      <c r="W7" s="13">
        <v>0.25987728909588798</v>
      </c>
      <c r="X7" s="13">
        <v>0.38438890531362502</v>
      </c>
      <c r="Y7" s="13">
        <v>0.241460821408886</v>
      </c>
      <c r="Z7" s="13">
        <v>41.058295553285603</v>
      </c>
      <c r="AA7" s="13">
        <f t="shared" si="3"/>
        <v>0.54164151572831498</v>
      </c>
      <c r="AD7" s="2"/>
      <c r="AE7" s="2"/>
    </row>
    <row r="8" spans="1:31" x14ac:dyDescent="0.15">
      <c r="A8" t="s">
        <v>18</v>
      </c>
      <c r="B8" t="s">
        <v>19</v>
      </c>
      <c r="C8" t="s">
        <v>20</v>
      </c>
      <c r="D8">
        <v>0.59349707452923905</v>
      </c>
      <c r="E8">
        <v>6.8378964916338297E-2</v>
      </c>
      <c r="F8">
        <v>0.37067093293408698</v>
      </c>
      <c r="G8">
        <v>7.0153575135851506E-2</v>
      </c>
      <c r="H8">
        <v>32.683489708832496</v>
      </c>
      <c r="I8">
        <f t="shared" si="0"/>
        <v>0.48208400373166305</v>
      </c>
      <c r="J8" s="7">
        <v>0.50831413800000003</v>
      </c>
      <c r="K8" s="7">
        <v>5.5547025999999999E-2</v>
      </c>
      <c r="L8" s="7">
        <v>1.06349969752545</v>
      </c>
      <c r="M8" s="7">
        <v>6.9230837400526296E-2</v>
      </c>
      <c r="N8" s="7">
        <v>49.951904662382503</v>
      </c>
      <c r="O8" s="7">
        <f t="shared" si="1"/>
        <v>0.78590691776272503</v>
      </c>
      <c r="P8" s="10">
        <v>0.292750008519163</v>
      </c>
      <c r="Q8" s="10">
        <v>0.704689732697384</v>
      </c>
      <c r="R8" s="10">
        <v>0.45310524407201602</v>
      </c>
      <c r="S8" s="10">
        <v>0.70495630746855198</v>
      </c>
      <c r="T8" s="10">
        <v>30.404900700039502</v>
      </c>
      <c r="U8" s="10">
        <f t="shared" si="2"/>
        <v>0.37292762629558951</v>
      </c>
      <c r="V8" s="13">
        <v>0.27173368676944598</v>
      </c>
      <c r="W8" s="13">
        <v>0.71302888263055797</v>
      </c>
      <c r="X8" s="13">
        <v>0.21265961034590999</v>
      </c>
      <c r="Y8" s="13">
        <v>0.70471062872187595</v>
      </c>
      <c r="Z8" s="13">
        <v>17.247009931876502</v>
      </c>
      <c r="AA8" s="13">
        <f t="shared" si="3"/>
        <v>0.24219664855767797</v>
      </c>
      <c r="AD8" s="2"/>
      <c r="AE8" s="2"/>
    </row>
    <row r="9" spans="1:31" x14ac:dyDescent="0.15">
      <c r="A9" t="s">
        <v>21</v>
      </c>
      <c r="B9" t="s">
        <v>22</v>
      </c>
      <c r="C9" t="s">
        <v>23</v>
      </c>
      <c r="D9">
        <v>0.81612664186441197</v>
      </c>
      <c r="E9">
        <v>0.11694833414686701</v>
      </c>
      <c r="F9">
        <v>0.71283991883799402</v>
      </c>
      <c r="G9">
        <v>9.8432722902998204E-2</v>
      </c>
      <c r="H9">
        <v>9.5534780335502898</v>
      </c>
      <c r="I9">
        <f t="shared" si="0"/>
        <v>0.76448328035120294</v>
      </c>
      <c r="J9" s="7">
        <v>0.88274028199999999</v>
      </c>
      <c r="K9" s="7">
        <v>8.5984256999999994E-2</v>
      </c>
      <c r="L9" s="7">
        <v>1.0006757789315399</v>
      </c>
      <c r="M9" s="7">
        <v>0.122338736128227</v>
      </c>
      <c r="N9" s="7">
        <v>8.8555037028322303</v>
      </c>
      <c r="O9" s="7">
        <f t="shared" si="1"/>
        <v>0.9417080304657699</v>
      </c>
      <c r="P9" s="10">
        <v>0.36371488989824702</v>
      </c>
      <c r="Q9" s="10">
        <v>7.1015962970692501E-2</v>
      </c>
      <c r="R9" s="10">
        <v>0.372480484623328</v>
      </c>
      <c r="S9" s="10">
        <v>7.6492174246137995E-2</v>
      </c>
      <c r="T9" s="10">
        <v>1.6838496099668601</v>
      </c>
      <c r="U9" s="10">
        <f t="shared" si="2"/>
        <v>0.36809768726078751</v>
      </c>
      <c r="V9" s="13">
        <v>0.40311132286635798</v>
      </c>
      <c r="W9" s="13">
        <v>7.3660722228083494E-2</v>
      </c>
      <c r="X9" s="13">
        <v>0.26110376259217</v>
      </c>
      <c r="Y9" s="13">
        <v>7.4682451428474905E-2</v>
      </c>
      <c r="Z9" s="13">
        <v>30.235539977330198</v>
      </c>
      <c r="AA9" s="13">
        <f t="shared" si="3"/>
        <v>0.33210754272926402</v>
      </c>
      <c r="AD9" s="2"/>
      <c r="AE9" s="2"/>
    </row>
    <row r="10" spans="1:31" x14ac:dyDescent="0.15">
      <c r="A10" t="s">
        <v>24</v>
      </c>
      <c r="B10" t="s">
        <v>25</v>
      </c>
      <c r="C10" t="s">
        <v>26</v>
      </c>
      <c r="D10">
        <v>0.57017293992436302</v>
      </c>
      <c r="E10">
        <v>2.9240339280970602E-2</v>
      </c>
      <c r="F10">
        <v>0.51142592689746502</v>
      </c>
      <c r="G10">
        <v>2.7051404287346401E-2</v>
      </c>
      <c r="H10">
        <v>7.6812971167095396</v>
      </c>
      <c r="I10">
        <f t="shared" si="0"/>
        <v>0.54079943341091408</v>
      </c>
      <c r="J10" s="7">
        <v>0.42468678900000001</v>
      </c>
      <c r="K10" s="7">
        <v>2.7170982E-2</v>
      </c>
      <c r="L10" s="7">
        <v>0.22922361933490801</v>
      </c>
      <c r="M10" s="7">
        <v>4.4031595183349002E-2</v>
      </c>
      <c r="N10" s="7">
        <v>42.272865157986097</v>
      </c>
      <c r="O10" s="7">
        <f t="shared" si="1"/>
        <v>0.32695520416745399</v>
      </c>
      <c r="P10" s="10">
        <v>0.27821185846955998</v>
      </c>
      <c r="Q10" s="10">
        <v>6.0797098311986097E-2</v>
      </c>
      <c r="R10" s="10">
        <v>0.28138350943117002</v>
      </c>
      <c r="S10" s="10">
        <v>7.0201294474543804E-2</v>
      </c>
      <c r="T10" s="10">
        <v>0.80154198235220497</v>
      </c>
      <c r="U10" s="10">
        <f t="shared" si="2"/>
        <v>0.27979768395036497</v>
      </c>
      <c r="V10" s="13">
        <v>0.172792744499594</v>
      </c>
      <c r="W10" s="13">
        <v>8.5708377616179596E-2</v>
      </c>
      <c r="X10" s="13">
        <v>0.20006568325486801</v>
      </c>
      <c r="Y10" s="13">
        <v>7.2795114851532894E-2</v>
      </c>
      <c r="Z10" s="13">
        <v>10.344344395207999</v>
      </c>
      <c r="AA10" s="13">
        <f t="shared" si="3"/>
        <v>0.18642921387723099</v>
      </c>
      <c r="AD10" s="2"/>
      <c r="AE10" s="2"/>
    </row>
    <row r="11" spans="1:31" x14ac:dyDescent="0.15">
      <c r="A11" t="s">
        <v>27</v>
      </c>
      <c r="B11" t="s">
        <v>28</v>
      </c>
      <c r="C11" t="s">
        <v>29</v>
      </c>
      <c r="D11">
        <v>0.72327760428055698</v>
      </c>
      <c r="E11">
        <v>1.1618554693695399E-2</v>
      </c>
      <c r="F11">
        <v>0.76128365374146201</v>
      </c>
      <c r="G11">
        <v>1.12212620097305E-2</v>
      </c>
      <c r="H11">
        <v>3.6205087738479298</v>
      </c>
      <c r="I11">
        <f t="shared" si="0"/>
        <v>0.74228062901100955</v>
      </c>
      <c r="J11" s="7">
        <v>0.54816067599999996</v>
      </c>
      <c r="K11" s="7">
        <v>9.3839690000000007E-3</v>
      </c>
      <c r="L11" s="7">
        <v>0.23755408929032701</v>
      </c>
      <c r="M11" s="7">
        <v>1.4421429571336301E-2</v>
      </c>
      <c r="N11" s="7">
        <v>55.9062991980433</v>
      </c>
      <c r="O11" s="7">
        <f t="shared" si="1"/>
        <v>0.39285738264516346</v>
      </c>
      <c r="P11" s="10">
        <v>0.37188256324890001</v>
      </c>
      <c r="Q11" s="10">
        <v>7.0520973686558103E-2</v>
      </c>
      <c r="R11" s="10">
        <v>0.29744717486515698</v>
      </c>
      <c r="S11" s="10">
        <v>7.7798072276555802E-2</v>
      </c>
      <c r="T11" s="10">
        <v>15.727305956763001</v>
      </c>
      <c r="U11" s="10">
        <f t="shared" si="2"/>
        <v>0.33466486905702852</v>
      </c>
      <c r="V11" s="13">
        <v>0.121779388594892</v>
      </c>
      <c r="W11" s="13">
        <v>0.14614989615184901</v>
      </c>
      <c r="X11" s="13">
        <v>0.16602971987166801</v>
      </c>
      <c r="Y11" s="13">
        <v>0.106889176216993</v>
      </c>
      <c r="Z11" s="13">
        <v>21.7433767001123</v>
      </c>
      <c r="AA11" s="13">
        <f t="shared" si="3"/>
        <v>0.14390455423328</v>
      </c>
      <c r="AD11" s="2"/>
      <c r="AE11" s="2"/>
    </row>
    <row r="12" spans="1:31" x14ac:dyDescent="0.15">
      <c r="A12" t="s">
        <v>30</v>
      </c>
      <c r="B12" t="s">
        <v>31</v>
      </c>
      <c r="C12" t="s">
        <v>32</v>
      </c>
      <c r="D12">
        <v>0.75588454084510004</v>
      </c>
      <c r="E12">
        <v>1.7999206571635701E-2</v>
      </c>
      <c r="F12">
        <v>0.82859668494763095</v>
      </c>
      <c r="G12">
        <v>1.7432782499061099E-2</v>
      </c>
      <c r="H12">
        <v>6.4898528720388597</v>
      </c>
      <c r="I12">
        <f t="shared" si="0"/>
        <v>0.79224061289636549</v>
      </c>
      <c r="J12" s="7">
        <v>0.57882183600000003</v>
      </c>
      <c r="K12" s="7">
        <v>1.7618795E-2</v>
      </c>
      <c r="L12" s="7">
        <v>0.25977577548188802</v>
      </c>
      <c r="M12" s="7">
        <v>2.9367191973186602E-2</v>
      </c>
      <c r="N12" s="7">
        <v>53.804024725028903</v>
      </c>
      <c r="O12" s="7">
        <f t="shared" si="1"/>
        <v>0.41929880574094403</v>
      </c>
      <c r="P12" s="10">
        <v>0.37664952864435303</v>
      </c>
      <c r="Q12" s="10">
        <v>6.7673318677917899E-2</v>
      </c>
      <c r="R12" s="10">
        <v>0.30079473826743103</v>
      </c>
      <c r="S12" s="10">
        <v>6.7778988928597503E-2</v>
      </c>
      <c r="T12" s="10">
        <v>15.8352322931357</v>
      </c>
      <c r="U12" s="10">
        <f t="shared" si="2"/>
        <v>0.33872213345589203</v>
      </c>
      <c r="V12" s="13">
        <v>0.12083801619842099</v>
      </c>
      <c r="W12" s="13">
        <v>7.4403051175843504E-2</v>
      </c>
      <c r="X12" s="13">
        <v>0.14091167334632901</v>
      </c>
      <c r="Y12" s="13">
        <v>7.5684960130981804E-2</v>
      </c>
      <c r="Z12" s="13">
        <v>10.845643497944099</v>
      </c>
      <c r="AA12" s="13">
        <f t="shared" si="3"/>
        <v>0.13087484477237499</v>
      </c>
      <c r="AD12" s="2"/>
      <c r="AE12" s="2"/>
    </row>
    <row r="13" spans="1:31" x14ac:dyDescent="0.15">
      <c r="A13" t="s">
        <v>33</v>
      </c>
      <c r="B13" t="s">
        <v>34</v>
      </c>
      <c r="C13" t="s">
        <v>35</v>
      </c>
      <c r="D13">
        <v>0.56882325672337697</v>
      </c>
      <c r="E13">
        <v>2.8976927169128499E-2</v>
      </c>
      <c r="F13">
        <v>0.53782801962003202</v>
      </c>
      <c r="G13">
        <v>2.2080307197984501E-2</v>
      </c>
      <c r="H13">
        <v>3.9609482786082202</v>
      </c>
      <c r="I13">
        <f t="shared" si="0"/>
        <v>0.55332563817170444</v>
      </c>
      <c r="J13" s="7">
        <v>0.46978707200000003</v>
      </c>
      <c r="K13" s="7">
        <v>2.4670707E-2</v>
      </c>
      <c r="L13" s="7">
        <v>0.21783311261277899</v>
      </c>
      <c r="M13" s="7">
        <v>3.3179781150952797E-2</v>
      </c>
      <c r="N13" s="7">
        <v>51.8188259794224</v>
      </c>
      <c r="O13" s="7">
        <f t="shared" si="1"/>
        <v>0.34381009230638948</v>
      </c>
      <c r="P13" s="10">
        <v>0.23035375249307199</v>
      </c>
      <c r="Q13" s="10">
        <v>6.8948556596692204E-2</v>
      </c>
      <c r="R13" s="10">
        <v>0.185470411752336</v>
      </c>
      <c r="S13" s="10">
        <v>7.3274658590774894E-2</v>
      </c>
      <c r="T13" s="10">
        <v>15.264776474774701</v>
      </c>
      <c r="U13" s="10">
        <f t="shared" si="2"/>
        <v>0.20791208212270401</v>
      </c>
      <c r="V13" s="13">
        <v>0.14733243402295901</v>
      </c>
      <c r="W13" s="13">
        <v>0.128982443140399</v>
      </c>
      <c r="X13" s="13">
        <v>0.35178262006891903</v>
      </c>
      <c r="Y13" s="13">
        <v>8.9087534713887903E-2</v>
      </c>
      <c r="Z13" s="13">
        <v>57.929774621198703</v>
      </c>
      <c r="AA13" s="13">
        <f t="shared" si="3"/>
        <v>0.24955752704593903</v>
      </c>
      <c r="AD13" s="2"/>
      <c r="AE13" s="2"/>
    </row>
    <row r="14" spans="1:31" x14ac:dyDescent="0.15">
      <c r="A14" t="s">
        <v>36</v>
      </c>
      <c r="B14" t="s">
        <v>37</v>
      </c>
      <c r="C14" t="s">
        <v>38</v>
      </c>
      <c r="D14">
        <v>0.82855525856067203</v>
      </c>
      <c r="E14">
        <v>2.67937207184471E-2</v>
      </c>
      <c r="F14">
        <v>0.77172547309537698</v>
      </c>
      <c r="G14">
        <v>2.9333940143303601E-2</v>
      </c>
      <c r="H14">
        <v>5.0222096512155998</v>
      </c>
      <c r="I14">
        <f t="shared" si="0"/>
        <v>0.8001403658280245</v>
      </c>
      <c r="J14" s="7">
        <v>0.54454058500000002</v>
      </c>
      <c r="K14" s="7">
        <v>3.4206833999999998E-2</v>
      </c>
      <c r="L14" s="7">
        <v>0.40824410781523501</v>
      </c>
      <c r="M14" s="7">
        <v>5.0733863418743197E-2</v>
      </c>
      <c r="N14" s="7">
        <v>20.2304180391504</v>
      </c>
      <c r="O14" s="7">
        <f t="shared" si="1"/>
        <v>0.47639234640761752</v>
      </c>
      <c r="P14" s="10">
        <v>0.43230322845976399</v>
      </c>
      <c r="Q14" s="10">
        <v>0.61075582287591201</v>
      </c>
      <c r="R14" s="10">
        <v>0.43593253062381399</v>
      </c>
      <c r="S14" s="10">
        <v>0.611871509610733</v>
      </c>
      <c r="T14" s="10">
        <v>0.59115376079038595</v>
      </c>
      <c r="U14" s="10">
        <f t="shared" si="2"/>
        <v>0.43411787954178899</v>
      </c>
      <c r="V14" s="13">
        <v>0.404870815265921</v>
      </c>
      <c r="W14" s="13">
        <v>0.61367496024943202</v>
      </c>
      <c r="X14" s="13">
        <v>0.26447716144725097</v>
      </c>
      <c r="Y14" s="13">
        <v>0.61506469053527302</v>
      </c>
      <c r="Z14" s="13">
        <v>29.662689095803099</v>
      </c>
      <c r="AA14" s="13">
        <f t="shared" si="3"/>
        <v>0.33467398835658602</v>
      </c>
      <c r="AD14" s="2"/>
      <c r="AE14" s="2"/>
    </row>
    <row r="15" spans="1:31" x14ac:dyDescent="0.15">
      <c r="A15" t="s">
        <v>39</v>
      </c>
      <c r="B15" t="s">
        <v>40</v>
      </c>
      <c r="C15" t="s">
        <v>41</v>
      </c>
      <c r="D15">
        <v>0.67672843642137903</v>
      </c>
      <c r="E15">
        <v>6.8391833697887802E-2</v>
      </c>
      <c r="F15">
        <v>0.77108467771112899</v>
      </c>
      <c r="G15">
        <v>7.5149870388614301E-2</v>
      </c>
      <c r="H15">
        <v>9.2166506038637692</v>
      </c>
      <c r="I15">
        <f t="shared" si="0"/>
        <v>0.72390655706625395</v>
      </c>
      <c r="J15" s="7">
        <v>0.62304034799999997</v>
      </c>
      <c r="K15" s="7">
        <v>2.8359859000000001E-2</v>
      </c>
      <c r="L15" s="7">
        <v>0.54319585590688202</v>
      </c>
      <c r="M15" s="7">
        <v>8.4622171774339602E-2</v>
      </c>
      <c r="N15" s="7">
        <v>9.6821864868677192</v>
      </c>
      <c r="O15" s="7">
        <f t="shared" si="1"/>
        <v>0.58311810195344105</v>
      </c>
      <c r="P15" s="10">
        <v>0.24632187285573601</v>
      </c>
      <c r="Q15" s="10">
        <v>5.5479782454304898E-2</v>
      </c>
      <c r="R15" s="10">
        <v>0.28142940130808303</v>
      </c>
      <c r="S15" s="10">
        <v>6.0510087881702403E-2</v>
      </c>
      <c r="T15" s="10">
        <v>9.4077542413089006</v>
      </c>
      <c r="U15" s="10">
        <f t="shared" si="2"/>
        <v>0.26387563708190953</v>
      </c>
      <c r="V15" s="13">
        <v>0.17512432236227499</v>
      </c>
      <c r="W15" s="13">
        <v>0.25407196223311501</v>
      </c>
      <c r="X15" s="13">
        <v>0.139120231710779</v>
      </c>
      <c r="Y15" s="13">
        <v>5.2487574822167198E-2</v>
      </c>
      <c r="Z15" s="13">
        <v>16.203136264509101</v>
      </c>
      <c r="AA15" s="13">
        <f t="shared" si="3"/>
        <v>0.15712227703652698</v>
      </c>
      <c r="AD15" s="2"/>
      <c r="AE15" s="2"/>
    </row>
    <row r="16" spans="1:31" x14ac:dyDescent="0.15">
      <c r="A16" t="s">
        <v>42</v>
      </c>
      <c r="B16" t="s">
        <v>43</v>
      </c>
      <c r="C16" t="s">
        <v>44</v>
      </c>
      <c r="D16">
        <v>0.58097663341629002</v>
      </c>
      <c r="E16">
        <v>3.6067016125736699E-2</v>
      </c>
      <c r="F16">
        <v>0.586817621205039</v>
      </c>
      <c r="G16">
        <v>2.84573630958284E-2</v>
      </c>
      <c r="H16">
        <v>0.70735098377264205</v>
      </c>
      <c r="I16">
        <f t="shared" si="0"/>
        <v>0.58389712731066457</v>
      </c>
      <c r="J16" s="7">
        <v>0.63275100900000003</v>
      </c>
      <c r="K16" s="7">
        <v>3.8437100000000002E-2</v>
      </c>
      <c r="L16" s="7">
        <v>0.57120867840753897</v>
      </c>
      <c r="M16" s="7">
        <v>4.0963406435312703E-2</v>
      </c>
      <c r="N16" s="7">
        <v>7.2289794487731696</v>
      </c>
      <c r="O16" s="7">
        <f t="shared" si="1"/>
        <v>0.60197984370376956</v>
      </c>
      <c r="P16" s="10">
        <v>0.12628294596884701</v>
      </c>
      <c r="Q16" s="10">
        <v>9.7611568347552899E-2</v>
      </c>
      <c r="R16" s="10">
        <v>0.197371860642266</v>
      </c>
      <c r="S16" s="10">
        <v>0.21452523285115399</v>
      </c>
      <c r="T16" s="10">
        <v>31.062386595830901</v>
      </c>
      <c r="U16" s="10">
        <f t="shared" si="2"/>
        <v>0.16182740330555651</v>
      </c>
      <c r="V16" s="13">
        <v>0.176748516720037</v>
      </c>
      <c r="W16" s="13">
        <v>0.18192481435468599</v>
      </c>
      <c r="X16" s="13">
        <v>0.23944363182592901</v>
      </c>
      <c r="Y16" s="13">
        <v>0.107335903491629</v>
      </c>
      <c r="Z16" s="13">
        <v>21.303689266378001</v>
      </c>
      <c r="AA16" s="13">
        <f t="shared" si="3"/>
        <v>0.20809607427298299</v>
      </c>
      <c r="AD16" s="2"/>
      <c r="AE16" s="2"/>
    </row>
    <row r="17" spans="1:31" x14ac:dyDescent="0.15">
      <c r="A17" t="s">
        <v>45</v>
      </c>
      <c r="B17" t="s">
        <v>46</v>
      </c>
      <c r="C17" t="s">
        <v>45</v>
      </c>
      <c r="D17">
        <v>0.58099395791503805</v>
      </c>
      <c r="E17">
        <v>3.0402166731910499E-2</v>
      </c>
      <c r="F17">
        <v>0.478632437931022</v>
      </c>
      <c r="G17">
        <v>2.6867555064461E-2</v>
      </c>
      <c r="H17">
        <v>13.6615179080109</v>
      </c>
      <c r="I17">
        <f t="shared" si="0"/>
        <v>0.52981319792303005</v>
      </c>
      <c r="J17" s="7">
        <v>0.42681333900000001</v>
      </c>
      <c r="K17" s="7">
        <v>0.18824643399999999</v>
      </c>
      <c r="L17" s="7">
        <v>0.44749311389487301</v>
      </c>
      <c r="M17" s="7">
        <v>3.3953452758267798E-2</v>
      </c>
      <c r="N17" s="7">
        <v>3.3450076434712099</v>
      </c>
      <c r="O17" s="7">
        <f t="shared" si="1"/>
        <v>0.43715322644743648</v>
      </c>
      <c r="P17" s="10">
        <v>7.2669929939019204E-2</v>
      </c>
      <c r="Q17" s="10">
        <v>0.28285447853501</v>
      </c>
      <c r="R17" s="10">
        <v>0.103919386103523</v>
      </c>
      <c r="S17" s="10">
        <v>0.31349914126405298</v>
      </c>
      <c r="T17" s="10">
        <v>25.026092016788901</v>
      </c>
      <c r="U17" s="10">
        <f t="shared" si="2"/>
        <v>8.8294658021271094E-2</v>
      </c>
      <c r="V17" s="13">
        <v>0.16053526017702999</v>
      </c>
      <c r="W17" s="13">
        <v>0.37486588558780898</v>
      </c>
      <c r="X17" s="13">
        <v>6.2751811066630706E-2</v>
      </c>
      <c r="Y17" s="13">
        <v>0.256546973062723</v>
      </c>
      <c r="Z17" s="13">
        <v>61.932237785788097</v>
      </c>
      <c r="AA17" s="13">
        <f t="shared" si="3"/>
        <v>0.11164353562183035</v>
      </c>
      <c r="AD17" s="2"/>
      <c r="AE17" s="2"/>
    </row>
    <row r="18" spans="1:31" x14ac:dyDescent="0.15">
      <c r="A18" t="s">
        <v>47</v>
      </c>
      <c r="B18" t="s">
        <v>48</v>
      </c>
      <c r="C18" t="s">
        <v>49</v>
      </c>
      <c r="D18">
        <v>0.77563881309771798</v>
      </c>
      <c r="E18">
        <v>2.1635501909800101E-2</v>
      </c>
      <c r="F18">
        <v>0.63767957210970105</v>
      </c>
      <c r="G18">
        <v>1.7728110414882599E-2</v>
      </c>
      <c r="H18">
        <v>13.804662254593</v>
      </c>
      <c r="I18">
        <f t="shared" si="0"/>
        <v>0.70665919260370957</v>
      </c>
      <c r="J18" s="7">
        <v>0.58584567099999996</v>
      </c>
      <c r="K18" s="7">
        <v>3.1148492E-2</v>
      </c>
      <c r="L18" s="7">
        <v>0.45590816919827098</v>
      </c>
      <c r="M18" s="7">
        <v>2.65407993215011E-2</v>
      </c>
      <c r="N18" s="7">
        <v>17.639423982882999</v>
      </c>
      <c r="O18" s="7">
        <f t="shared" si="1"/>
        <v>0.52087692009913544</v>
      </c>
      <c r="P18" s="10">
        <v>0.13740360654316899</v>
      </c>
      <c r="Q18" s="10">
        <v>0.50969631985369102</v>
      </c>
      <c r="R18" s="10">
        <v>0.170344248574434</v>
      </c>
      <c r="S18" s="10">
        <v>0.51063356813994598</v>
      </c>
      <c r="T18" s="10">
        <v>15.137425635701099</v>
      </c>
      <c r="U18" s="10">
        <f t="shared" si="2"/>
        <v>0.1538739275588015</v>
      </c>
      <c r="V18" s="13">
        <v>0.23966064486677799</v>
      </c>
      <c r="W18" s="13">
        <v>0.51529471921189696</v>
      </c>
      <c r="X18" s="13">
        <v>0.129656733145456</v>
      </c>
      <c r="Y18" s="13">
        <v>0.510128690366913</v>
      </c>
      <c r="Z18" s="13">
        <v>42.1233966047579</v>
      </c>
      <c r="AA18" s="13">
        <f t="shared" si="3"/>
        <v>0.18465868900611698</v>
      </c>
      <c r="AD18" s="2"/>
      <c r="AE18" s="2"/>
    </row>
    <row r="19" spans="1:31" x14ac:dyDescent="0.15">
      <c r="A19" t="s">
        <v>50</v>
      </c>
      <c r="B19" t="s">
        <v>51</v>
      </c>
      <c r="C19" t="s">
        <v>52</v>
      </c>
      <c r="D19">
        <v>0.75717698885773799</v>
      </c>
      <c r="E19">
        <v>2.5907819567331701E-2</v>
      </c>
      <c r="F19">
        <v>0.75463990268285497</v>
      </c>
      <c r="G19">
        <v>2.6344667071572701E-2</v>
      </c>
      <c r="H19">
        <v>0.237329116872915</v>
      </c>
      <c r="I19">
        <f t="shared" si="0"/>
        <v>0.75590844577029648</v>
      </c>
      <c r="J19" s="7">
        <v>0.57035774800000005</v>
      </c>
      <c r="K19" s="7">
        <v>2.7596061000000002E-2</v>
      </c>
      <c r="L19" s="7">
        <v>0.438103726759692</v>
      </c>
      <c r="M19" s="7">
        <v>3.0388856570789501E-2</v>
      </c>
      <c r="N19" s="7">
        <v>18.546611425932799</v>
      </c>
      <c r="O19" s="7">
        <f t="shared" si="1"/>
        <v>0.50423073737984603</v>
      </c>
      <c r="P19" s="10">
        <v>0.11068729237316</v>
      </c>
      <c r="Q19" s="10">
        <v>0.139164665211647</v>
      </c>
      <c r="R19" s="10">
        <v>0.16622069053104599</v>
      </c>
      <c r="S19" s="10">
        <v>0.19215447489734</v>
      </c>
      <c r="T19" s="10">
        <v>28.361798752012302</v>
      </c>
      <c r="U19" s="10">
        <f t="shared" si="2"/>
        <v>0.13845399145210299</v>
      </c>
      <c r="V19" s="13">
        <v>0.23178678856478099</v>
      </c>
      <c r="W19" s="13">
        <v>0.178344182671098</v>
      </c>
      <c r="X19" s="13">
        <v>0.104912590362587</v>
      </c>
      <c r="Y19" s="13">
        <v>0.15831705145312699</v>
      </c>
      <c r="Z19" s="13">
        <v>53.290033496456303</v>
      </c>
      <c r="AA19" s="13">
        <f t="shared" si="3"/>
        <v>0.168349689463684</v>
      </c>
      <c r="AD19" s="2"/>
      <c r="AE19" s="2"/>
    </row>
    <row r="20" spans="1:31" x14ac:dyDescent="0.15">
      <c r="A20" t="s">
        <v>53</v>
      </c>
      <c r="B20" t="s">
        <v>54</v>
      </c>
      <c r="C20" t="s">
        <v>55</v>
      </c>
      <c r="D20">
        <v>0.54450508555461696</v>
      </c>
      <c r="E20">
        <v>4.7549212151213202E-2</v>
      </c>
      <c r="F20">
        <v>0.35805026466650502</v>
      </c>
      <c r="G20">
        <v>3.1548549310826901E-2</v>
      </c>
      <c r="H20">
        <v>29.215597293308601</v>
      </c>
      <c r="I20">
        <f t="shared" si="0"/>
        <v>0.45127767511056099</v>
      </c>
      <c r="J20" s="7">
        <v>0.48148160899999998</v>
      </c>
      <c r="K20" s="7">
        <v>3.0248084000000001E-2</v>
      </c>
      <c r="L20" s="7">
        <v>1.0000854541069999</v>
      </c>
      <c r="M20" s="7">
        <v>3.8426894897514503E-2</v>
      </c>
      <c r="N20" s="7">
        <v>49.502760205232903</v>
      </c>
      <c r="O20" s="7">
        <f t="shared" si="1"/>
        <v>0.74078353155349996</v>
      </c>
      <c r="P20" s="10">
        <v>2.8696644621252501E-2</v>
      </c>
      <c r="Q20" s="10">
        <v>0.272701223053959</v>
      </c>
      <c r="R20" s="10">
        <v>5.8382527429404599E-2</v>
      </c>
      <c r="S20" s="10">
        <v>0.39854157948906199</v>
      </c>
      <c r="T20" s="10">
        <v>48.211503496937802</v>
      </c>
      <c r="U20" s="10">
        <f t="shared" si="2"/>
        <v>4.353958602532855E-2</v>
      </c>
      <c r="V20" s="13">
        <v>6.15812560187525E-2</v>
      </c>
      <c r="W20" s="13">
        <v>0.37193544035174603</v>
      </c>
      <c r="X20" s="13">
        <v>2.1770119361052099E-2</v>
      </c>
      <c r="Y20" s="13">
        <v>0.20932466864622801</v>
      </c>
      <c r="Z20" s="13">
        <v>67.547115015513</v>
      </c>
      <c r="AA20" s="13">
        <f t="shared" si="3"/>
        <v>4.1675687689902298E-2</v>
      </c>
      <c r="AD20" s="2"/>
      <c r="AE20" s="2"/>
    </row>
    <row r="21" spans="1:31" x14ac:dyDescent="0.15">
      <c r="A21" t="s">
        <v>56</v>
      </c>
      <c r="B21" t="s">
        <v>57</v>
      </c>
      <c r="C21" t="s">
        <v>58</v>
      </c>
      <c r="D21">
        <v>0.62438616085248499</v>
      </c>
      <c r="E21">
        <v>4.68255163267699E-2</v>
      </c>
      <c r="F21">
        <v>0.40889777710877701</v>
      </c>
      <c r="G21">
        <v>3.1186330447866301E-2</v>
      </c>
      <c r="H21">
        <v>29.493015775072902</v>
      </c>
      <c r="I21">
        <f t="shared" si="0"/>
        <v>0.51664196898063097</v>
      </c>
      <c r="J21" s="7">
        <v>0.55634653300000003</v>
      </c>
      <c r="K21" s="7">
        <v>4.287738E-2</v>
      </c>
      <c r="L21" s="7">
        <v>1.21920845342289</v>
      </c>
      <c r="M21" s="7">
        <v>5.1864204589379799E-2</v>
      </c>
      <c r="N21" s="7">
        <v>52.796355206198903</v>
      </c>
      <c r="O21" s="7">
        <f t="shared" si="1"/>
        <v>0.88777749321144506</v>
      </c>
      <c r="P21" s="10">
        <v>2.76785897523294E-2</v>
      </c>
      <c r="Q21" s="10">
        <v>0.151305789734133</v>
      </c>
      <c r="R21" s="10">
        <v>3.6417281807446897E-2</v>
      </c>
      <c r="S21" s="10">
        <v>0.19991623944454301</v>
      </c>
      <c r="T21" s="10">
        <v>19.281080857483399</v>
      </c>
      <c r="U21" s="10">
        <f t="shared" si="2"/>
        <v>3.2047935779888147E-2</v>
      </c>
      <c r="V21" s="13">
        <v>6.4192882932690501E-2</v>
      </c>
      <c r="W21" s="13">
        <v>0.41490243743665101</v>
      </c>
      <c r="X21" s="13">
        <v>2.36932815822463E-2</v>
      </c>
      <c r="Y21" s="13">
        <v>0.149654598762955</v>
      </c>
      <c r="Z21" s="13">
        <v>65.169626887936005</v>
      </c>
      <c r="AA21" s="13">
        <f t="shared" si="3"/>
        <v>4.3943082257468402E-2</v>
      </c>
      <c r="AD21" s="2"/>
      <c r="AE21" s="2"/>
    </row>
    <row r="22" spans="1:31" x14ac:dyDescent="0.15">
      <c r="A22" t="s">
        <v>59</v>
      </c>
      <c r="B22" t="s">
        <v>60</v>
      </c>
      <c r="C22" t="s">
        <v>61</v>
      </c>
      <c r="D22">
        <v>0.61689517945334105</v>
      </c>
      <c r="E22">
        <v>8.1221106454300598E-2</v>
      </c>
      <c r="F22">
        <v>0.43081078055511601</v>
      </c>
      <c r="G22">
        <v>3.3450460677194503E-2</v>
      </c>
      <c r="H22">
        <v>25.118028408065001</v>
      </c>
      <c r="I22">
        <f t="shared" si="0"/>
        <v>0.52385298000422853</v>
      </c>
      <c r="J22" s="7">
        <v>0.48659090100000002</v>
      </c>
      <c r="K22" s="7">
        <v>4.2516925999999997E-2</v>
      </c>
      <c r="L22" s="7">
        <v>1.21389299123334</v>
      </c>
      <c r="M22" s="7">
        <v>5.44340916997266E-2</v>
      </c>
      <c r="N22" s="7">
        <v>60.486340607050003</v>
      </c>
      <c r="O22" s="7">
        <f t="shared" si="1"/>
        <v>0.85024194611667003</v>
      </c>
      <c r="P22" s="10">
        <v>5.8945370791228198E-2</v>
      </c>
      <c r="Q22" s="10">
        <v>0.20260738220299801</v>
      </c>
      <c r="R22" s="10">
        <v>0.11775123006199301</v>
      </c>
      <c r="S22" s="10">
        <v>0.29858011793675399</v>
      </c>
      <c r="T22" s="10">
        <v>47.066012207446001</v>
      </c>
      <c r="U22" s="10">
        <f t="shared" si="2"/>
        <v>8.8348300426610599E-2</v>
      </c>
      <c r="V22" s="13">
        <v>0.13910889842156399</v>
      </c>
      <c r="W22" s="13">
        <v>0.30272672289956098</v>
      </c>
      <c r="X22" s="13">
        <v>2.8460107262114599E-2</v>
      </c>
      <c r="Y22" s="13">
        <v>0.17279145933718101</v>
      </c>
      <c r="Z22" s="13">
        <v>93.383033741497599</v>
      </c>
      <c r="AA22" s="13">
        <f t="shared" si="3"/>
        <v>8.378450284183929E-2</v>
      </c>
      <c r="AD22" s="2"/>
      <c r="AE22" s="2"/>
    </row>
    <row r="23" spans="1:31" x14ac:dyDescent="0.15">
      <c r="A23" t="s">
        <v>62</v>
      </c>
      <c r="B23" t="s">
        <v>63</v>
      </c>
      <c r="C23" t="s">
        <v>64</v>
      </c>
      <c r="D23">
        <v>0.81809902029788595</v>
      </c>
      <c r="E23">
        <v>7.6814987968703799E-2</v>
      </c>
      <c r="F23">
        <v>0.46349208436892098</v>
      </c>
      <c r="G23">
        <v>5.4752272515420398E-2</v>
      </c>
      <c r="H23">
        <v>39.130260523514501</v>
      </c>
      <c r="I23">
        <f t="shared" si="0"/>
        <v>0.64079555233340346</v>
      </c>
      <c r="J23" s="7">
        <v>0.89565724800000002</v>
      </c>
      <c r="K23" s="7">
        <v>6.0528150000000003E-2</v>
      </c>
      <c r="L23" s="7">
        <v>1.84796963148916</v>
      </c>
      <c r="M23" s="7">
        <v>4.9729889970681299E-2</v>
      </c>
      <c r="N23" s="7">
        <v>49.087326634482302</v>
      </c>
      <c r="O23" s="7">
        <f t="shared" si="1"/>
        <v>1.37181343974458</v>
      </c>
      <c r="P23" s="10">
        <v>1.5259451405034401</v>
      </c>
      <c r="Q23" s="10">
        <v>0.23548360201930901</v>
      </c>
      <c r="R23" s="10">
        <v>1.7023959005195901</v>
      </c>
      <c r="S23" s="10">
        <v>0.242187332669662</v>
      </c>
      <c r="T23" s="10">
        <v>7.7296374433477801</v>
      </c>
      <c r="U23" s="10">
        <f t="shared" si="2"/>
        <v>1.6141705205115151</v>
      </c>
      <c r="V23" s="13">
        <v>2.1102429494947699</v>
      </c>
      <c r="W23" s="13">
        <v>0.29401776278567399</v>
      </c>
      <c r="X23" s="13">
        <v>0.939317722081773</v>
      </c>
      <c r="Y23" s="13">
        <v>0.25939149432131903</v>
      </c>
      <c r="Z23" s="13">
        <v>54.3008818472263</v>
      </c>
      <c r="AA23" s="13">
        <f t="shared" si="3"/>
        <v>1.5247803357882714</v>
      </c>
      <c r="AD23" s="2"/>
      <c r="AE23" s="2"/>
    </row>
    <row r="24" spans="1:31" x14ac:dyDescent="0.15">
      <c r="A24" t="s">
        <v>65</v>
      </c>
      <c r="B24" t="s">
        <v>66</v>
      </c>
      <c r="C24" t="s">
        <v>67</v>
      </c>
      <c r="D24">
        <v>0.56669126161613903</v>
      </c>
      <c r="E24">
        <v>4.9459031669833398E-2</v>
      </c>
      <c r="F24">
        <v>0.53251715457126303</v>
      </c>
      <c r="G24">
        <v>5.2132666750930999E-2</v>
      </c>
      <c r="H24">
        <v>4.39675360497003</v>
      </c>
      <c r="I24">
        <f t="shared" si="0"/>
        <v>0.54960420809370103</v>
      </c>
      <c r="J24" s="7">
        <v>0.66593673799999997</v>
      </c>
      <c r="K24" s="7">
        <v>4.8106159000000003E-2</v>
      </c>
      <c r="L24" s="7">
        <v>1.15774137872296</v>
      </c>
      <c r="M24" s="7">
        <v>6.6450902273514897E-2</v>
      </c>
      <c r="N24" s="7">
        <v>38.138133393903097</v>
      </c>
      <c r="O24" s="7">
        <f t="shared" si="1"/>
        <v>0.91183905836147994</v>
      </c>
      <c r="P24" s="10">
        <v>0.55342908785922795</v>
      </c>
      <c r="Q24" s="10">
        <v>0.578531351079136</v>
      </c>
      <c r="R24" s="10">
        <v>0.69325732693647102</v>
      </c>
      <c r="S24" s="10">
        <v>0.58018046362598497</v>
      </c>
      <c r="T24" s="10">
        <v>15.8618069274614</v>
      </c>
      <c r="U24" s="10">
        <f t="shared" si="2"/>
        <v>0.62334320739784954</v>
      </c>
      <c r="V24" s="13">
        <v>0.81554633472284999</v>
      </c>
      <c r="W24" s="13">
        <v>0.59232667181916798</v>
      </c>
      <c r="X24" s="13">
        <v>0.31063180081092601</v>
      </c>
      <c r="Y24" s="13">
        <v>0.59732913114178299</v>
      </c>
      <c r="Z24" s="13">
        <v>63.405331640459401</v>
      </c>
      <c r="AA24" s="13">
        <f t="shared" si="3"/>
        <v>0.56308906776688805</v>
      </c>
      <c r="AD24" s="2"/>
      <c r="AE24" s="2"/>
    </row>
    <row r="25" spans="1:31" x14ac:dyDescent="0.15">
      <c r="A25" t="s">
        <v>68</v>
      </c>
      <c r="B25" t="s">
        <v>69</v>
      </c>
      <c r="C25" t="s">
        <v>68</v>
      </c>
      <c r="D25">
        <v>0.71801404157021298</v>
      </c>
      <c r="E25">
        <v>3.5362763235558897E-2</v>
      </c>
      <c r="F25">
        <v>0.50552110290487795</v>
      </c>
      <c r="G25">
        <v>5.2048582210634201E-2</v>
      </c>
      <c r="H25">
        <v>24.560830731016999</v>
      </c>
      <c r="I25">
        <f t="shared" si="0"/>
        <v>0.61176757223754552</v>
      </c>
      <c r="J25" s="7">
        <v>0.87639986400000003</v>
      </c>
      <c r="K25" s="7">
        <v>5.9709086000000001E-2</v>
      </c>
      <c r="L25" s="7">
        <v>1.1503292823547999</v>
      </c>
      <c r="M25" s="7">
        <v>6.7288444933233299E-2</v>
      </c>
      <c r="N25" s="7">
        <v>19.114280722083802</v>
      </c>
      <c r="O25" s="7">
        <f t="shared" si="1"/>
        <v>1.0133645731773999</v>
      </c>
      <c r="P25" s="10">
        <v>0.54885331860991204</v>
      </c>
      <c r="Q25" s="10">
        <v>0.173095901706114</v>
      </c>
      <c r="R25" s="10">
        <v>0.51954390916914095</v>
      </c>
      <c r="S25" s="10">
        <v>0.17498536466154099</v>
      </c>
      <c r="T25" s="10">
        <v>3.8796211051996901</v>
      </c>
      <c r="U25" s="10">
        <f t="shared" si="2"/>
        <v>0.5341986138895265</v>
      </c>
      <c r="V25" s="13">
        <v>0.16769691504630499</v>
      </c>
      <c r="W25" s="13">
        <v>0.21621658120808801</v>
      </c>
      <c r="X25" s="13">
        <v>0.183781420904186</v>
      </c>
      <c r="Y25" s="13">
        <v>0.175773863798556</v>
      </c>
      <c r="Z25" s="13">
        <v>6.4717861676370703</v>
      </c>
      <c r="AA25" s="13">
        <f t="shared" si="3"/>
        <v>0.1757391679752455</v>
      </c>
      <c r="AD25" s="2"/>
      <c r="AE25" s="2"/>
    </row>
    <row r="26" spans="1:31" x14ac:dyDescent="0.15">
      <c r="A26" t="s">
        <v>70</v>
      </c>
      <c r="B26" t="s">
        <v>71</v>
      </c>
      <c r="C26" t="s">
        <v>70</v>
      </c>
      <c r="D26">
        <v>0.86890962886957002</v>
      </c>
      <c r="E26">
        <v>4.1139491005283198E-2</v>
      </c>
      <c r="F26">
        <v>0.56062356365699895</v>
      </c>
      <c r="G26">
        <v>3.9039382292796097E-2</v>
      </c>
      <c r="H26">
        <v>30.498230946543899</v>
      </c>
      <c r="I26">
        <f t="shared" si="0"/>
        <v>0.71476659626328454</v>
      </c>
      <c r="J26" s="7">
        <v>0.95937415599999998</v>
      </c>
      <c r="K26" s="7">
        <v>4.9999574999999997E-2</v>
      </c>
      <c r="L26" s="7">
        <v>0.96428513678957595</v>
      </c>
      <c r="M26" s="7">
        <v>4.6929185968956601E-2</v>
      </c>
      <c r="N26" s="7">
        <v>0.36103977526617198</v>
      </c>
      <c r="O26" s="7">
        <f t="shared" si="1"/>
        <v>0.96182964639478796</v>
      </c>
      <c r="P26" s="10">
        <v>0.59369301811046904</v>
      </c>
      <c r="Q26" s="10">
        <v>0.14073838210242101</v>
      </c>
      <c r="R26" s="10">
        <v>0.61251884950003399</v>
      </c>
      <c r="S26" s="10">
        <v>0.142364917535238</v>
      </c>
      <c r="T26" s="10">
        <v>2.2072197089897001</v>
      </c>
      <c r="U26" s="10">
        <f t="shared" si="2"/>
        <v>0.60310593380525157</v>
      </c>
      <c r="V26" s="13">
        <v>0.39122174031986301</v>
      </c>
      <c r="W26" s="13">
        <v>0.144654193144298</v>
      </c>
      <c r="X26" s="13">
        <v>0.24607104765986401</v>
      </c>
      <c r="Y26" s="13">
        <v>0.14386402376276</v>
      </c>
      <c r="Z26" s="13">
        <v>32.210324990238199</v>
      </c>
      <c r="AA26" s="13">
        <f t="shared" si="3"/>
        <v>0.3186463939898635</v>
      </c>
      <c r="AD26" s="2"/>
      <c r="AE26" s="2"/>
    </row>
    <row r="27" spans="1:31" x14ac:dyDescent="0.15">
      <c r="A27" t="s">
        <v>72</v>
      </c>
      <c r="B27" t="s">
        <v>73</v>
      </c>
      <c r="C27" t="s">
        <v>74</v>
      </c>
      <c r="D27">
        <v>0.74809173859066602</v>
      </c>
      <c r="E27">
        <v>6.1423378553494203E-2</v>
      </c>
      <c r="F27">
        <v>0.56177860127821799</v>
      </c>
      <c r="G27">
        <v>3.5925552118580097E-2</v>
      </c>
      <c r="H27">
        <v>20.115469265600701</v>
      </c>
      <c r="I27">
        <f t="shared" si="0"/>
        <v>0.65493516993444201</v>
      </c>
      <c r="J27" s="7">
        <v>0.813886149</v>
      </c>
      <c r="K27" s="7">
        <v>3.5495374000000003E-2</v>
      </c>
      <c r="L27" s="7">
        <v>1.0803575099417899</v>
      </c>
      <c r="M27" s="7">
        <v>5.5702358247329102E-2</v>
      </c>
      <c r="N27" s="7">
        <v>19.894347307482001</v>
      </c>
      <c r="O27" s="7">
        <f t="shared" si="1"/>
        <v>0.94712182947089496</v>
      </c>
      <c r="P27" s="10">
        <v>0.77769021399027105</v>
      </c>
      <c r="Q27" s="10">
        <v>0.32453479819640302</v>
      </c>
      <c r="R27" s="10">
        <v>0.88522905491817205</v>
      </c>
      <c r="S27" s="10">
        <v>0.32613870315356702</v>
      </c>
      <c r="T27" s="10">
        <v>9.1455364169271594</v>
      </c>
      <c r="U27" s="10">
        <f t="shared" si="2"/>
        <v>0.83145963445422155</v>
      </c>
      <c r="V27" s="13">
        <v>0.40811332258379301</v>
      </c>
      <c r="W27" s="13">
        <v>0.333229945615171</v>
      </c>
      <c r="X27" s="13">
        <v>0.41884668274970299</v>
      </c>
      <c r="Y27" s="13">
        <v>0.32720767691885699</v>
      </c>
      <c r="Z27" s="13">
        <v>1.83554989583124</v>
      </c>
      <c r="AA27" s="13">
        <f t="shared" si="3"/>
        <v>0.413480002666748</v>
      </c>
      <c r="AD27" s="2"/>
      <c r="AE27" s="2"/>
    </row>
    <row r="28" spans="1:31" x14ac:dyDescent="0.15">
      <c r="A28" t="s">
        <v>75</v>
      </c>
      <c r="B28" t="s">
        <v>76</v>
      </c>
      <c r="C28" t="s">
        <v>77</v>
      </c>
      <c r="D28">
        <v>0.68825515417360905</v>
      </c>
      <c r="E28">
        <v>4.4678656143511401E-2</v>
      </c>
      <c r="F28">
        <v>0.749110118795969</v>
      </c>
      <c r="G28">
        <v>3.1648425875811598E-2</v>
      </c>
      <c r="H28">
        <v>5.98747708220845</v>
      </c>
      <c r="I28">
        <f t="shared" si="0"/>
        <v>0.71868263648478903</v>
      </c>
      <c r="J28" s="7">
        <v>0.87646175999999998</v>
      </c>
      <c r="K28" s="7">
        <v>6.1173961999999998E-2</v>
      </c>
      <c r="L28" s="7">
        <v>1.3959408477033499</v>
      </c>
      <c r="M28" s="7">
        <v>0.106429597719257</v>
      </c>
      <c r="N28" s="7">
        <v>32.329410665845899</v>
      </c>
      <c r="O28" s="7">
        <f t="shared" si="1"/>
        <v>1.1362013038516749</v>
      </c>
      <c r="P28" s="10">
        <v>0.82592465573440998</v>
      </c>
      <c r="Q28" s="10">
        <v>4.26948212240379E-2</v>
      </c>
      <c r="R28" s="10">
        <v>0.79678536770700104</v>
      </c>
      <c r="S28" s="10">
        <v>5.1286210040194402E-2</v>
      </c>
      <c r="T28" s="10">
        <v>2.5395280568281802</v>
      </c>
      <c r="U28" s="10">
        <f t="shared" si="2"/>
        <v>0.81135501172070557</v>
      </c>
      <c r="V28" s="13">
        <v>0.64381958481986801</v>
      </c>
      <c r="W28" s="13">
        <v>6.4309123575457705E-2</v>
      </c>
      <c r="X28" s="13">
        <v>0.42952331390412302</v>
      </c>
      <c r="Y28" s="13">
        <v>5.0137441786910403E-2</v>
      </c>
      <c r="Z28" s="13">
        <v>28.235216635364999</v>
      </c>
      <c r="AA28" s="13">
        <f t="shared" si="3"/>
        <v>0.53667144936199551</v>
      </c>
      <c r="AD28" s="2"/>
      <c r="AE28" s="2"/>
    </row>
    <row r="29" spans="1:31" x14ac:dyDescent="0.15">
      <c r="A29" t="s">
        <v>78</v>
      </c>
      <c r="B29" t="s">
        <v>79</v>
      </c>
      <c r="C29" t="s">
        <v>80</v>
      </c>
      <c r="D29">
        <v>0.75360734080077396</v>
      </c>
      <c r="E29">
        <v>9.3399301852060398E-2</v>
      </c>
      <c r="F29">
        <v>0.59849832983870299</v>
      </c>
      <c r="G29">
        <v>8.7839135530227402E-2</v>
      </c>
      <c r="H29">
        <v>16.2233819228857</v>
      </c>
      <c r="I29">
        <f t="shared" si="0"/>
        <v>0.67605283531973848</v>
      </c>
      <c r="J29" s="7">
        <v>0.79588356800000004</v>
      </c>
      <c r="K29" s="7">
        <v>0.109510316</v>
      </c>
      <c r="L29" s="7">
        <v>1.3181345074191599</v>
      </c>
      <c r="M29" s="7">
        <v>9.60333551372963E-2</v>
      </c>
      <c r="N29" s="7">
        <v>34.936993661971002</v>
      </c>
      <c r="O29" s="7">
        <f t="shared" si="1"/>
        <v>1.05700903770958</v>
      </c>
      <c r="P29" s="10">
        <v>0.79203215562706897</v>
      </c>
      <c r="Q29" s="10">
        <v>0.12042136264265001</v>
      </c>
      <c r="R29" s="10">
        <v>0.85556117948582899</v>
      </c>
      <c r="S29" s="10">
        <v>0.127163037153669</v>
      </c>
      <c r="T29" s="10">
        <v>5.4530207928539598</v>
      </c>
      <c r="U29" s="10">
        <f t="shared" si="2"/>
        <v>0.82379666755644898</v>
      </c>
      <c r="V29" s="13">
        <v>0.657535028442228</v>
      </c>
      <c r="W29" s="13">
        <v>0.13207886701308899</v>
      </c>
      <c r="X29" s="13">
        <v>0.48352914812389097</v>
      </c>
      <c r="Y29" s="13">
        <v>0.122348330699466</v>
      </c>
      <c r="Z29" s="13">
        <v>21.5659628031976</v>
      </c>
      <c r="AA29" s="13">
        <f t="shared" si="3"/>
        <v>0.57053208828305946</v>
      </c>
      <c r="AD29" s="2"/>
      <c r="AE29" s="2"/>
    </row>
    <row r="30" spans="1:31" x14ac:dyDescent="0.15">
      <c r="A30" t="s">
        <v>81</v>
      </c>
      <c r="B30" t="s">
        <v>82</v>
      </c>
      <c r="C30" t="s">
        <v>81</v>
      </c>
      <c r="D30">
        <v>0.79813638835454404</v>
      </c>
      <c r="E30">
        <v>6.3776799015708499E-2</v>
      </c>
      <c r="F30">
        <v>0.671519310839512</v>
      </c>
      <c r="G30">
        <v>5.3208125481694998E-2</v>
      </c>
      <c r="H30">
        <v>12.184050206317099</v>
      </c>
      <c r="I30">
        <f t="shared" si="0"/>
        <v>0.73482784959702796</v>
      </c>
      <c r="J30" s="7">
        <v>0.81520847399999996</v>
      </c>
      <c r="K30" s="7">
        <v>5.4999497000000001E-2</v>
      </c>
      <c r="L30" s="7">
        <v>1.2347013587025599</v>
      </c>
      <c r="M30" s="7">
        <v>5.7468049011546098E-2</v>
      </c>
      <c r="N30" s="7">
        <v>28.9404206023565</v>
      </c>
      <c r="O30" s="7">
        <f t="shared" si="1"/>
        <v>1.0249549163512799</v>
      </c>
      <c r="P30" s="10">
        <v>0.54479188551032698</v>
      </c>
      <c r="Q30" s="10">
        <v>0.21518597305912901</v>
      </c>
      <c r="R30" s="10">
        <v>0.59242680943141801</v>
      </c>
      <c r="S30" s="10">
        <v>0.21772596405354999</v>
      </c>
      <c r="T30" s="10">
        <v>5.9237467473455903</v>
      </c>
      <c r="U30" s="10">
        <f t="shared" si="2"/>
        <v>0.56860934747087244</v>
      </c>
      <c r="V30" s="13">
        <v>0.42842297481091601</v>
      </c>
      <c r="W30" s="13">
        <v>0.218884841421568</v>
      </c>
      <c r="X30" s="13">
        <v>0.34649680479133399</v>
      </c>
      <c r="Y30" s="13">
        <v>0.216118444421459</v>
      </c>
      <c r="Z30" s="13">
        <v>14.951367071110999</v>
      </c>
      <c r="AA30" s="13">
        <f t="shared" si="3"/>
        <v>0.387459889801125</v>
      </c>
      <c r="AD30" s="2"/>
      <c r="AE30" s="2"/>
    </row>
    <row r="31" spans="1:31" x14ac:dyDescent="0.15">
      <c r="A31" t="s">
        <v>83</v>
      </c>
      <c r="B31" t="s">
        <v>84</v>
      </c>
      <c r="C31" t="s">
        <v>83</v>
      </c>
      <c r="D31">
        <v>0.69883785361228001</v>
      </c>
      <c r="E31">
        <v>0.1059870739845</v>
      </c>
      <c r="F31">
        <v>0.55824057456977005</v>
      </c>
      <c r="G31">
        <v>5.6467449006072902E-2</v>
      </c>
      <c r="H31">
        <v>15.817197590624501</v>
      </c>
      <c r="I31">
        <f t="shared" si="0"/>
        <v>0.62853921409102509</v>
      </c>
      <c r="J31" s="7">
        <v>0.74793054699999995</v>
      </c>
      <c r="K31" s="7">
        <v>6.5895388999999999E-2</v>
      </c>
      <c r="L31" s="7">
        <v>1.3753397866280099</v>
      </c>
      <c r="M31" s="7">
        <v>8.2828926528015906E-2</v>
      </c>
      <c r="N31" s="7">
        <v>41.788868927349597</v>
      </c>
      <c r="O31" s="7">
        <f t="shared" si="1"/>
        <v>1.0616351668140049</v>
      </c>
      <c r="P31" s="10">
        <v>0.69657031026199501</v>
      </c>
      <c r="Q31" s="10">
        <v>0.18673331373910801</v>
      </c>
      <c r="R31" s="10">
        <v>0.83719430664233097</v>
      </c>
      <c r="S31" s="10">
        <v>0.18998280169566401</v>
      </c>
      <c r="T31" s="10">
        <v>12.966289656464401</v>
      </c>
      <c r="U31" s="10">
        <f t="shared" si="2"/>
        <v>0.76688230845216299</v>
      </c>
      <c r="V31" s="13">
        <v>0.65011261968926903</v>
      </c>
      <c r="W31" s="13">
        <v>0.18795231255523101</v>
      </c>
      <c r="X31" s="13">
        <v>0.56888120692903899</v>
      </c>
      <c r="Y31" s="13">
        <v>0.18754779093625701</v>
      </c>
      <c r="Z31" s="13">
        <v>9.4240481869326995</v>
      </c>
      <c r="AA31" s="13">
        <f t="shared" si="3"/>
        <v>0.60949691330915401</v>
      </c>
      <c r="AD31" s="2"/>
      <c r="AE31" s="2"/>
    </row>
    <row r="32" spans="1:31" x14ac:dyDescent="0.15">
      <c r="A32" t="s">
        <v>85</v>
      </c>
      <c r="B32" t="s">
        <v>86</v>
      </c>
      <c r="C32" t="s">
        <v>87</v>
      </c>
      <c r="D32">
        <v>0.76281166229030295</v>
      </c>
      <c r="E32">
        <v>6.2081350434212403E-2</v>
      </c>
      <c r="F32">
        <v>0.54841368916589595</v>
      </c>
      <c r="G32">
        <v>8.7311281451093001E-2</v>
      </c>
      <c r="H32">
        <v>23.123753746914002</v>
      </c>
      <c r="I32">
        <f t="shared" si="0"/>
        <v>0.65561267572809945</v>
      </c>
      <c r="J32" s="7">
        <v>0.73949335000000005</v>
      </c>
      <c r="K32" s="7">
        <v>0.108794606</v>
      </c>
      <c r="L32" s="7">
        <v>1.0113761639677401</v>
      </c>
      <c r="M32" s="7">
        <v>0.11462257575145</v>
      </c>
      <c r="N32" s="7">
        <v>21.9605378566248</v>
      </c>
      <c r="O32" s="7">
        <f t="shared" si="1"/>
        <v>0.87543475698387008</v>
      </c>
      <c r="P32" s="10">
        <v>0.60917967146697405</v>
      </c>
      <c r="Q32" s="10">
        <v>0.15818210077518899</v>
      </c>
      <c r="R32" s="10">
        <v>0.76729819201943805</v>
      </c>
      <c r="S32" s="10">
        <v>0.16368733754783399</v>
      </c>
      <c r="T32" s="10">
        <v>16.2453289049839</v>
      </c>
      <c r="U32" s="10">
        <f t="shared" si="2"/>
        <v>0.68823893174320605</v>
      </c>
      <c r="V32" s="13">
        <v>0.57988127192738104</v>
      </c>
      <c r="W32" s="13">
        <v>0.16472825809498001</v>
      </c>
      <c r="X32" s="13">
        <v>0.47390943546438102</v>
      </c>
      <c r="Y32" s="13">
        <v>0.159124091348813</v>
      </c>
      <c r="Z32" s="13">
        <v>14.2216862707486</v>
      </c>
      <c r="AA32" s="13">
        <f t="shared" si="3"/>
        <v>0.52689535369588103</v>
      </c>
      <c r="AD32" s="2"/>
      <c r="AE32" s="2"/>
    </row>
    <row r="33" spans="1:1029" x14ac:dyDescent="0.15">
      <c r="A33" t="s">
        <v>88</v>
      </c>
      <c r="B33" t="s">
        <v>89</v>
      </c>
      <c r="C33" t="s">
        <v>90</v>
      </c>
      <c r="D33">
        <v>0.79817826615064402</v>
      </c>
      <c r="E33">
        <v>5.79599154609301E-2</v>
      </c>
      <c r="F33">
        <v>0.65561598275653499</v>
      </c>
      <c r="G33">
        <v>3.9415721251474398E-2</v>
      </c>
      <c r="H33">
        <v>13.868091362335401</v>
      </c>
      <c r="I33">
        <f t="shared" si="0"/>
        <v>0.72689712445358956</v>
      </c>
      <c r="J33" s="7">
        <v>0.89670221400000005</v>
      </c>
      <c r="K33" s="7">
        <v>3.9843576999999998E-2</v>
      </c>
      <c r="L33" s="7">
        <v>1.1055983742897999</v>
      </c>
      <c r="M33" s="7">
        <v>6.9155557695064804E-2</v>
      </c>
      <c r="N33" s="7">
        <v>14.7542174937794</v>
      </c>
      <c r="O33" s="7">
        <f t="shared" si="1"/>
        <v>1.0011502941449</v>
      </c>
      <c r="P33" s="10">
        <v>0.57729036516024501</v>
      </c>
      <c r="Q33" s="10">
        <v>0.13778423797826</v>
      </c>
      <c r="R33" s="10">
        <v>0.72923916027471303</v>
      </c>
      <c r="S33" s="10">
        <v>0.14739091387875999</v>
      </c>
      <c r="T33" s="10">
        <v>16.4472400090302</v>
      </c>
      <c r="U33" s="10">
        <f t="shared" si="2"/>
        <v>0.65326476271747902</v>
      </c>
      <c r="V33" s="13">
        <v>0.65021601650721395</v>
      </c>
      <c r="W33" s="13">
        <v>0.153384774159778</v>
      </c>
      <c r="X33" s="13">
        <v>0.465004973229384</v>
      </c>
      <c r="Y33" s="13">
        <v>0.140210911965506</v>
      </c>
      <c r="Z33" s="13">
        <v>23.486642711651399</v>
      </c>
      <c r="AA33" s="13">
        <f t="shared" si="3"/>
        <v>0.55761049486829894</v>
      </c>
      <c r="AD33" s="2"/>
      <c r="AE33" s="2"/>
    </row>
    <row r="34" spans="1:1029" x14ac:dyDescent="0.15">
      <c r="A34" s="4" t="s">
        <v>91</v>
      </c>
      <c r="B34" s="4" t="s">
        <v>92</v>
      </c>
      <c r="C34" s="4" t="s">
        <v>93</v>
      </c>
      <c r="D34" s="4" t="s">
        <v>94</v>
      </c>
      <c r="E34" s="4" t="s">
        <v>94</v>
      </c>
      <c r="F34" s="4" t="s">
        <v>94</v>
      </c>
      <c r="G34" s="4" t="s">
        <v>94</v>
      </c>
      <c r="H34" s="4" t="s">
        <v>94</v>
      </c>
      <c r="I34" s="4" t="s">
        <v>94</v>
      </c>
      <c r="J34" s="8" t="s">
        <v>94</v>
      </c>
      <c r="K34" s="8" t="s">
        <v>94</v>
      </c>
      <c r="L34" s="8" t="s">
        <v>94</v>
      </c>
      <c r="M34" s="8" t="s">
        <v>94</v>
      </c>
      <c r="N34" s="8" t="s">
        <v>94</v>
      </c>
      <c r="O34" s="8" t="s">
        <v>94</v>
      </c>
      <c r="P34" s="11">
        <v>0.57553865902231904</v>
      </c>
      <c r="Q34" s="11">
        <v>8.1289360475870001E-2</v>
      </c>
      <c r="R34" s="11">
        <v>0.59630574396906399</v>
      </c>
      <c r="S34" s="11">
        <v>8.8161702093073002E-2</v>
      </c>
      <c r="T34" s="11">
        <v>2.5062280544814599</v>
      </c>
      <c r="U34" s="11">
        <f t="shared" si="2"/>
        <v>0.58592220149569152</v>
      </c>
      <c r="V34" s="14">
        <v>0.40927239180500202</v>
      </c>
      <c r="W34" s="14">
        <v>9.1075385348940399E-2</v>
      </c>
      <c r="X34" s="14">
        <v>0.32005955381231499</v>
      </c>
      <c r="Y34" s="14">
        <v>8.4466376604855994E-2</v>
      </c>
      <c r="Z34" s="14">
        <v>17.298845359127</v>
      </c>
      <c r="AA34" s="14">
        <f t="shared" si="3"/>
        <v>0.36466597280865853</v>
      </c>
      <c r="AB34" s="4"/>
      <c r="AC34" s="4"/>
      <c r="AD34" s="5"/>
      <c r="AE34" s="5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</row>
    <row r="35" spans="1:1029" x14ac:dyDescent="0.15">
      <c r="A35" s="4" t="s">
        <v>95</v>
      </c>
      <c r="B35" s="4" t="s">
        <v>96</v>
      </c>
      <c r="C35" s="4" t="s">
        <v>97</v>
      </c>
      <c r="D35" s="4" t="s">
        <v>94</v>
      </c>
      <c r="E35" s="4" t="s">
        <v>94</v>
      </c>
      <c r="F35" s="4" t="s">
        <v>94</v>
      </c>
      <c r="G35" s="4" t="s">
        <v>94</v>
      </c>
      <c r="H35" s="4" t="s">
        <v>94</v>
      </c>
      <c r="I35" s="4" t="s">
        <v>94</v>
      </c>
      <c r="J35" s="8" t="s">
        <v>94</v>
      </c>
      <c r="K35" s="8" t="s">
        <v>94</v>
      </c>
      <c r="L35" s="8" t="s">
        <v>94</v>
      </c>
      <c r="M35" s="8" t="s">
        <v>94</v>
      </c>
      <c r="N35" s="8" t="s">
        <v>94</v>
      </c>
      <c r="O35" s="8" t="s">
        <v>94</v>
      </c>
      <c r="P35" s="11">
        <v>0.76275130067954899</v>
      </c>
      <c r="Q35" s="11">
        <v>0.100353424401567</v>
      </c>
      <c r="R35" s="11">
        <v>0.77758769392916005</v>
      </c>
      <c r="S35" s="11">
        <v>0.136234817919961</v>
      </c>
      <c r="T35" s="11">
        <v>1.3621565527938</v>
      </c>
      <c r="U35" s="11">
        <f t="shared" si="2"/>
        <v>0.77016949730435447</v>
      </c>
      <c r="V35" s="14">
        <v>0.51856716168098904</v>
      </c>
      <c r="W35" s="14">
        <v>0.15093740309665499</v>
      </c>
      <c r="X35" s="14">
        <v>0.397139523833476</v>
      </c>
      <c r="Y35" s="14">
        <v>0.10138894512027501</v>
      </c>
      <c r="Z35" s="14">
        <v>18.753233432428502</v>
      </c>
      <c r="AA35" s="14">
        <f t="shared" si="3"/>
        <v>0.45785334275723255</v>
      </c>
      <c r="AB35" s="4"/>
      <c r="AC35" s="4"/>
      <c r="AD35" s="5"/>
      <c r="AE35" s="5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</row>
    <row r="36" spans="1:1029" x14ac:dyDescent="0.15">
      <c r="A36" t="s">
        <v>98</v>
      </c>
      <c r="B36" t="s">
        <v>99</v>
      </c>
      <c r="C36" t="s">
        <v>98</v>
      </c>
      <c r="D36">
        <v>0.89161345659629199</v>
      </c>
      <c r="E36">
        <v>0.111267881534358</v>
      </c>
      <c r="F36">
        <v>0.72301336954720796</v>
      </c>
      <c r="G36">
        <v>4.2400344983600402E-2</v>
      </c>
      <c r="H36">
        <v>14.7672840473981</v>
      </c>
      <c r="I36">
        <f t="shared" ref="I36:I43" si="4">AVERAGE(D36,F36)</f>
        <v>0.80731341307174997</v>
      </c>
      <c r="J36" s="7">
        <v>1.0965734519999999</v>
      </c>
      <c r="K36" s="7">
        <v>2.5900207000000001E-2</v>
      </c>
      <c r="L36" s="7">
        <v>1.4847894474322401</v>
      </c>
      <c r="M36" s="7">
        <v>8.9845298048844002E-2</v>
      </c>
      <c r="N36" s="7">
        <v>21.268622323963498</v>
      </c>
      <c r="O36" s="7">
        <f t="shared" ref="O36:O43" si="5">AVERAGE(J36,L36)</f>
        <v>1.2906814497161201</v>
      </c>
      <c r="P36" s="10">
        <v>0.69453562020327697</v>
      </c>
      <c r="Q36" s="10">
        <v>8.4205041974462297E-2</v>
      </c>
      <c r="R36" s="10">
        <v>0.68086345491604805</v>
      </c>
      <c r="S36" s="10">
        <v>8.9507166059212703E-2</v>
      </c>
      <c r="T36" s="10">
        <v>1.4058001002020699</v>
      </c>
      <c r="U36" s="10">
        <f t="shared" si="2"/>
        <v>0.68769953755966251</v>
      </c>
      <c r="V36" s="13">
        <v>0.44717737461539397</v>
      </c>
      <c r="W36" s="13">
        <v>9.7353739031709796E-2</v>
      </c>
      <c r="X36" s="13">
        <v>0.300171306109211</v>
      </c>
      <c r="Y36" s="13">
        <v>8.9244559659933803E-2</v>
      </c>
      <c r="Z36" s="13">
        <v>27.8180695563711</v>
      </c>
      <c r="AA36" s="13">
        <f t="shared" si="3"/>
        <v>0.37367434036230252</v>
      </c>
      <c r="AD36" s="2"/>
      <c r="AE36" s="2"/>
    </row>
    <row r="37" spans="1:1029" x14ac:dyDescent="0.15">
      <c r="A37" t="s">
        <v>100</v>
      </c>
      <c r="B37" t="s">
        <v>101</v>
      </c>
      <c r="C37" t="s">
        <v>100</v>
      </c>
      <c r="D37">
        <v>0.61153003817906204</v>
      </c>
      <c r="E37">
        <v>2.7109333970575598E-2</v>
      </c>
      <c r="F37">
        <v>0.34129663865743298</v>
      </c>
      <c r="G37">
        <v>1.43938129945951E-2</v>
      </c>
      <c r="H37">
        <v>40.108841188044799</v>
      </c>
      <c r="I37">
        <f t="shared" si="4"/>
        <v>0.47641333841824751</v>
      </c>
      <c r="J37" s="7">
        <v>0.58774760699999995</v>
      </c>
      <c r="K37" s="7">
        <v>1.7024884000000001E-2</v>
      </c>
      <c r="L37" s="7">
        <v>0.47449180655066803</v>
      </c>
      <c r="M37" s="7">
        <v>4.2795414859837302E-2</v>
      </c>
      <c r="N37" s="7">
        <v>15.078322917174599</v>
      </c>
      <c r="O37" s="7">
        <f t="shared" si="5"/>
        <v>0.53111970677533393</v>
      </c>
      <c r="P37" s="10">
        <v>0.19319481001890601</v>
      </c>
      <c r="Q37" s="10">
        <v>6.2209534663779202E-2</v>
      </c>
      <c r="R37" s="10">
        <v>0.14839120099604</v>
      </c>
      <c r="S37" s="10">
        <v>6.7434110076397102E-2</v>
      </c>
      <c r="T37" s="10">
        <v>18.5493168573072</v>
      </c>
      <c r="U37" s="10">
        <f t="shared" si="2"/>
        <v>0.17079300550747301</v>
      </c>
      <c r="V37" s="13">
        <v>0.148022879934259</v>
      </c>
      <c r="W37" s="13">
        <v>8.7476273250877201E-2</v>
      </c>
      <c r="X37" s="13">
        <v>0.14457897463454</v>
      </c>
      <c r="Y37" s="13">
        <v>8.7932230604773898E-2</v>
      </c>
      <c r="Z37" s="13">
        <v>1.6645204076264699</v>
      </c>
      <c r="AA37" s="13">
        <f t="shared" si="3"/>
        <v>0.1463009272843995</v>
      </c>
      <c r="AD37" s="2"/>
      <c r="AE37" s="2"/>
    </row>
    <row r="38" spans="1:1029" x14ac:dyDescent="0.15">
      <c r="A38" t="s">
        <v>102</v>
      </c>
      <c r="B38" t="s">
        <v>103</v>
      </c>
      <c r="C38" t="s">
        <v>104</v>
      </c>
      <c r="D38">
        <v>0.57370340197243497</v>
      </c>
      <c r="E38">
        <v>2.5966147931993099E-2</v>
      </c>
      <c r="F38">
        <v>0.410912366941588</v>
      </c>
      <c r="G38">
        <v>2.2612924658850099E-2</v>
      </c>
      <c r="H38">
        <v>23.381840596286501</v>
      </c>
      <c r="I38">
        <f t="shared" si="4"/>
        <v>0.49230788445701146</v>
      </c>
      <c r="J38" s="7">
        <v>0.57791954700000003</v>
      </c>
      <c r="K38" s="7">
        <v>2.6350723E-2</v>
      </c>
      <c r="L38" s="7">
        <v>0.28446353791955498</v>
      </c>
      <c r="M38" s="7">
        <v>2.8739156403483401E-2</v>
      </c>
      <c r="N38" s="7">
        <v>48.1235630507027</v>
      </c>
      <c r="O38" s="7">
        <f t="shared" si="5"/>
        <v>0.43119154245977753</v>
      </c>
      <c r="P38" s="10">
        <v>0.22820989440952599</v>
      </c>
      <c r="Q38" s="10">
        <v>7.6800980117400205E-2</v>
      </c>
      <c r="R38" s="10">
        <v>0.21533324033669801</v>
      </c>
      <c r="S38" s="10">
        <v>8.1984376204637194E-2</v>
      </c>
      <c r="T38" s="10">
        <v>4.10565228074136</v>
      </c>
      <c r="U38" s="10">
        <f t="shared" si="2"/>
        <v>0.22177156737311199</v>
      </c>
      <c r="V38" s="13">
        <v>0.158066866780077</v>
      </c>
      <c r="W38" s="13">
        <v>0.102373535314944</v>
      </c>
      <c r="X38" s="13">
        <v>0.151621464931498</v>
      </c>
      <c r="Y38" s="13">
        <v>8.5170844686528399E-2</v>
      </c>
      <c r="Z38" s="13">
        <v>2.9433381163660899</v>
      </c>
      <c r="AA38" s="13">
        <f t="shared" si="3"/>
        <v>0.1548441658557875</v>
      </c>
      <c r="AD38" s="2"/>
      <c r="AE38" s="2"/>
    </row>
    <row r="39" spans="1:1029" x14ac:dyDescent="0.15">
      <c r="A39" t="s">
        <v>105</v>
      </c>
      <c r="B39" t="s">
        <v>106</v>
      </c>
      <c r="C39" t="s">
        <v>105</v>
      </c>
      <c r="D39">
        <v>0.68419137858748802</v>
      </c>
      <c r="E39">
        <v>4.2134954520246598E-2</v>
      </c>
      <c r="F39">
        <v>0.53370305111164396</v>
      </c>
      <c r="G39">
        <v>4.5749761465588498E-2</v>
      </c>
      <c r="H39">
        <v>17.474637251420699</v>
      </c>
      <c r="I39">
        <f t="shared" si="4"/>
        <v>0.60894721484956604</v>
      </c>
      <c r="J39" s="7">
        <v>0.64991679599999996</v>
      </c>
      <c r="K39" s="7">
        <v>4.7276747000000001E-2</v>
      </c>
      <c r="L39" s="7">
        <v>1.0840268233549</v>
      </c>
      <c r="M39" s="7">
        <v>5.6148365944374501E-2</v>
      </c>
      <c r="N39" s="7">
        <v>35.406242786105899</v>
      </c>
      <c r="O39" s="7">
        <f t="shared" si="5"/>
        <v>0.86697180967744991</v>
      </c>
      <c r="P39" s="10">
        <v>0.62117339512887704</v>
      </c>
      <c r="Q39" s="10">
        <v>0.17471369094779701</v>
      </c>
      <c r="R39" s="10">
        <v>0.59895463301430096</v>
      </c>
      <c r="S39" s="10">
        <v>0.18147558405449099</v>
      </c>
      <c r="T39" s="10">
        <v>2.5753096393821702</v>
      </c>
      <c r="U39" s="10">
        <f t="shared" si="2"/>
        <v>0.61006401407158894</v>
      </c>
      <c r="V39" s="13">
        <v>0.48231438670926802</v>
      </c>
      <c r="W39" s="13">
        <v>0.17806963857508601</v>
      </c>
      <c r="X39" s="13">
        <v>0.33232231431875697</v>
      </c>
      <c r="Y39" s="13">
        <v>0.17736342708477301</v>
      </c>
      <c r="Z39" s="13">
        <v>26.038702007339399</v>
      </c>
      <c r="AA39" s="13">
        <f t="shared" si="3"/>
        <v>0.40731835051401249</v>
      </c>
      <c r="AD39" s="2"/>
      <c r="AE39" s="2"/>
    </row>
    <row r="40" spans="1:1029" x14ac:dyDescent="0.15">
      <c r="A40" t="s">
        <v>107</v>
      </c>
      <c r="B40" t="s">
        <v>108</v>
      </c>
      <c r="C40" t="s">
        <v>109</v>
      </c>
      <c r="D40">
        <v>0.67442251196306002</v>
      </c>
      <c r="E40">
        <v>1.2598571594747299E-2</v>
      </c>
      <c r="F40">
        <v>0.60130712268063102</v>
      </c>
      <c r="G40">
        <v>1.1476243104906801E-2</v>
      </c>
      <c r="H40">
        <v>8.1052264001282008</v>
      </c>
      <c r="I40">
        <f t="shared" si="4"/>
        <v>0.63786481732184552</v>
      </c>
      <c r="J40" s="7">
        <v>0.64456354400000004</v>
      </c>
      <c r="K40" s="7">
        <v>1.2866242E-2</v>
      </c>
      <c r="L40" s="7">
        <v>0.27369114655273302</v>
      </c>
      <c r="M40" s="7">
        <v>1.8815643400671302E-2</v>
      </c>
      <c r="N40" s="7">
        <v>57.118442207435599</v>
      </c>
      <c r="O40" s="7">
        <f t="shared" si="5"/>
        <v>0.45912734527636656</v>
      </c>
      <c r="P40" s="10">
        <v>0.45266236736037002</v>
      </c>
      <c r="Q40" s="10">
        <v>7.5934405001870001E-2</v>
      </c>
      <c r="R40" s="10">
        <v>0.46903944739284698</v>
      </c>
      <c r="S40" s="10">
        <v>8.1709086132388795E-2</v>
      </c>
      <c r="T40" s="10">
        <v>2.51281795514309</v>
      </c>
      <c r="U40" s="10">
        <f t="shared" si="2"/>
        <v>0.4608509073766085</v>
      </c>
      <c r="V40" s="13">
        <v>0.35460667975340698</v>
      </c>
      <c r="W40" s="13">
        <v>8.1523309548563294E-2</v>
      </c>
      <c r="X40" s="13">
        <v>0.319338526976298</v>
      </c>
      <c r="Y40" s="13">
        <v>8.0088283200384205E-2</v>
      </c>
      <c r="Z40" s="13">
        <v>7.4007054993771302</v>
      </c>
      <c r="AA40" s="13">
        <f t="shared" si="3"/>
        <v>0.33697260336485246</v>
      </c>
      <c r="AD40" s="2"/>
      <c r="AE40" s="2"/>
    </row>
    <row r="41" spans="1:1029" x14ac:dyDescent="0.15">
      <c r="A41" t="s">
        <v>110</v>
      </c>
      <c r="B41" t="s">
        <v>111</v>
      </c>
      <c r="C41" t="s">
        <v>112</v>
      </c>
      <c r="D41">
        <v>0.74155599479408996</v>
      </c>
      <c r="E41">
        <v>6.3711313285102697E-2</v>
      </c>
      <c r="F41">
        <v>0.67311496945945504</v>
      </c>
      <c r="G41">
        <v>4.6877108103302999E-2</v>
      </c>
      <c r="H41">
        <v>6.8418896476067097</v>
      </c>
      <c r="I41">
        <f t="shared" si="4"/>
        <v>0.70733548212677255</v>
      </c>
      <c r="J41" s="7">
        <v>0.77390225499999998</v>
      </c>
      <c r="K41" s="7">
        <v>3.7029531999999997E-2</v>
      </c>
      <c r="L41" s="7">
        <v>0.937169160990173</v>
      </c>
      <c r="M41" s="7">
        <v>0.177413363476842</v>
      </c>
      <c r="N41" s="7">
        <v>13.494134178420699</v>
      </c>
      <c r="O41" s="7">
        <f t="shared" si="5"/>
        <v>0.85553570799508649</v>
      </c>
      <c r="P41" s="10">
        <v>0.62382384775248501</v>
      </c>
      <c r="Q41" s="10">
        <v>0.1206857938774</v>
      </c>
      <c r="R41" s="10">
        <v>0.59589994624165499</v>
      </c>
      <c r="S41" s="10">
        <v>0.14396397853630899</v>
      </c>
      <c r="T41" s="10">
        <v>3.23764777119499</v>
      </c>
      <c r="U41" s="10">
        <f t="shared" si="2"/>
        <v>0.60986189699706994</v>
      </c>
      <c r="V41" s="13">
        <v>0.23734596214996301</v>
      </c>
      <c r="W41" s="13">
        <v>0.19544606880990001</v>
      </c>
      <c r="X41" s="13">
        <v>0.29931652690122501</v>
      </c>
      <c r="Y41" s="13">
        <v>0.129464379921233</v>
      </c>
      <c r="Z41" s="13">
        <v>16.330489819420901</v>
      </c>
      <c r="AA41" s="13">
        <f t="shared" si="3"/>
        <v>0.26833124452559398</v>
      </c>
      <c r="AD41" s="2"/>
      <c r="AE41" s="2"/>
    </row>
    <row r="42" spans="1:1029" x14ac:dyDescent="0.15">
      <c r="A42" t="s">
        <v>113</v>
      </c>
      <c r="B42" t="s">
        <v>114</v>
      </c>
      <c r="C42" t="s">
        <v>113</v>
      </c>
      <c r="D42">
        <v>0.82892182138257298</v>
      </c>
      <c r="E42">
        <v>3.7089281104501798E-2</v>
      </c>
      <c r="F42">
        <v>0.73304814343425595</v>
      </c>
      <c r="G42">
        <v>2.8151657482938901E-2</v>
      </c>
      <c r="H42">
        <v>8.6804393607530308</v>
      </c>
      <c r="I42">
        <f t="shared" si="4"/>
        <v>0.78098498240841452</v>
      </c>
      <c r="J42" s="7">
        <v>0.87599692900000004</v>
      </c>
      <c r="K42" s="7">
        <v>2.4329377999999999E-2</v>
      </c>
      <c r="L42" s="7">
        <v>0.45521591022199698</v>
      </c>
      <c r="M42" s="7">
        <v>0.22609297023678099</v>
      </c>
      <c r="N42" s="7">
        <v>44.701658989778402</v>
      </c>
      <c r="O42" s="7">
        <f t="shared" si="5"/>
        <v>0.66560641961099853</v>
      </c>
      <c r="P42" s="10">
        <v>0.77875115587241805</v>
      </c>
      <c r="Q42" s="10">
        <v>9.6073942313725902E-2</v>
      </c>
      <c r="R42" s="10">
        <v>0.69632882151413</v>
      </c>
      <c r="S42" s="10">
        <v>0.105058162193555</v>
      </c>
      <c r="T42" s="10">
        <v>7.9021330964344996</v>
      </c>
      <c r="U42" s="10">
        <f t="shared" si="2"/>
        <v>0.73753998869327408</v>
      </c>
      <c r="V42" s="13">
        <v>0.65316123412981697</v>
      </c>
      <c r="W42" s="13">
        <v>0.111864542304058</v>
      </c>
      <c r="X42" s="13">
        <v>0.50688850121932305</v>
      </c>
      <c r="Y42" s="13">
        <v>9.6730585345874004E-2</v>
      </c>
      <c r="Z42" s="13">
        <v>17.832070159055601</v>
      </c>
      <c r="AA42" s="13">
        <f t="shared" si="3"/>
        <v>0.58002486767457007</v>
      </c>
      <c r="AD42" s="2"/>
      <c r="AE42" s="2"/>
    </row>
    <row r="43" spans="1:1029" x14ac:dyDescent="0.15">
      <c r="A43" t="s">
        <v>115</v>
      </c>
      <c r="B43" t="s">
        <v>116</v>
      </c>
      <c r="C43" t="s">
        <v>117</v>
      </c>
      <c r="D43">
        <v>0.75375565856221804</v>
      </c>
      <c r="E43">
        <v>0.24865459515274399</v>
      </c>
      <c r="F43">
        <v>0.72941626004743798</v>
      </c>
      <c r="G43">
        <v>0.215879683306024</v>
      </c>
      <c r="H43">
        <v>2.3207766441446802</v>
      </c>
      <c r="I43">
        <f t="shared" si="4"/>
        <v>0.74158595930482796</v>
      </c>
      <c r="J43" s="7">
        <v>0.85956048200000001</v>
      </c>
      <c r="K43" s="7">
        <v>3.0528712999999999E-2</v>
      </c>
      <c r="L43" s="7">
        <v>1.49158417865488</v>
      </c>
      <c r="M43" s="7">
        <v>0.23351600996942701</v>
      </c>
      <c r="N43" s="7">
        <v>38.016226699116899</v>
      </c>
      <c r="O43" s="7">
        <f t="shared" si="5"/>
        <v>1.1755723303274399</v>
      </c>
      <c r="P43" s="10">
        <v>0.93116943754845205</v>
      </c>
      <c r="Q43" s="10">
        <v>0.29307117253467302</v>
      </c>
      <c r="R43" s="10">
        <v>0.99777670724266898</v>
      </c>
      <c r="S43" s="10">
        <v>0.29539655847731799</v>
      </c>
      <c r="T43" s="10">
        <v>4.8833351002862901</v>
      </c>
      <c r="U43" s="10">
        <f t="shared" si="2"/>
        <v>0.96447307239556057</v>
      </c>
      <c r="V43" s="13">
        <v>0.76710146905574295</v>
      </c>
      <c r="W43" s="13">
        <v>0.30242860915979097</v>
      </c>
      <c r="X43" s="13">
        <v>0.62211052969620295</v>
      </c>
      <c r="Y43" s="13">
        <v>0.29376642556946098</v>
      </c>
      <c r="Z43" s="13">
        <v>14.7600332452995</v>
      </c>
      <c r="AA43" s="13">
        <f t="shared" si="3"/>
        <v>0.694605999375973</v>
      </c>
    </row>
    <row r="44" spans="1:1029" x14ac:dyDescent="0.15">
      <c r="J44" s="7"/>
      <c r="K44" s="7"/>
      <c r="L44" s="7"/>
      <c r="M44" s="7"/>
      <c r="N44" s="7"/>
      <c r="P44" s="10"/>
      <c r="Q44" s="10"/>
      <c r="R44" s="10"/>
      <c r="S44" s="10"/>
      <c r="T44" s="10"/>
      <c r="U44" s="10"/>
      <c r="V44" s="13"/>
      <c r="W44" s="13"/>
      <c r="X44" s="13"/>
      <c r="Y44" s="13"/>
      <c r="Z44" s="13"/>
      <c r="AA44" s="13"/>
    </row>
    <row r="45" spans="1:1029" x14ac:dyDescent="0.15">
      <c r="G45" t="s">
        <v>128</v>
      </c>
      <c r="H45">
        <f>MEDIAN(H4:H43)</f>
        <v>10.868764119933694</v>
      </c>
      <c r="J45" s="7"/>
      <c r="K45" s="7"/>
      <c r="L45" s="7"/>
      <c r="M45" s="7" t="s">
        <v>128</v>
      </c>
      <c r="N45" s="7">
        <f>MEDIAN(N4:N43)</f>
        <v>31.332524766709</v>
      </c>
      <c r="P45" s="10"/>
      <c r="Q45" s="10"/>
      <c r="R45" s="10"/>
      <c r="S45" s="10" t="s">
        <v>128</v>
      </c>
      <c r="T45" s="10">
        <f>MEDIAN(T4:T43)</f>
        <v>7.8158852698911403</v>
      </c>
      <c r="U45" s="10"/>
      <c r="V45" s="13"/>
      <c r="W45" s="13"/>
      <c r="X45" s="13"/>
      <c r="Y45" s="13" t="s">
        <v>128</v>
      </c>
      <c r="Z45" s="13">
        <f>MEDIAN(Z4:Z43)</f>
        <v>20.028461349403251</v>
      </c>
      <c r="AA45" s="13"/>
    </row>
    <row r="46" spans="1:1029" x14ac:dyDescent="0.15">
      <c r="H46">
        <f>SQRT(H45)/39</f>
        <v>8.4532842879372641E-2</v>
      </c>
      <c r="J46" s="7"/>
      <c r="K46" s="7"/>
      <c r="L46" s="7"/>
      <c r="M46" s="7"/>
      <c r="N46" s="7">
        <f>SQRT(N45)/39</f>
        <v>0.14352682863128863</v>
      </c>
      <c r="P46" s="10"/>
      <c r="Q46" s="10"/>
      <c r="R46" s="10"/>
      <c r="S46" s="10"/>
      <c r="T46" s="10">
        <f>SQRT(T45)/39</f>
        <v>7.168437132758157E-2</v>
      </c>
      <c r="U46" s="10"/>
      <c r="V46" s="13"/>
      <c r="W46" s="13"/>
      <c r="X46" s="13"/>
      <c r="Y46" s="13"/>
      <c r="Z46" s="13">
        <f>SQRT(Z45)/39</f>
        <v>0.11475171536736305</v>
      </c>
      <c r="AA46" s="13"/>
    </row>
    <row r="47" spans="1:1029" x14ac:dyDescent="0.15">
      <c r="J47" s="7"/>
      <c r="K47" s="7"/>
      <c r="L47" s="7"/>
      <c r="M47" s="7"/>
      <c r="N47" s="7"/>
      <c r="P47" s="10"/>
      <c r="Q47" s="10"/>
      <c r="R47" s="10"/>
      <c r="S47" s="10"/>
      <c r="T47" s="10"/>
      <c r="U47" s="10"/>
      <c r="V47" s="13"/>
      <c r="W47" s="13"/>
      <c r="X47" s="13"/>
      <c r="Y47" s="13"/>
      <c r="Z47" s="13"/>
      <c r="AA47" s="13"/>
    </row>
    <row r="48" spans="1:1029" x14ac:dyDescent="0.15">
      <c r="G48" t="s">
        <v>129</v>
      </c>
      <c r="H48" s="6">
        <v>0.92</v>
      </c>
      <c r="J48" s="7"/>
      <c r="K48" s="7"/>
      <c r="L48" s="7"/>
      <c r="M48" s="7" t="s">
        <v>129</v>
      </c>
      <c r="N48" s="9">
        <v>0.82</v>
      </c>
      <c r="P48" s="10"/>
      <c r="Q48" s="10"/>
      <c r="R48" s="10"/>
      <c r="S48" s="10" t="s">
        <v>129</v>
      </c>
      <c r="T48" s="12">
        <v>0.93</v>
      </c>
      <c r="U48" s="10"/>
      <c r="V48" s="13"/>
      <c r="W48" s="13"/>
      <c r="X48" s="13"/>
      <c r="Y48" s="13" t="s">
        <v>129</v>
      </c>
      <c r="Z48" s="15">
        <v>0.89</v>
      </c>
      <c r="AA48" s="13"/>
    </row>
    <row r="53" spans="4:6" x14ac:dyDescent="0.15">
      <c r="D53" s="3"/>
      <c r="F53" s="3"/>
    </row>
    <row r="54" spans="4:6" x14ac:dyDescent="0.15">
      <c r="D54" s="3"/>
      <c r="F54" s="3"/>
    </row>
    <row r="55" spans="4:6" x14ac:dyDescent="0.15">
      <c r="D55" s="3"/>
      <c r="F55" s="3"/>
    </row>
    <row r="56" spans="4:6" x14ac:dyDescent="0.15">
      <c r="D56" s="3"/>
      <c r="F56" s="3"/>
    </row>
    <row r="57" spans="4:6" x14ac:dyDescent="0.15">
      <c r="D57" s="3"/>
      <c r="F57" s="3"/>
    </row>
    <row r="58" spans="4:6" x14ac:dyDescent="0.15">
      <c r="D58" s="3"/>
      <c r="F58" s="3"/>
    </row>
    <row r="59" spans="4:6" x14ac:dyDescent="0.15">
      <c r="D59" s="3"/>
      <c r="F59" s="3"/>
    </row>
    <row r="60" spans="4:6" x14ac:dyDescent="0.15">
      <c r="D60" s="3"/>
      <c r="F60" s="3"/>
    </row>
    <row r="61" spans="4:6" x14ac:dyDescent="0.15">
      <c r="D61" s="3"/>
      <c r="F61" s="3"/>
    </row>
    <row r="62" spans="4:6" x14ac:dyDescent="0.15">
      <c r="D62" s="3"/>
      <c r="F62" s="3"/>
    </row>
    <row r="63" spans="4:6" x14ac:dyDescent="0.15">
      <c r="D63" s="3"/>
      <c r="F63" s="3"/>
    </row>
    <row r="64" spans="4:6" x14ac:dyDescent="0.15">
      <c r="D64" s="3"/>
      <c r="F64" s="3"/>
    </row>
    <row r="65" spans="4:6" x14ac:dyDescent="0.15">
      <c r="D65" s="3"/>
      <c r="F65" s="3"/>
    </row>
    <row r="66" spans="4:6" x14ac:dyDescent="0.15">
      <c r="D66" s="3"/>
      <c r="F66" s="3"/>
    </row>
    <row r="67" spans="4:6" x14ac:dyDescent="0.15">
      <c r="D67" s="3"/>
      <c r="F67" s="3"/>
    </row>
    <row r="68" spans="4:6" x14ac:dyDescent="0.15">
      <c r="D68" s="3"/>
      <c r="F68" s="3"/>
    </row>
    <row r="69" spans="4:6" x14ac:dyDescent="0.15">
      <c r="D69" s="3"/>
      <c r="F69" s="3"/>
    </row>
    <row r="70" spans="4:6" x14ac:dyDescent="0.15">
      <c r="D70" s="3"/>
      <c r="F70" s="3"/>
    </row>
    <row r="71" spans="4:6" x14ac:dyDescent="0.15">
      <c r="D71" s="3"/>
      <c r="F71" s="3"/>
    </row>
    <row r="72" spans="4:6" x14ac:dyDescent="0.15">
      <c r="D72" s="3"/>
      <c r="F72" s="3"/>
    </row>
    <row r="73" spans="4:6" x14ac:dyDescent="0.15">
      <c r="D73" s="3"/>
      <c r="F73" s="3"/>
    </row>
    <row r="74" spans="4:6" x14ac:dyDescent="0.15">
      <c r="D74" s="3"/>
      <c r="F74" s="3"/>
    </row>
    <row r="75" spans="4:6" x14ac:dyDescent="0.15">
      <c r="D75" s="3"/>
      <c r="F75" s="3"/>
    </row>
    <row r="76" spans="4:6" x14ac:dyDescent="0.15">
      <c r="D76" s="3"/>
      <c r="F76" s="3"/>
    </row>
    <row r="77" spans="4:6" x14ac:dyDescent="0.15">
      <c r="D77" s="3"/>
      <c r="F77" s="3"/>
    </row>
    <row r="78" spans="4:6" x14ac:dyDescent="0.15">
      <c r="D78" s="3"/>
      <c r="F78" s="3"/>
    </row>
    <row r="79" spans="4:6" x14ac:dyDescent="0.15">
      <c r="D79" s="3"/>
      <c r="F79" s="3"/>
    </row>
    <row r="80" spans="4:6" x14ac:dyDescent="0.15">
      <c r="D80" s="3"/>
      <c r="F80" s="3"/>
    </row>
    <row r="81" spans="4:6" x14ac:dyDescent="0.15">
      <c r="D81" s="3"/>
      <c r="F81" s="3"/>
    </row>
    <row r="82" spans="4:6" x14ac:dyDescent="0.15">
      <c r="D82" s="3"/>
      <c r="F82" s="3"/>
    </row>
    <row r="83" spans="4:6" x14ac:dyDescent="0.15">
      <c r="D83" s="3"/>
      <c r="F83" s="3"/>
    </row>
    <row r="84" spans="4:6" x14ac:dyDescent="0.15">
      <c r="D84" s="3"/>
      <c r="F84" s="3"/>
    </row>
  </sheetData>
  <mergeCells count="1">
    <mergeCell ref="A2:G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zoomScaleNormal="100" workbookViewId="0">
      <selection activeCell="A9" sqref="A9"/>
    </sheetView>
  </sheetViews>
  <sheetFormatPr baseColWidth="10" defaultColWidth="11.5" defaultRowHeight="13" x14ac:dyDescent="0.15"/>
  <sheetData>
    <row r="1" spans="1:12" x14ac:dyDescent="0.15">
      <c r="A1" t="s">
        <v>136</v>
      </c>
      <c r="B1" t="s">
        <v>2</v>
      </c>
      <c r="C1" t="s">
        <v>191</v>
      </c>
      <c r="D1" t="s">
        <v>3</v>
      </c>
      <c r="E1" t="s">
        <v>192</v>
      </c>
      <c r="F1" t="s">
        <v>3</v>
      </c>
      <c r="G1" t="s">
        <v>193</v>
      </c>
      <c r="H1" t="s">
        <v>194</v>
      </c>
      <c r="J1" t="s">
        <v>134</v>
      </c>
      <c r="L1" t="s">
        <v>135</v>
      </c>
    </row>
    <row r="2" spans="1:12" x14ac:dyDescent="0.15">
      <c r="A2" t="s">
        <v>6</v>
      </c>
      <c r="B2" t="s">
        <v>141</v>
      </c>
      <c r="C2">
        <v>0.49965979224137602</v>
      </c>
      <c r="D2">
        <v>4.8486411919883197E-2</v>
      </c>
      <c r="E2">
        <v>1.3064656726161099</v>
      </c>
      <c r="F2">
        <v>3.9644917184251102E-2</v>
      </c>
      <c r="G2">
        <f t="shared" ref="G2:G41" si="0">AVERAGE(C2,E2)</f>
        <v>0.90306273242874302</v>
      </c>
      <c r="H2">
        <v>63.173674278400398</v>
      </c>
      <c r="J2">
        <f t="shared" ref="J2:J41" si="1">C2/$C$43</f>
        <v>1.0745293897633024</v>
      </c>
      <c r="L2">
        <f t="shared" ref="L2:L41" si="2">E2/$E$43</f>
        <v>1.0455121990740726</v>
      </c>
    </row>
    <row r="3" spans="1:12" x14ac:dyDescent="0.15">
      <c r="A3" t="s">
        <v>9</v>
      </c>
      <c r="B3" t="s">
        <v>142</v>
      </c>
      <c r="C3">
        <v>0.63767514718279095</v>
      </c>
      <c r="D3">
        <v>3.7888966232802898E-2</v>
      </c>
      <c r="E3">
        <v>1.58817440906008</v>
      </c>
      <c r="F3">
        <v>3.0828718384267501E-2</v>
      </c>
      <c r="G3">
        <f t="shared" si="0"/>
        <v>1.1129247781214355</v>
      </c>
      <c r="H3">
        <v>60.390826657729697</v>
      </c>
      <c r="J3">
        <f t="shared" si="1"/>
        <v>1.3713344507787433</v>
      </c>
      <c r="L3">
        <f t="shared" si="2"/>
        <v>1.2709524281679891</v>
      </c>
    </row>
    <row r="4" spans="1:12" x14ac:dyDescent="0.15">
      <c r="A4" t="s">
        <v>14</v>
      </c>
      <c r="B4" t="s">
        <v>143</v>
      </c>
      <c r="C4">
        <v>0.46006797274279898</v>
      </c>
      <c r="D4">
        <v>0.120335081966204</v>
      </c>
      <c r="E4">
        <v>1.3949485271739099</v>
      </c>
      <c r="F4">
        <v>3.2972262133945003E-2</v>
      </c>
      <c r="G4">
        <f t="shared" si="0"/>
        <v>0.92750824995835446</v>
      </c>
      <c r="H4">
        <v>71.272722336147396</v>
      </c>
      <c r="J4">
        <f t="shared" si="1"/>
        <v>0.98938630979965914</v>
      </c>
      <c r="L4">
        <f t="shared" si="2"/>
        <v>1.1163214869016143</v>
      </c>
    </row>
    <row r="5" spans="1:12" x14ac:dyDescent="0.15">
      <c r="A5" t="s">
        <v>17</v>
      </c>
      <c r="B5" t="s">
        <v>144</v>
      </c>
      <c r="C5">
        <v>0.28564316220824498</v>
      </c>
      <c r="D5">
        <v>5.1574587876387197E-2</v>
      </c>
      <c r="E5">
        <v>0.96994167376771501</v>
      </c>
      <c r="F5">
        <v>3.4601806249515699E-2</v>
      </c>
      <c r="G5">
        <f t="shared" si="0"/>
        <v>0.62779241798798002</v>
      </c>
      <c r="H5">
        <v>77.075177083267505</v>
      </c>
      <c r="J5">
        <f t="shared" si="1"/>
        <v>0.61428191250060105</v>
      </c>
      <c r="L5">
        <f t="shared" si="2"/>
        <v>0.77620550893146056</v>
      </c>
    </row>
    <row r="6" spans="1:12" x14ac:dyDescent="0.15">
      <c r="A6" t="s">
        <v>20</v>
      </c>
      <c r="B6" t="s">
        <v>145</v>
      </c>
      <c r="C6">
        <v>0.47889273501766899</v>
      </c>
      <c r="D6">
        <v>0.197945460158227</v>
      </c>
      <c r="E6">
        <v>1.27231140448017</v>
      </c>
      <c r="F6">
        <v>7.3275870588019001E-2</v>
      </c>
      <c r="G6">
        <f t="shared" si="0"/>
        <v>0.87560206974891952</v>
      </c>
      <c r="H6">
        <v>64.073823130388405</v>
      </c>
      <c r="J6">
        <f t="shared" si="1"/>
        <v>1.0298693757452249</v>
      </c>
      <c r="L6">
        <f t="shared" si="2"/>
        <v>1.0181799049809046</v>
      </c>
    </row>
    <row r="7" spans="1:12" x14ac:dyDescent="0.15">
      <c r="A7" t="s">
        <v>23</v>
      </c>
      <c r="B7" t="s">
        <v>146</v>
      </c>
      <c r="C7">
        <v>0.18235768413849501</v>
      </c>
      <c r="D7">
        <v>4.61851066998865E-2</v>
      </c>
      <c r="E7">
        <v>0.509648496862669</v>
      </c>
      <c r="F7">
        <v>4.1897432422708103E-2</v>
      </c>
      <c r="G7">
        <f t="shared" si="0"/>
        <v>0.34600309050058198</v>
      </c>
      <c r="H7">
        <v>66.886556638120695</v>
      </c>
      <c r="J7">
        <f t="shared" si="1"/>
        <v>0.39216421673034485</v>
      </c>
      <c r="L7">
        <f t="shared" si="2"/>
        <v>0.40785129826082678</v>
      </c>
    </row>
    <row r="8" spans="1:12" x14ac:dyDescent="0.15">
      <c r="A8" t="s">
        <v>147</v>
      </c>
      <c r="B8" t="s">
        <v>148</v>
      </c>
      <c r="C8">
        <v>0.44658813372407602</v>
      </c>
      <c r="D8">
        <v>6.3104722368025098E-2</v>
      </c>
      <c r="E8">
        <v>1.05815245680028</v>
      </c>
      <c r="F8">
        <v>3.2450188403450902E-2</v>
      </c>
      <c r="G8">
        <f t="shared" si="0"/>
        <v>0.75237029526217802</v>
      </c>
      <c r="H8">
        <v>57.477186792475898</v>
      </c>
      <c r="J8">
        <f t="shared" si="1"/>
        <v>0.96039761905485987</v>
      </c>
      <c r="L8">
        <f t="shared" si="2"/>
        <v>0.84679706880440209</v>
      </c>
    </row>
    <row r="9" spans="1:12" x14ac:dyDescent="0.15">
      <c r="A9" t="s">
        <v>149</v>
      </c>
      <c r="B9" t="s">
        <v>150</v>
      </c>
      <c r="C9">
        <v>0.62782384854962003</v>
      </c>
      <c r="D9">
        <v>9.6174511468253301E-2</v>
      </c>
      <c r="E9">
        <v>1.2478948748733101</v>
      </c>
      <c r="F9">
        <v>3.83297116204845E-2</v>
      </c>
      <c r="G9">
        <f t="shared" si="0"/>
        <v>0.937859361711465</v>
      </c>
      <c r="H9">
        <v>46.750765139312598</v>
      </c>
      <c r="J9">
        <f t="shared" si="1"/>
        <v>1.3501490160628684</v>
      </c>
      <c r="L9">
        <f t="shared" si="2"/>
        <v>0.99864033337324987</v>
      </c>
    </row>
    <row r="10" spans="1:12" x14ac:dyDescent="0.15">
      <c r="A10" t="s">
        <v>32</v>
      </c>
      <c r="B10" t="s">
        <v>151</v>
      </c>
      <c r="C10">
        <v>0.55169588567768102</v>
      </c>
      <c r="D10">
        <v>3.5984302435719998E-2</v>
      </c>
      <c r="E10">
        <v>1.2730093399790201</v>
      </c>
      <c r="F10">
        <v>3.6549747329076801E-2</v>
      </c>
      <c r="G10">
        <f t="shared" si="0"/>
        <v>0.91235261282835056</v>
      </c>
      <c r="H10">
        <v>55.9044417395152</v>
      </c>
      <c r="J10">
        <f t="shared" si="1"/>
        <v>1.1864341549535498</v>
      </c>
      <c r="L10">
        <f t="shared" si="2"/>
        <v>1.0187384348324799</v>
      </c>
    </row>
    <row r="11" spans="1:12" x14ac:dyDescent="0.15">
      <c r="A11" t="s">
        <v>152</v>
      </c>
      <c r="B11" t="s">
        <v>153</v>
      </c>
      <c r="C11">
        <v>0.53033238843237196</v>
      </c>
      <c r="D11">
        <v>0.113531298462366</v>
      </c>
      <c r="E11">
        <v>1.25997798564833</v>
      </c>
      <c r="F11">
        <v>3.13188914911521E-2</v>
      </c>
      <c r="G11">
        <f t="shared" si="0"/>
        <v>0.89515518704035091</v>
      </c>
      <c r="H11">
        <v>57.636637437152601</v>
      </c>
      <c r="J11">
        <f t="shared" si="1"/>
        <v>1.1404914835305859</v>
      </c>
      <c r="L11">
        <f t="shared" si="2"/>
        <v>1.0083099634162267</v>
      </c>
    </row>
    <row r="12" spans="1:12" x14ac:dyDescent="0.15">
      <c r="A12" t="s">
        <v>38</v>
      </c>
      <c r="B12" t="s">
        <v>154</v>
      </c>
      <c r="C12">
        <v>0.41209739272519202</v>
      </c>
      <c r="D12">
        <v>6.0587773439487902E-2</v>
      </c>
      <c r="E12">
        <v>1.3757893257426901</v>
      </c>
      <c r="F12">
        <v>5.1970090344429697E-2</v>
      </c>
      <c r="G12">
        <f t="shared" si="0"/>
        <v>0.89394335923394108</v>
      </c>
      <c r="H12">
        <v>76.2277714547144</v>
      </c>
      <c r="J12">
        <f t="shared" si="1"/>
        <v>0.88622452077179581</v>
      </c>
      <c r="L12">
        <f t="shared" si="2"/>
        <v>1.1009891446589384</v>
      </c>
    </row>
    <row r="13" spans="1:12" x14ac:dyDescent="0.15">
      <c r="A13" t="s">
        <v>39</v>
      </c>
      <c r="B13" t="s">
        <v>155</v>
      </c>
      <c r="C13">
        <v>0.66195926202217403</v>
      </c>
      <c r="D13">
        <v>6.1001311958610201E-2</v>
      </c>
      <c r="E13">
        <v>1.72333370880782</v>
      </c>
      <c r="F13">
        <v>5.0348053913304699E-2</v>
      </c>
      <c r="G13">
        <f t="shared" si="0"/>
        <v>1.192646485414997</v>
      </c>
      <c r="H13">
        <v>62.927705558877598</v>
      </c>
      <c r="J13">
        <f t="shared" si="1"/>
        <v>1.4235579746733751</v>
      </c>
      <c r="L13">
        <f t="shared" si="2"/>
        <v>1.3791150073053393</v>
      </c>
    </row>
    <row r="14" spans="1:12" x14ac:dyDescent="0.15">
      <c r="A14" t="s">
        <v>44</v>
      </c>
      <c r="B14" t="s">
        <v>156</v>
      </c>
      <c r="C14">
        <v>0.48539948532626398</v>
      </c>
      <c r="D14">
        <v>9.3474715765684405E-2</v>
      </c>
      <c r="E14">
        <v>1.21382134070285</v>
      </c>
      <c r="F14">
        <v>6.9871918320226906E-2</v>
      </c>
      <c r="G14">
        <f t="shared" si="0"/>
        <v>0.84961041301455698</v>
      </c>
      <c r="H14">
        <v>60.624496311634203</v>
      </c>
      <c r="J14">
        <f t="shared" si="1"/>
        <v>1.0438622856151054</v>
      </c>
      <c r="L14">
        <f t="shared" si="2"/>
        <v>0.97137264744205509</v>
      </c>
    </row>
    <row r="15" spans="1:12" x14ac:dyDescent="0.15">
      <c r="A15" t="s">
        <v>45</v>
      </c>
      <c r="B15" t="s">
        <v>157</v>
      </c>
      <c r="C15">
        <v>0.46839257937767498</v>
      </c>
      <c r="D15">
        <v>4.8816029170491798E-2</v>
      </c>
      <c r="E15">
        <v>1.29993621444908</v>
      </c>
      <c r="F15">
        <v>3.87890584804906E-2</v>
      </c>
      <c r="G15">
        <f t="shared" si="0"/>
        <v>0.88416439691337745</v>
      </c>
      <c r="H15">
        <v>66.5023546824752</v>
      </c>
      <c r="J15">
        <f t="shared" si="1"/>
        <v>1.0072885597431001</v>
      </c>
      <c r="L15">
        <f t="shared" si="2"/>
        <v>1.0402869349817496</v>
      </c>
    </row>
    <row r="16" spans="1:12" x14ac:dyDescent="0.15">
      <c r="A16" t="s">
        <v>158</v>
      </c>
      <c r="B16" t="s">
        <v>159</v>
      </c>
      <c r="C16">
        <v>0.493325217991747</v>
      </c>
      <c r="D16">
        <v>0.1079250870048</v>
      </c>
      <c r="E16">
        <v>1.7659962988043401</v>
      </c>
      <c r="F16">
        <v>4.3043238188511301E-2</v>
      </c>
      <c r="G16">
        <f t="shared" si="0"/>
        <v>1.1296607583980436</v>
      </c>
      <c r="H16">
        <v>79.662353921079202</v>
      </c>
      <c r="J16">
        <f t="shared" si="1"/>
        <v>1.0609067483009369</v>
      </c>
      <c r="L16">
        <f t="shared" si="2"/>
        <v>1.4132561709197955</v>
      </c>
    </row>
    <row r="17" spans="1:12" x14ac:dyDescent="0.15">
      <c r="A17" t="s">
        <v>52</v>
      </c>
      <c r="B17" t="s">
        <v>160</v>
      </c>
      <c r="C17">
        <v>0.466188090145574</v>
      </c>
      <c r="D17">
        <v>0.116450017940018</v>
      </c>
      <c r="E17">
        <v>1.7219812759103701</v>
      </c>
      <c r="F17">
        <v>3.53583135353773E-2</v>
      </c>
      <c r="G17">
        <f t="shared" si="0"/>
        <v>1.094084683027972</v>
      </c>
      <c r="H17">
        <v>81.161896441561098</v>
      </c>
      <c r="J17">
        <f t="shared" si="1"/>
        <v>1.0025477570887913</v>
      </c>
      <c r="L17">
        <f t="shared" si="2"/>
        <v>1.3780327093756268</v>
      </c>
    </row>
    <row r="18" spans="1:12" x14ac:dyDescent="0.15">
      <c r="A18" t="s">
        <v>161</v>
      </c>
      <c r="B18" t="s">
        <v>162</v>
      </c>
      <c r="C18">
        <v>0.31572024512131402</v>
      </c>
      <c r="D18">
        <v>0.113467837711259</v>
      </c>
      <c r="E18">
        <v>0.73806827879119596</v>
      </c>
      <c r="F18">
        <v>3.5701825828001701E-2</v>
      </c>
      <c r="G18">
        <f t="shared" si="0"/>
        <v>0.52689426195625499</v>
      </c>
      <c r="H18">
        <v>56.680282969863299</v>
      </c>
      <c r="J18">
        <f t="shared" si="1"/>
        <v>0.67896334184568585</v>
      </c>
      <c r="L18">
        <f t="shared" si="2"/>
        <v>0.59064650943380914</v>
      </c>
    </row>
    <row r="19" spans="1:12" x14ac:dyDescent="0.15">
      <c r="A19" t="s">
        <v>61</v>
      </c>
      <c r="B19" t="s">
        <v>163</v>
      </c>
      <c r="C19">
        <v>0.44440086581174298</v>
      </c>
      <c r="D19">
        <v>4.4323060638827398E-2</v>
      </c>
      <c r="E19">
        <v>1.34086821971764</v>
      </c>
      <c r="F19">
        <v>3.9318167144794698E-2</v>
      </c>
      <c r="G19">
        <f t="shared" si="0"/>
        <v>0.89263454276469156</v>
      </c>
      <c r="H19">
        <v>71.014296970392195</v>
      </c>
      <c r="J19">
        <f t="shared" si="1"/>
        <v>0.95569385122806483</v>
      </c>
      <c r="L19">
        <f t="shared" si="2"/>
        <v>1.0730431808884253</v>
      </c>
    </row>
    <row r="20" spans="1:12" x14ac:dyDescent="0.15">
      <c r="A20" t="s">
        <v>58</v>
      </c>
      <c r="B20" t="s">
        <v>164</v>
      </c>
      <c r="C20">
        <v>0.44848376293660402</v>
      </c>
      <c r="D20">
        <v>6.8059409095067802E-2</v>
      </c>
      <c r="E20">
        <v>1.16493065970688</v>
      </c>
      <c r="F20">
        <v>4.8631353590163899E-2</v>
      </c>
      <c r="G20">
        <f t="shared" si="0"/>
        <v>0.80670721132174206</v>
      </c>
      <c r="H20">
        <v>62.799049265504799</v>
      </c>
      <c r="J20">
        <f t="shared" si="1"/>
        <v>0.96447421143348211</v>
      </c>
      <c r="L20">
        <f t="shared" si="2"/>
        <v>0.93224739182016836</v>
      </c>
    </row>
    <row r="21" spans="1:12" x14ac:dyDescent="0.15">
      <c r="A21" t="s">
        <v>62</v>
      </c>
      <c r="B21" t="s">
        <v>165</v>
      </c>
      <c r="C21">
        <v>0.51251242888476201</v>
      </c>
      <c r="D21">
        <v>0.50499609634992104</v>
      </c>
      <c r="E21">
        <v>1.0656289948244899</v>
      </c>
      <c r="F21">
        <v>0.32763700699717302</v>
      </c>
      <c r="G21">
        <f t="shared" si="0"/>
        <v>0.78907071185462596</v>
      </c>
      <c r="H21">
        <v>49.5662136088323</v>
      </c>
      <c r="J21">
        <f t="shared" si="1"/>
        <v>1.1021692679838724</v>
      </c>
      <c r="L21">
        <f t="shared" si="2"/>
        <v>0.85278024300866562</v>
      </c>
    </row>
    <row r="22" spans="1:12" x14ac:dyDescent="0.15">
      <c r="A22" t="s">
        <v>67</v>
      </c>
      <c r="B22" t="s">
        <v>166</v>
      </c>
      <c r="C22">
        <v>0.44071659878733999</v>
      </c>
      <c r="D22">
        <v>8.7936168191278904E-2</v>
      </c>
      <c r="E22">
        <v>1.0749413061125801</v>
      </c>
      <c r="F22">
        <v>9.6420654879534301E-2</v>
      </c>
      <c r="G22">
        <f t="shared" si="0"/>
        <v>0.75782895244996007</v>
      </c>
      <c r="H22">
        <v>59.1775479012651</v>
      </c>
      <c r="J22">
        <f t="shared" si="1"/>
        <v>0.94777075383474008</v>
      </c>
      <c r="L22">
        <f t="shared" si="2"/>
        <v>0.86023251309684756</v>
      </c>
    </row>
    <row r="23" spans="1:12" x14ac:dyDescent="0.15">
      <c r="A23" t="s">
        <v>68</v>
      </c>
      <c r="B23" t="s">
        <v>167</v>
      </c>
      <c r="C23">
        <v>0.55600168424304197</v>
      </c>
      <c r="D23">
        <v>4.6800934063684102E-2</v>
      </c>
      <c r="E23">
        <v>1.42698469729275</v>
      </c>
      <c r="F23">
        <v>4.56288892309882E-2</v>
      </c>
      <c r="G23">
        <f t="shared" si="0"/>
        <v>0.99149319076789599</v>
      </c>
      <c r="H23">
        <v>62.116210233249497</v>
      </c>
      <c r="J23">
        <f t="shared" si="1"/>
        <v>1.195693869616854</v>
      </c>
      <c r="L23">
        <f t="shared" si="2"/>
        <v>1.1419587519081946</v>
      </c>
    </row>
    <row r="24" spans="1:12" x14ac:dyDescent="0.15">
      <c r="A24" t="s">
        <v>70</v>
      </c>
      <c r="B24" t="s">
        <v>168</v>
      </c>
      <c r="C24">
        <v>0.46389967811593003</v>
      </c>
      <c r="D24">
        <v>4.6614082580901398E-2</v>
      </c>
      <c r="E24">
        <v>1.3344761064347599</v>
      </c>
      <c r="F24">
        <v>3.4353050365009997E-2</v>
      </c>
      <c r="G24">
        <f t="shared" si="0"/>
        <v>0.8991878922753449</v>
      </c>
      <c r="H24">
        <v>68.460718976952805</v>
      </c>
      <c r="J24">
        <f t="shared" si="1"/>
        <v>0.99762647660970794</v>
      </c>
      <c r="L24">
        <f t="shared" si="2"/>
        <v>1.0679278284109797</v>
      </c>
    </row>
    <row r="25" spans="1:12" x14ac:dyDescent="0.15">
      <c r="A25" t="s">
        <v>74</v>
      </c>
      <c r="B25" t="s">
        <v>169</v>
      </c>
      <c r="C25">
        <v>0.50732023937859205</v>
      </c>
      <c r="D25">
        <v>5.8797384687694403E-2</v>
      </c>
      <c r="E25">
        <v>1.4146867640615799</v>
      </c>
      <c r="F25">
        <v>5.8321812330225403E-2</v>
      </c>
      <c r="G25">
        <f t="shared" si="0"/>
        <v>0.96100350172008597</v>
      </c>
      <c r="H25">
        <v>66.764067089933803</v>
      </c>
      <c r="J25">
        <f t="shared" si="1"/>
        <v>1.0910033500768637</v>
      </c>
      <c r="L25">
        <f t="shared" si="2"/>
        <v>1.132117208049763</v>
      </c>
    </row>
    <row r="26" spans="1:12" x14ac:dyDescent="0.15">
      <c r="A26" t="s">
        <v>170</v>
      </c>
      <c r="B26" t="s">
        <v>171</v>
      </c>
      <c r="C26">
        <v>0.38299684972011699</v>
      </c>
      <c r="D26">
        <v>7.4053539218090395E-2</v>
      </c>
      <c r="E26">
        <v>1.06659889561287</v>
      </c>
      <c r="F26">
        <v>3.4186413454122898E-2</v>
      </c>
      <c r="G26">
        <f t="shared" si="0"/>
        <v>0.72479787266649354</v>
      </c>
      <c r="H26">
        <v>66.6916474941399</v>
      </c>
      <c r="J26">
        <f t="shared" si="1"/>
        <v>0.82364316201015586</v>
      </c>
      <c r="L26">
        <f t="shared" si="2"/>
        <v>0.85355641579865749</v>
      </c>
    </row>
    <row r="27" spans="1:12" x14ac:dyDescent="0.15">
      <c r="A27" t="s">
        <v>80</v>
      </c>
      <c r="B27" t="s">
        <v>172</v>
      </c>
      <c r="C27">
        <v>0.44248848152885001</v>
      </c>
      <c r="D27">
        <v>0.102199641017701</v>
      </c>
      <c r="E27">
        <v>1.2171872768973899</v>
      </c>
      <c r="F27">
        <v>4.9595472210344799E-2</v>
      </c>
      <c r="G27">
        <f t="shared" si="0"/>
        <v>0.82983787921312002</v>
      </c>
      <c r="H27">
        <v>66.012263998069301</v>
      </c>
      <c r="J27">
        <f t="shared" si="1"/>
        <v>0.95158122670154055</v>
      </c>
      <c r="L27">
        <f t="shared" si="2"/>
        <v>0.97406627148932889</v>
      </c>
    </row>
    <row r="28" spans="1:12" x14ac:dyDescent="0.15">
      <c r="A28" t="s">
        <v>81</v>
      </c>
      <c r="B28" t="s">
        <v>173</v>
      </c>
      <c r="C28">
        <v>0.48491513806777198</v>
      </c>
      <c r="D28">
        <v>5.4523162735358399E-2</v>
      </c>
      <c r="E28">
        <v>1.26996155957555</v>
      </c>
      <c r="F28">
        <v>3.5540849414649703E-2</v>
      </c>
      <c r="G28">
        <f t="shared" si="0"/>
        <v>0.87743834882166105</v>
      </c>
      <c r="H28">
        <v>63.265031547784403</v>
      </c>
      <c r="J28">
        <f t="shared" si="1"/>
        <v>1.0428206861664759</v>
      </c>
      <c r="L28">
        <f t="shared" si="2"/>
        <v>1.0162994181336746</v>
      </c>
    </row>
    <row r="29" spans="1:12" x14ac:dyDescent="0.15">
      <c r="A29" t="s">
        <v>174</v>
      </c>
      <c r="B29" t="s">
        <v>175</v>
      </c>
      <c r="C29">
        <v>0.38359637930833601</v>
      </c>
      <c r="D29">
        <v>6.6439993501456601E-2</v>
      </c>
      <c r="E29">
        <v>1.2356260530027301</v>
      </c>
      <c r="F29">
        <v>8.0255771726657002E-2</v>
      </c>
      <c r="G29">
        <f t="shared" si="0"/>
        <v>0.80961121615553311</v>
      </c>
      <c r="H29">
        <v>74.415466092768</v>
      </c>
      <c r="J29">
        <f t="shared" si="1"/>
        <v>0.8249324635961095</v>
      </c>
      <c r="L29">
        <f t="shared" si="2"/>
        <v>0.98882208617179645</v>
      </c>
    </row>
    <row r="30" spans="1:12" x14ac:dyDescent="0.15">
      <c r="A30" t="s">
        <v>87</v>
      </c>
      <c r="B30" t="s">
        <v>176</v>
      </c>
      <c r="C30">
        <v>0.46785382398775399</v>
      </c>
      <c r="D30">
        <v>8.8644313204325795E-2</v>
      </c>
      <c r="E30">
        <v>1.3041542430923401</v>
      </c>
      <c r="F30">
        <v>0.103412281285996</v>
      </c>
      <c r="G30">
        <f t="shared" si="0"/>
        <v>0.88600403354004698</v>
      </c>
      <c r="H30">
        <v>66.743905791854999</v>
      </c>
      <c r="J30">
        <f t="shared" si="1"/>
        <v>1.0061299544093256</v>
      </c>
      <c r="L30">
        <f t="shared" si="2"/>
        <v>1.0436624545189308</v>
      </c>
    </row>
    <row r="31" spans="1:12" x14ac:dyDescent="0.15">
      <c r="A31" t="s">
        <v>177</v>
      </c>
      <c r="B31" t="s">
        <v>178</v>
      </c>
      <c r="C31">
        <v>0.524451878914447</v>
      </c>
      <c r="D31">
        <v>0.115632310398901</v>
      </c>
      <c r="E31">
        <v>1.3430783194495199</v>
      </c>
      <c r="F31">
        <v>6.2566674359698302E-2</v>
      </c>
      <c r="G31">
        <f t="shared" si="0"/>
        <v>0.93376509918198347</v>
      </c>
      <c r="H31">
        <v>61.991640924260103</v>
      </c>
      <c r="J31">
        <f t="shared" si="1"/>
        <v>1.1278453182759265</v>
      </c>
      <c r="L31">
        <f t="shared" si="2"/>
        <v>1.0748118352658678</v>
      </c>
    </row>
    <row r="32" spans="1:12" x14ac:dyDescent="0.15">
      <c r="A32" t="s">
        <v>93</v>
      </c>
      <c r="B32" t="s">
        <v>179</v>
      </c>
      <c r="C32">
        <v>0.35889261977740899</v>
      </c>
      <c r="D32">
        <v>6.8817322872370204E-2</v>
      </c>
      <c r="E32">
        <v>1.0539596301543499</v>
      </c>
      <c r="F32">
        <v>4.7337348455927901E-2</v>
      </c>
      <c r="G32">
        <f t="shared" si="0"/>
        <v>0.70642612496587942</v>
      </c>
      <c r="H32">
        <v>69.573672185514695</v>
      </c>
      <c r="J32">
        <f t="shared" si="1"/>
        <v>0.77180648454834366</v>
      </c>
      <c r="L32">
        <f t="shared" si="2"/>
        <v>0.84344171741721652</v>
      </c>
    </row>
    <row r="33" spans="1:12" x14ac:dyDescent="0.15">
      <c r="A33" t="s">
        <v>97</v>
      </c>
      <c r="B33" t="s">
        <v>180</v>
      </c>
      <c r="C33">
        <v>0.67012636629531697</v>
      </c>
      <c r="D33">
        <v>8.1302161193603895E-2</v>
      </c>
      <c r="E33">
        <v>1.5857405388442001</v>
      </c>
      <c r="F33">
        <v>4.9989069532906098E-2</v>
      </c>
      <c r="G33">
        <f t="shared" si="0"/>
        <v>1.1279334525697586</v>
      </c>
      <c r="H33">
        <v>57.400282692633702</v>
      </c>
      <c r="J33">
        <f t="shared" si="1"/>
        <v>1.4411215123184336</v>
      </c>
      <c r="L33">
        <f t="shared" si="2"/>
        <v>1.2690046992264625</v>
      </c>
    </row>
    <row r="34" spans="1:12" x14ac:dyDescent="0.15">
      <c r="A34" t="s">
        <v>98</v>
      </c>
      <c r="B34" t="s">
        <v>181</v>
      </c>
      <c r="C34">
        <v>0.501156205788158</v>
      </c>
      <c r="D34">
        <v>9.4904770321163096E-2</v>
      </c>
      <c r="E34">
        <v>1.1314471699364299</v>
      </c>
      <c r="F34">
        <v>5.3792742598743601E-2</v>
      </c>
      <c r="G34">
        <f t="shared" si="0"/>
        <v>0.81630168786229396</v>
      </c>
      <c r="H34">
        <v>54.597830862875099</v>
      </c>
      <c r="J34">
        <f t="shared" si="1"/>
        <v>1.0777474600587813</v>
      </c>
      <c r="L34">
        <f t="shared" si="2"/>
        <v>0.9054518948114505</v>
      </c>
    </row>
    <row r="35" spans="1:12" x14ac:dyDescent="0.15">
      <c r="A35" t="s">
        <v>182</v>
      </c>
      <c r="B35" t="s">
        <v>183</v>
      </c>
      <c r="C35">
        <v>0.34316818401496801</v>
      </c>
      <c r="D35">
        <v>3.52340192895194E-2</v>
      </c>
      <c r="E35">
        <v>0.88104509685160304</v>
      </c>
      <c r="F35">
        <v>4.1180022991409299E-2</v>
      </c>
      <c r="G35">
        <f t="shared" si="0"/>
        <v>0.61210664043328555</v>
      </c>
      <c r="H35">
        <v>62.135645553729901</v>
      </c>
      <c r="J35">
        <f t="shared" si="1"/>
        <v>0.73799073906201151</v>
      </c>
      <c r="L35">
        <f t="shared" si="2"/>
        <v>0.70506513565581941</v>
      </c>
    </row>
    <row r="36" spans="1:12" x14ac:dyDescent="0.15">
      <c r="A36" t="s">
        <v>184</v>
      </c>
      <c r="B36" t="s">
        <v>185</v>
      </c>
      <c r="C36">
        <v>0.44844439614037301</v>
      </c>
      <c r="D36">
        <v>6.9435371603062401E-2</v>
      </c>
      <c r="E36">
        <v>0.95802415682370401</v>
      </c>
      <c r="F36">
        <v>3.7500391480914101E-2</v>
      </c>
      <c r="G36">
        <f t="shared" si="0"/>
        <v>0.70323427648203851</v>
      </c>
      <c r="H36">
        <v>51.238586682258301</v>
      </c>
      <c r="J36">
        <f t="shared" si="1"/>
        <v>0.9643895522710122</v>
      </c>
      <c r="L36">
        <f t="shared" si="2"/>
        <v>0.76666839700514</v>
      </c>
    </row>
    <row r="37" spans="1:12" x14ac:dyDescent="0.15">
      <c r="A37" t="s">
        <v>105</v>
      </c>
      <c r="B37" t="s">
        <v>186</v>
      </c>
      <c r="C37">
        <v>0.430572828945046</v>
      </c>
      <c r="D37">
        <v>8.9975447811288203E-2</v>
      </c>
      <c r="E37">
        <v>1.25963091202615</v>
      </c>
      <c r="F37">
        <v>4.4418802403621602E-2</v>
      </c>
      <c r="G37">
        <f t="shared" si="0"/>
        <v>0.84510187048559793</v>
      </c>
      <c r="H37">
        <v>69.368275354463194</v>
      </c>
      <c r="J37">
        <f t="shared" si="1"/>
        <v>0.92595635334106563</v>
      </c>
      <c r="L37">
        <f t="shared" si="2"/>
        <v>1.0080322142846789</v>
      </c>
    </row>
    <row r="38" spans="1:12" x14ac:dyDescent="0.15">
      <c r="A38" t="s">
        <v>109</v>
      </c>
      <c r="B38" t="s">
        <v>187</v>
      </c>
      <c r="C38">
        <v>0.56224920705740999</v>
      </c>
      <c r="D38">
        <v>5.1554894315897E-2</v>
      </c>
      <c r="E38">
        <v>1.2880431939782599</v>
      </c>
      <c r="F38">
        <v>2.3202527632236201E-2</v>
      </c>
      <c r="G38">
        <f t="shared" si="0"/>
        <v>0.92514620051783503</v>
      </c>
      <c r="H38">
        <v>55.473810475456801</v>
      </c>
      <c r="J38">
        <f t="shared" si="1"/>
        <v>1.209129305050114</v>
      </c>
      <c r="L38">
        <f t="shared" si="2"/>
        <v>1.0307694266026881</v>
      </c>
    </row>
    <row r="39" spans="1:12" x14ac:dyDescent="0.15">
      <c r="A39" t="s">
        <v>110</v>
      </c>
      <c r="B39" t="s">
        <v>188</v>
      </c>
      <c r="C39">
        <v>0.28657839571106802</v>
      </c>
      <c r="D39">
        <v>5.6637355029984099E-2</v>
      </c>
      <c r="E39">
        <v>0.94837983655234603</v>
      </c>
      <c r="F39">
        <v>4.3839467777713401E-2</v>
      </c>
      <c r="G39">
        <f t="shared" si="0"/>
        <v>0.61747911613170703</v>
      </c>
      <c r="H39">
        <v>75.786253233879293</v>
      </c>
      <c r="J39">
        <f t="shared" si="1"/>
        <v>0.61629315274982488</v>
      </c>
      <c r="L39">
        <f t="shared" si="2"/>
        <v>0.75895043341311463</v>
      </c>
    </row>
    <row r="40" spans="1:12" x14ac:dyDescent="0.15">
      <c r="A40" t="s">
        <v>113</v>
      </c>
      <c r="B40" t="s">
        <v>189</v>
      </c>
      <c r="C40">
        <v>0.47018191271792897</v>
      </c>
      <c r="D40">
        <v>7.2809603175104001E-2</v>
      </c>
      <c r="E40">
        <v>1.41779771792906</v>
      </c>
      <c r="F40">
        <v>4.6097010626401098E-2</v>
      </c>
      <c r="G40">
        <f t="shared" si="0"/>
        <v>0.94398981532349446</v>
      </c>
      <c r="H40">
        <v>70.982287197104696</v>
      </c>
      <c r="J40">
        <f t="shared" si="1"/>
        <v>1.0111365605069027</v>
      </c>
      <c r="L40">
        <f t="shared" si="2"/>
        <v>1.1346067799439057</v>
      </c>
    </row>
    <row r="41" spans="1:12" x14ac:dyDescent="0.15">
      <c r="A41" t="s">
        <v>117</v>
      </c>
      <c r="B41" t="s">
        <v>190</v>
      </c>
      <c r="C41">
        <v>0.46530803131697002</v>
      </c>
      <c r="D41">
        <v>4.9592311170849397E-2</v>
      </c>
      <c r="E41">
        <v>1.48111360682466</v>
      </c>
      <c r="F41">
        <v>5.7068948802488403E-2</v>
      </c>
      <c r="G41">
        <f t="shared" si="0"/>
        <v>0.97321081907081497</v>
      </c>
      <c r="H41">
        <v>73.805489697944495</v>
      </c>
      <c r="J41">
        <f t="shared" si="1"/>
        <v>1.0006551711918681</v>
      </c>
      <c r="L41">
        <f t="shared" si="2"/>
        <v>1.1852759522176879</v>
      </c>
    </row>
    <row r="43" spans="1:12" x14ac:dyDescent="0.15">
      <c r="C43">
        <f>AVERAGE(C2:C41)</f>
        <v>0.46500337450187496</v>
      </c>
      <c r="E43">
        <f>AVERAGE(E2:E41)</f>
        <v>1.2495939060042944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zoomScaleNormal="100" workbookViewId="0">
      <selection activeCell="F2" sqref="F2"/>
    </sheetView>
  </sheetViews>
  <sheetFormatPr baseColWidth="10" defaultColWidth="8.6640625" defaultRowHeight="13" x14ac:dyDescent="0.15"/>
  <cols>
    <col min="1" max="1" width="10.33203125" customWidth="1"/>
    <col min="2" max="2" width="7.83203125" customWidth="1"/>
    <col min="3" max="3" width="12.5" customWidth="1"/>
    <col min="4" max="4" width="23.6640625" customWidth="1"/>
    <col min="5" max="5" width="20.6640625" customWidth="1"/>
    <col min="6" max="6" width="21.6640625" customWidth="1"/>
    <col min="7" max="7" width="20.6640625" customWidth="1"/>
    <col min="8" max="10" width="23" customWidth="1"/>
    <col min="11" max="11" width="11.83203125" customWidth="1"/>
    <col min="12" max="12" width="26" customWidth="1"/>
    <col min="13" max="13" width="16.1640625" customWidth="1"/>
    <col min="14" max="15" width="28.33203125" customWidth="1"/>
    <col min="16" max="16" width="31.33203125" customWidth="1"/>
    <col min="17" max="17" width="11.5" customWidth="1"/>
    <col min="18" max="18" width="26" customWidth="1"/>
    <col min="19" max="19" width="19" customWidth="1"/>
    <col min="20" max="20" width="25.33203125" customWidth="1"/>
    <col min="21" max="21" width="39.5" customWidth="1"/>
    <col min="22" max="22" width="20.83203125" customWidth="1"/>
    <col min="23" max="23" width="22.5" customWidth="1"/>
    <col min="24" max="24" width="20.83203125" customWidth="1"/>
    <col min="25" max="25" width="23.33203125" customWidth="1"/>
    <col min="26" max="26" width="25" customWidth="1"/>
    <col min="27" max="27" width="29.83203125" customWidth="1"/>
    <col min="28" max="28" width="10.33203125" customWidth="1"/>
    <col min="29" max="30" width="17.6640625" customWidth="1"/>
    <col min="31" max="1029" width="11.5" customWidth="1"/>
  </cols>
  <sheetData>
    <row r="1" spans="1:31" x14ac:dyDescent="0.15">
      <c r="A1" t="s">
        <v>0</v>
      </c>
      <c r="B1" t="s">
        <v>1</v>
      </c>
      <c r="C1" t="s">
        <v>2</v>
      </c>
      <c r="D1" t="s">
        <v>199</v>
      </c>
      <c r="E1" t="s">
        <v>3</v>
      </c>
      <c r="F1" t="s">
        <v>200</v>
      </c>
      <c r="G1" t="s">
        <v>3</v>
      </c>
      <c r="H1" t="s">
        <v>4</v>
      </c>
      <c r="I1" t="s">
        <v>5</v>
      </c>
      <c r="AC1" s="1"/>
    </row>
    <row r="2" spans="1:31" x14ac:dyDescent="0.15">
      <c r="A2" t="s">
        <v>6</v>
      </c>
      <c r="B2" t="s">
        <v>7</v>
      </c>
      <c r="C2" t="s">
        <v>8</v>
      </c>
      <c r="D2">
        <v>1.0013069717033201</v>
      </c>
      <c r="E2">
        <v>2.4855191229591001E-2</v>
      </c>
      <c r="F2">
        <v>1.02109083749763</v>
      </c>
      <c r="G2">
        <v>2.3037351560174099E-2</v>
      </c>
      <c r="H2">
        <v>1.3834375806378401</v>
      </c>
      <c r="I2">
        <f t="shared" ref="I2:I31" si="0">AVERAGE(D2,F2)</f>
        <v>1.011198904600475</v>
      </c>
    </row>
    <row r="3" spans="1:31" x14ac:dyDescent="0.15">
      <c r="A3" t="s">
        <v>9</v>
      </c>
      <c r="B3" t="s">
        <v>10</v>
      </c>
      <c r="C3" t="s">
        <v>11</v>
      </c>
      <c r="D3">
        <v>0.75861129058701504</v>
      </c>
      <c r="E3">
        <v>2.3273244305400499E-2</v>
      </c>
      <c r="F3">
        <v>0.76770230944925</v>
      </c>
      <c r="G3">
        <v>1.8639120999343301E-2</v>
      </c>
      <c r="H3">
        <v>0.84233293672131004</v>
      </c>
      <c r="I3">
        <f t="shared" si="0"/>
        <v>0.76315680001813258</v>
      </c>
      <c r="AD3" s="2"/>
      <c r="AE3" s="2"/>
    </row>
    <row r="4" spans="1:31" x14ac:dyDescent="0.15">
      <c r="A4" t="s">
        <v>12</v>
      </c>
      <c r="B4" t="s">
        <v>13</v>
      </c>
      <c r="C4" t="s">
        <v>14</v>
      </c>
      <c r="D4">
        <v>0.96395927999528996</v>
      </c>
      <c r="E4">
        <v>3.6123084807253902E-2</v>
      </c>
      <c r="F4">
        <v>0.95946733231098102</v>
      </c>
      <c r="G4">
        <v>3.2632130850833302E-2</v>
      </c>
      <c r="H4">
        <v>0.33027375705294998</v>
      </c>
      <c r="I4">
        <f t="shared" si="0"/>
        <v>0.96171330615313555</v>
      </c>
      <c r="AD4" s="2"/>
      <c r="AE4" s="2"/>
    </row>
    <row r="5" spans="1:31" x14ac:dyDescent="0.15">
      <c r="A5" t="s">
        <v>15</v>
      </c>
      <c r="B5" t="s">
        <v>16</v>
      </c>
      <c r="C5" t="s">
        <v>17</v>
      </c>
      <c r="D5">
        <v>0.80371980154424205</v>
      </c>
      <c r="E5">
        <v>1.9736041104985998E-2</v>
      </c>
      <c r="F5">
        <v>0.79358698511527004</v>
      </c>
      <c r="G5">
        <v>1.50039911542555E-2</v>
      </c>
      <c r="H5">
        <v>0.89713300779606397</v>
      </c>
      <c r="I5">
        <f t="shared" si="0"/>
        <v>0.79865339332975605</v>
      </c>
      <c r="AD5" s="2"/>
      <c r="AE5" s="2"/>
    </row>
    <row r="6" spans="1:31" x14ac:dyDescent="0.15">
      <c r="A6" t="s">
        <v>18</v>
      </c>
      <c r="B6" t="s">
        <v>19</v>
      </c>
      <c r="C6" t="s">
        <v>20</v>
      </c>
      <c r="D6">
        <v>0.59349707452923905</v>
      </c>
      <c r="E6">
        <v>6.8378964916338297E-2</v>
      </c>
      <c r="F6">
        <v>0.37067093293408698</v>
      </c>
      <c r="G6">
        <v>7.0153575135851506E-2</v>
      </c>
      <c r="H6">
        <v>32.683489708832496</v>
      </c>
      <c r="I6">
        <f t="shared" si="0"/>
        <v>0.48208400373166305</v>
      </c>
      <c r="AD6" s="2"/>
      <c r="AE6" s="2"/>
    </row>
    <row r="7" spans="1:31" x14ac:dyDescent="0.15">
      <c r="A7" t="s">
        <v>21</v>
      </c>
      <c r="B7" t="s">
        <v>22</v>
      </c>
      <c r="C7" t="s">
        <v>23</v>
      </c>
      <c r="D7">
        <v>0.81612664186441197</v>
      </c>
      <c r="E7">
        <v>0.11694833414686701</v>
      </c>
      <c r="F7">
        <v>0.71283991883799402</v>
      </c>
      <c r="G7">
        <v>9.8432722902998204E-2</v>
      </c>
      <c r="H7">
        <v>9.5534780335502898</v>
      </c>
      <c r="I7">
        <f t="shared" si="0"/>
        <v>0.76448328035120294</v>
      </c>
      <c r="AD7" s="2"/>
      <c r="AE7" s="2"/>
    </row>
    <row r="8" spans="1:31" x14ac:dyDescent="0.15">
      <c r="A8" t="s">
        <v>24</v>
      </c>
      <c r="B8" t="s">
        <v>25</v>
      </c>
      <c r="C8" t="s">
        <v>26</v>
      </c>
      <c r="D8">
        <v>0.57017293992436302</v>
      </c>
      <c r="E8">
        <v>2.9240339280970602E-2</v>
      </c>
      <c r="F8">
        <v>0.51142592689746502</v>
      </c>
      <c r="G8">
        <v>2.7051404287346401E-2</v>
      </c>
      <c r="H8">
        <v>7.6812971167095396</v>
      </c>
      <c r="I8">
        <f t="shared" si="0"/>
        <v>0.54079943341091408</v>
      </c>
      <c r="AD8" s="2"/>
      <c r="AE8" s="2"/>
    </row>
    <row r="9" spans="1:31" x14ac:dyDescent="0.15">
      <c r="A9" t="s">
        <v>27</v>
      </c>
      <c r="B9" t="s">
        <v>28</v>
      </c>
      <c r="C9" t="s">
        <v>29</v>
      </c>
      <c r="D9">
        <v>0.72327760428055698</v>
      </c>
      <c r="E9">
        <v>1.1618554693695399E-2</v>
      </c>
      <c r="F9">
        <v>0.76128365374146201</v>
      </c>
      <c r="G9">
        <v>1.12212620097305E-2</v>
      </c>
      <c r="H9">
        <v>3.6205087738479298</v>
      </c>
      <c r="I9">
        <f t="shared" si="0"/>
        <v>0.74228062901100955</v>
      </c>
      <c r="AD9" s="2"/>
      <c r="AE9" s="2"/>
    </row>
    <row r="10" spans="1:31" x14ac:dyDescent="0.15">
      <c r="A10" t="s">
        <v>30</v>
      </c>
      <c r="B10" t="s">
        <v>31</v>
      </c>
      <c r="C10" t="s">
        <v>32</v>
      </c>
      <c r="D10">
        <v>0.75588454084510004</v>
      </c>
      <c r="E10">
        <v>1.7999206571635701E-2</v>
      </c>
      <c r="F10">
        <v>0.82859668494763095</v>
      </c>
      <c r="G10">
        <v>1.7432782499061099E-2</v>
      </c>
      <c r="H10">
        <v>6.4898528720388597</v>
      </c>
      <c r="I10">
        <f t="shared" si="0"/>
        <v>0.79224061289636549</v>
      </c>
      <c r="AD10" s="2"/>
      <c r="AE10" s="2"/>
    </row>
    <row r="11" spans="1:31" x14ac:dyDescent="0.15">
      <c r="A11" t="s">
        <v>33</v>
      </c>
      <c r="B11" t="s">
        <v>34</v>
      </c>
      <c r="C11" t="s">
        <v>35</v>
      </c>
      <c r="D11">
        <v>0.56882325672337697</v>
      </c>
      <c r="E11">
        <v>2.8976927169128499E-2</v>
      </c>
      <c r="F11">
        <v>0.53782801962003202</v>
      </c>
      <c r="G11">
        <v>2.2080307197984501E-2</v>
      </c>
      <c r="H11">
        <v>3.9609482786082202</v>
      </c>
      <c r="I11">
        <f t="shared" si="0"/>
        <v>0.55332563817170444</v>
      </c>
      <c r="AD11" s="2"/>
      <c r="AE11" s="2"/>
    </row>
    <row r="12" spans="1:31" x14ac:dyDescent="0.15">
      <c r="A12" t="s">
        <v>36</v>
      </c>
      <c r="B12" t="s">
        <v>37</v>
      </c>
      <c r="C12" t="s">
        <v>38</v>
      </c>
      <c r="D12">
        <v>0.82855525856067203</v>
      </c>
      <c r="E12">
        <v>2.67937207184471E-2</v>
      </c>
      <c r="F12">
        <v>0.77172547309537698</v>
      </c>
      <c r="G12">
        <v>2.9333940143303601E-2</v>
      </c>
      <c r="H12">
        <v>5.0222096512155998</v>
      </c>
      <c r="I12">
        <f t="shared" si="0"/>
        <v>0.8001403658280245</v>
      </c>
      <c r="AD12" s="2"/>
      <c r="AE12" s="2"/>
    </row>
    <row r="13" spans="1:31" x14ac:dyDescent="0.15">
      <c r="A13" t="s">
        <v>39</v>
      </c>
      <c r="B13" t="s">
        <v>40</v>
      </c>
      <c r="C13" t="s">
        <v>41</v>
      </c>
      <c r="D13">
        <v>0.67672843642137903</v>
      </c>
      <c r="E13">
        <v>6.8391833697887802E-2</v>
      </c>
      <c r="F13">
        <v>0.77108467771112899</v>
      </c>
      <c r="G13">
        <v>7.5149870388614301E-2</v>
      </c>
      <c r="H13">
        <v>9.2166506038637692</v>
      </c>
      <c r="I13">
        <f t="shared" si="0"/>
        <v>0.72390655706625395</v>
      </c>
      <c r="AD13" s="2"/>
      <c r="AE13" s="2"/>
    </row>
    <row r="14" spans="1:31" x14ac:dyDescent="0.15">
      <c r="A14" t="s">
        <v>42</v>
      </c>
      <c r="B14" t="s">
        <v>43</v>
      </c>
      <c r="C14" t="s">
        <v>44</v>
      </c>
      <c r="D14">
        <v>0.58097663341629002</v>
      </c>
      <c r="E14">
        <v>3.6067016125736699E-2</v>
      </c>
      <c r="F14">
        <v>0.586817621205039</v>
      </c>
      <c r="G14">
        <v>2.84573630958284E-2</v>
      </c>
      <c r="H14">
        <v>0.70735098377264205</v>
      </c>
      <c r="I14">
        <f t="shared" si="0"/>
        <v>0.58389712731066457</v>
      </c>
      <c r="AD14" s="2"/>
      <c r="AE14" s="2"/>
    </row>
    <row r="15" spans="1:31" x14ac:dyDescent="0.15">
      <c r="A15" t="s">
        <v>45</v>
      </c>
      <c r="B15" t="s">
        <v>46</v>
      </c>
      <c r="C15" t="s">
        <v>45</v>
      </c>
      <c r="D15">
        <v>0.58099395791503805</v>
      </c>
      <c r="E15">
        <v>3.0402166731910499E-2</v>
      </c>
      <c r="F15">
        <v>0.478632437931022</v>
      </c>
      <c r="G15">
        <v>2.6867555064461E-2</v>
      </c>
      <c r="H15">
        <v>13.6615179080109</v>
      </c>
      <c r="I15">
        <f t="shared" si="0"/>
        <v>0.52981319792303005</v>
      </c>
      <c r="AD15" s="2"/>
      <c r="AE15" s="2"/>
    </row>
    <row r="16" spans="1:31" x14ac:dyDescent="0.15">
      <c r="A16" t="s">
        <v>47</v>
      </c>
      <c r="B16" t="s">
        <v>48</v>
      </c>
      <c r="C16" t="s">
        <v>49</v>
      </c>
      <c r="D16">
        <v>0.77563881309771798</v>
      </c>
      <c r="E16">
        <v>2.1635501909800101E-2</v>
      </c>
      <c r="F16">
        <v>0.63767957210970105</v>
      </c>
      <c r="G16">
        <v>1.7728110414882599E-2</v>
      </c>
      <c r="H16">
        <v>13.804662254593</v>
      </c>
      <c r="I16">
        <f t="shared" si="0"/>
        <v>0.70665919260370957</v>
      </c>
      <c r="AD16" s="2"/>
      <c r="AE16" s="2"/>
    </row>
    <row r="17" spans="1:31" x14ac:dyDescent="0.15">
      <c r="A17" t="s">
        <v>50</v>
      </c>
      <c r="B17" t="s">
        <v>51</v>
      </c>
      <c r="C17" t="s">
        <v>52</v>
      </c>
      <c r="D17">
        <v>0.75717698885773799</v>
      </c>
      <c r="E17">
        <v>2.5907819567331701E-2</v>
      </c>
      <c r="F17">
        <v>0.75463990268285497</v>
      </c>
      <c r="G17">
        <v>2.6344667071572701E-2</v>
      </c>
      <c r="H17">
        <v>0.237329116872915</v>
      </c>
      <c r="I17">
        <f t="shared" si="0"/>
        <v>0.75590844577029648</v>
      </c>
      <c r="AD17" s="2"/>
      <c r="AE17" s="2"/>
    </row>
    <row r="18" spans="1:31" x14ac:dyDescent="0.15">
      <c r="A18" t="s">
        <v>53</v>
      </c>
      <c r="B18" t="s">
        <v>54</v>
      </c>
      <c r="C18" t="s">
        <v>55</v>
      </c>
      <c r="D18">
        <v>0.54450508555461696</v>
      </c>
      <c r="E18">
        <v>4.7549212151213202E-2</v>
      </c>
      <c r="F18">
        <v>0.35805026466650502</v>
      </c>
      <c r="G18">
        <v>3.1548549310826901E-2</v>
      </c>
      <c r="H18">
        <v>29.215597293308601</v>
      </c>
      <c r="I18">
        <f t="shared" si="0"/>
        <v>0.45127767511056099</v>
      </c>
      <c r="AD18" s="2"/>
      <c r="AE18" s="2"/>
    </row>
    <row r="19" spans="1:31" x14ac:dyDescent="0.15">
      <c r="A19" t="s">
        <v>56</v>
      </c>
      <c r="B19" t="s">
        <v>57</v>
      </c>
      <c r="C19" t="s">
        <v>58</v>
      </c>
      <c r="D19">
        <v>0.62438616085248499</v>
      </c>
      <c r="E19">
        <v>4.68255163267699E-2</v>
      </c>
      <c r="F19">
        <v>0.40889777710877701</v>
      </c>
      <c r="G19">
        <v>3.1186330447866301E-2</v>
      </c>
      <c r="H19">
        <v>29.493015775072902</v>
      </c>
      <c r="I19">
        <f t="shared" si="0"/>
        <v>0.51664196898063097</v>
      </c>
      <c r="AD19" s="2"/>
      <c r="AE19" s="2"/>
    </row>
    <row r="20" spans="1:31" x14ac:dyDescent="0.15">
      <c r="A20" t="s">
        <v>59</v>
      </c>
      <c r="B20" t="s">
        <v>60</v>
      </c>
      <c r="C20" t="s">
        <v>61</v>
      </c>
      <c r="D20">
        <v>0.61689517945334105</v>
      </c>
      <c r="E20">
        <v>8.1221106454300598E-2</v>
      </c>
      <c r="F20">
        <v>0.43081078055511601</v>
      </c>
      <c r="G20">
        <v>3.3450460677194503E-2</v>
      </c>
      <c r="H20">
        <v>25.118028408065001</v>
      </c>
      <c r="I20">
        <f t="shared" si="0"/>
        <v>0.52385298000422853</v>
      </c>
      <c r="AD20" s="2"/>
      <c r="AE20" s="2"/>
    </row>
    <row r="21" spans="1:31" x14ac:dyDescent="0.15">
      <c r="A21" t="s">
        <v>62</v>
      </c>
      <c r="B21" t="s">
        <v>63</v>
      </c>
      <c r="C21" t="s">
        <v>64</v>
      </c>
      <c r="D21">
        <v>0.81809902029788595</v>
      </c>
      <c r="E21">
        <v>7.6814987968703799E-2</v>
      </c>
      <c r="F21">
        <v>0.46349208436892098</v>
      </c>
      <c r="G21">
        <v>5.4752272515420398E-2</v>
      </c>
      <c r="H21">
        <v>39.130260523514501</v>
      </c>
      <c r="I21">
        <f t="shared" si="0"/>
        <v>0.64079555233340346</v>
      </c>
      <c r="AD21" s="2"/>
      <c r="AE21" s="2"/>
    </row>
    <row r="22" spans="1:31" x14ac:dyDescent="0.15">
      <c r="A22" t="s">
        <v>65</v>
      </c>
      <c r="B22" t="s">
        <v>66</v>
      </c>
      <c r="C22" t="s">
        <v>67</v>
      </c>
      <c r="D22">
        <v>0.56669126161613903</v>
      </c>
      <c r="E22">
        <v>4.9459031669833398E-2</v>
      </c>
      <c r="F22">
        <v>0.53251715457126303</v>
      </c>
      <c r="G22">
        <v>5.2132666750930999E-2</v>
      </c>
      <c r="H22">
        <v>4.39675360497003</v>
      </c>
      <c r="I22">
        <f t="shared" si="0"/>
        <v>0.54960420809370103</v>
      </c>
      <c r="AD22" s="2"/>
      <c r="AE22" s="2"/>
    </row>
    <row r="23" spans="1:31" x14ac:dyDescent="0.15">
      <c r="A23" t="s">
        <v>68</v>
      </c>
      <c r="B23" t="s">
        <v>69</v>
      </c>
      <c r="C23" t="s">
        <v>68</v>
      </c>
      <c r="D23">
        <v>0.71801404157021298</v>
      </c>
      <c r="E23">
        <v>3.5362763235558897E-2</v>
      </c>
      <c r="F23">
        <v>0.50552110290487795</v>
      </c>
      <c r="G23">
        <v>5.2048582210634201E-2</v>
      </c>
      <c r="H23">
        <v>24.560830731016999</v>
      </c>
      <c r="I23">
        <f t="shared" si="0"/>
        <v>0.61176757223754552</v>
      </c>
      <c r="AD23" s="2"/>
      <c r="AE23" s="2"/>
    </row>
    <row r="24" spans="1:31" x14ac:dyDescent="0.15">
      <c r="A24" t="s">
        <v>70</v>
      </c>
      <c r="B24" t="s">
        <v>71</v>
      </c>
      <c r="C24" t="s">
        <v>70</v>
      </c>
      <c r="D24">
        <v>0.86890962886957002</v>
      </c>
      <c r="E24">
        <v>4.1139491005283198E-2</v>
      </c>
      <c r="F24">
        <v>0.56062356365699895</v>
      </c>
      <c r="G24">
        <v>3.9039382292796097E-2</v>
      </c>
      <c r="H24">
        <v>30.498230946543899</v>
      </c>
      <c r="I24">
        <f t="shared" si="0"/>
        <v>0.71476659626328454</v>
      </c>
      <c r="AD24" s="2"/>
      <c r="AE24" s="2"/>
    </row>
    <row r="25" spans="1:31" x14ac:dyDescent="0.15">
      <c r="A25" t="s">
        <v>72</v>
      </c>
      <c r="B25" t="s">
        <v>73</v>
      </c>
      <c r="C25" t="s">
        <v>74</v>
      </c>
      <c r="D25">
        <v>0.74809173859066602</v>
      </c>
      <c r="E25">
        <v>6.1423378553494203E-2</v>
      </c>
      <c r="F25">
        <v>0.56177860127821799</v>
      </c>
      <c r="G25">
        <v>3.5925552118580097E-2</v>
      </c>
      <c r="H25">
        <v>20.115469265600701</v>
      </c>
      <c r="I25">
        <f t="shared" si="0"/>
        <v>0.65493516993444201</v>
      </c>
      <c r="AD25" s="2"/>
      <c r="AE25" s="2"/>
    </row>
    <row r="26" spans="1:31" x14ac:dyDescent="0.15">
      <c r="A26" t="s">
        <v>75</v>
      </c>
      <c r="B26" t="s">
        <v>76</v>
      </c>
      <c r="C26" t="s">
        <v>77</v>
      </c>
      <c r="D26">
        <v>0.68825515417360905</v>
      </c>
      <c r="E26">
        <v>4.4678656143511401E-2</v>
      </c>
      <c r="F26">
        <v>0.749110118795969</v>
      </c>
      <c r="G26">
        <v>3.1648425875811598E-2</v>
      </c>
      <c r="H26">
        <v>5.98747708220845</v>
      </c>
      <c r="I26">
        <f t="shared" si="0"/>
        <v>0.71868263648478903</v>
      </c>
      <c r="AD26" s="2"/>
      <c r="AE26" s="2"/>
    </row>
    <row r="27" spans="1:31" x14ac:dyDescent="0.15">
      <c r="A27" t="s">
        <v>78</v>
      </c>
      <c r="B27" t="s">
        <v>79</v>
      </c>
      <c r="C27" t="s">
        <v>80</v>
      </c>
      <c r="D27">
        <v>0.75360734080077396</v>
      </c>
      <c r="E27">
        <v>9.3399301852060398E-2</v>
      </c>
      <c r="F27">
        <v>0.59849832983870299</v>
      </c>
      <c r="G27">
        <v>8.7839135530227402E-2</v>
      </c>
      <c r="H27">
        <v>16.2233819228857</v>
      </c>
      <c r="I27">
        <f t="shared" si="0"/>
        <v>0.67605283531973848</v>
      </c>
      <c r="AD27" s="2"/>
      <c r="AE27" s="2"/>
    </row>
    <row r="28" spans="1:31" x14ac:dyDescent="0.15">
      <c r="A28" t="s">
        <v>81</v>
      </c>
      <c r="B28" t="s">
        <v>82</v>
      </c>
      <c r="C28" t="s">
        <v>81</v>
      </c>
      <c r="D28">
        <v>0.79813638835454404</v>
      </c>
      <c r="E28">
        <v>6.3776799015708499E-2</v>
      </c>
      <c r="F28">
        <v>0.671519310839512</v>
      </c>
      <c r="G28">
        <v>5.3208125481694998E-2</v>
      </c>
      <c r="H28">
        <v>12.184050206317099</v>
      </c>
      <c r="I28">
        <f t="shared" si="0"/>
        <v>0.73482784959702796</v>
      </c>
      <c r="AD28" s="2"/>
      <c r="AE28" s="2"/>
    </row>
    <row r="29" spans="1:31" x14ac:dyDescent="0.15">
      <c r="A29" t="s">
        <v>83</v>
      </c>
      <c r="B29" t="s">
        <v>84</v>
      </c>
      <c r="C29" t="s">
        <v>83</v>
      </c>
      <c r="D29">
        <v>0.69883785361228001</v>
      </c>
      <c r="E29">
        <v>0.1059870739845</v>
      </c>
      <c r="F29">
        <v>0.55824057456977005</v>
      </c>
      <c r="G29">
        <v>5.6467449006072902E-2</v>
      </c>
      <c r="H29">
        <v>15.817197590624501</v>
      </c>
      <c r="I29">
        <f t="shared" si="0"/>
        <v>0.62853921409102509</v>
      </c>
      <c r="AD29" s="2"/>
      <c r="AE29" s="2"/>
    </row>
    <row r="30" spans="1:31" x14ac:dyDescent="0.15">
      <c r="A30" t="s">
        <v>85</v>
      </c>
      <c r="B30" t="s">
        <v>86</v>
      </c>
      <c r="C30" t="s">
        <v>87</v>
      </c>
      <c r="D30">
        <v>0.76281166229030295</v>
      </c>
      <c r="E30">
        <v>6.2081350434212403E-2</v>
      </c>
      <c r="F30">
        <v>0.54841368916589595</v>
      </c>
      <c r="G30">
        <v>8.7311281451093001E-2</v>
      </c>
      <c r="H30">
        <v>23.123753746914002</v>
      </c>
      <c r="I30">
        <f t="shared" si="0"/>
        <v>0.65561267572809945</v>
      </c>
      <c r="AD30" s="2"/>
      <c r="AE30" s="2"/>
    </row>
    <row r="31" spans="1:31" x14ac:dyDescent="0.15">
      <c r="A31" t="s">
        <v>88</v>
      </c>
      <c r="B31" t="s">
        <v>89</v>
      </c>
      <c r="C31" t="s">
        <v>90</v>
      </c>
      <c r="D31">
        <v>0.79817826615064402</v>
      </c>
      <c r="E31">
        <v>5.79599154609301E-2</v>
      </c>
      <c r="F31">
        <v>0.65561598275653499</v>
      </c>
      <c r="G31">
        <v>3.9415721251474398E-2</v>
      </c>
      <c r="H31">
        <v>13.868091362335401</v>
      </c>
      <c r="I31">
        <f t="shared" si="0"/>
        <v>0.72689712445358956</v>
      </c>
      <c r="AD31" s="2"/>
      <c r="AE31" s="2"/>
    </row>
    <row r="32" spans="1:31" x14ac:dyDescent="0.15">
      <c r="A32" t="s">
        <v>91</v>
      </c>
      <c r="B32" t="s">
        <v>92</v>
      </c>
      <c r="C32" t="s">
        <v>93</v>
      </c>
      <c r="D32" t="s">
        <v>94</v>
      </c>
      <c r="E32" t="s">
        <v>94</v>
      </c>
      <c r="F32" t="s">
        <v>94</v>
      </c>
      <c r="G32" t="s">
        <v>94</v>
      </c>
      <c r="H32" t="s">
        <v>94</v>
      </c>
      <c r="I32" t="s">
        <v>94</v>
      </c>
      <c r="AD32" s="2"/>
      <c r="AE32" s="2"/>
    </row>
    <row r="33" spans="1:31" x14ac:dyDescent="0.15">
      <c r="A33" t="s">
        <v>95</v>
      </c>
      <c r="B33" t="s">
        <v>96</v>
      </c>
      <c r="C33" t="s">
        <v>97</v>
      </c>
      <c r="D33" t="s">
        <v>94</v>
      </c>
      <c r="E33" t="s">
        <v>94</v>
      </c>
      <c r="F33" t="s">
        <v>94</v>
      </c>
      <c r="G33" t="s">
        <v>94</v>
      </c>
      <c r="H33" t="s">
        <v>94</v>
      </c>
      <c r="I33" t="s">
        <v>94</v>
      </c>
      <c r="AD33" s="2"/>
      <c r="AE33" s="2"/>
    </row>
    <row r="34" spans="1:31" x14ac:dyDescent="0.15">
      <c r="A34" t="s">
        <v>98</v>
      </c>
      <c r="B34" t="s">
        <v>99</v>
      </c>
      <c r="C34" t="s">
        <v>98</v>
      </c>
      <c r="D34">
        <v>0.89161345659629199</v>
      </c>
      <c r="E34">
        <v>0.111267881534358</v>
      </c>
      <c r="F34">
        <v>0.72301336954720796</v>
      </c>
      <c r="G34">
        <v>4.2400344983600402E-2</v>
      </c>
      <c r="H34">
        <v>14.7672840473981</v>
      </c>
      <c r="I34">
        <f t="shared" ref="I34:I41" si="1">AVERAGE(D34,F34)</f>
        <v>0.80731341307174997</v>
      </c>
      <c r="AD34" s="2"/>
      <c r="AE34" s="2"/>
    </row>
    <row r="35" spans="1:31" x14ac:dyDescent="0.15">
      <c r="A35" t="s">
        <v>100</v>
      </c>
      <c r="B35" t="s">
        <v>101</v>
      </c>
      <c r="C35" t="s">
        <v>100</v>
      </c>
      <c r="D35">
        <v>0.61153003817906204</v>
      </c>
      <c r="E35">
        <v>2.7109333970575598E-2</v>
      </c>
      <c r="F35">
        <v>0.34129663865743298</v>
      </c>
      <c r="G35">
        <v>1.43938129945951E-2</v>
      </c>
      <c r="H35">
        <v>40.108841188044799</v>
      </c>
      <c r="I35">
        <f t="shared" si="1"/>
        <v>0.47641333841824751</v>
      </c>
      <c r="AD35" s="2"/>
      <c r="AE35" s="2"/>
    </row>
    <row r="36" spans="1:31" x14ac:dyDescent="0.15">
      <c r="A36" t="s">
        <v>102</v>
      </c>
      <c r="B36" t="s">
        <v>103</v>
      </c>
      <c r="C36" t="s">
        <v>104</v>
      </c>
      <c r="D36">
        <v>0.57370340197243497</v>
      </c>
      <c r="E36">
        <v>2.5966147931993099E-2</v>
      </c>
      <c r="F36">
        <v>0.410912366941588</v>
      </c>
      <c r="G36">
        <v>2.2612924658850099E-2</v>
      </c>
      <c r="H36">
        <v>23.381840596286501</v>
      </c>
      <c r="I36">
        <f t="shared" si="1"/>
        <v>0.49230788445701146</v>
      </c>
      <c r="AD36" s="2"/>
      <c r="AE36" s="2"/>
    </row>
    <row r="37" spans="1:31" x14ac:dyDescent="0.15">
      <c r="A37" t="s">
        <v>105</v>
      </c>
      <c r="B37" t="s">
        <v>106</v>
      </c>
      <c r="C37" t="s">
        <v>105</v>
      </c>
      <c r="D37">
        <v>0.68419137858748802</v>
      </c>
      <c r="E37">
        <v>4.2134954520246598E-2</v>
      </c>
      <c r="F37">
        <v>0.53370305111164396</v>
      </c>
      <c r="G37">
        <v>4.5749761465588498E-2</v>
      </c>
      <c r="H37">
        <v>17.474637251420699</v>
      </c>
      <c r="I37">
        <f t="shared" si="1"/>
        <v>0.60894721484956604</v>
      </c>
      <c r="AD37" s="2"/>
      <c r="AE37" s="2"/>
    </row>
    <row r="38" spans="1:31" x14ac:dyDescent="0.15">
      <c r="A38" t="s">
        <v>107</v>
      </c>
      <c r="B38" t="s">
        <v>108</v>
      </c>
      <c r="C38" t="s">
        <v>109</v>
      </c>
      <c r="D38">
        <v>0.67442251196306002</v>
      </c>
      <c r="E38">
        <v>1.2598571594747299E-2</v>
      </c>
      <c r="F38">
        <v>0.60130712268063102</v>
      </c>
      <c r="G38">
        <v>1.1476243104906801E-2</v>
      </c>
      <c r="H38">
        <v>8.1052264001282008</v>
      </c>
      <c r="I38">
        <f t="shared" si="1"/>
        <v>0.63786481732184552</v>
      </c>
      <c r="AD38" s="2"/>
      <c r="AE38" s="2"/>
    </row>
    <row r="39" spans="1:31" x14ac:dyDescent="0.15">
      <c r="A39" t="s">
        <v>110</v>
      </c>
      <c r="B39" t="s">
        <v>111</v>
      </c>
      <c r="C39" t="s">
        <v>112</v>
      </c>
      <c r="D39">
        <v>0.74155599479408996</v>
      </c>
      <c r="E39">
        <v>6.3711313285102697E-2</v>
      </c>
      <c r="F39">
        <v>0.67311496945945504</v>
      </c>
      <c r="G39">
        <v>4.6877108103302999E-2</v>
      </c>
      <c r="H39">
        <v>6.8418896476067097</v>
      </c>
      <c r="I39">
        <f t="shared" si="1"/>
        <v>0.70733548212677255</v>
      </c>
      <c r="AD39" s="2"/>
      <c r="AE39" s="2"/>
    </row>
    <row r="40" spans="1:31" x14ac:dyDescent="0.15">
      <c r="A40" t="s">
        <v>113</v>
      </c>
      <c r="B40" t="s">
        <v>114</v>
      </c>
      <c r="C40" t="s">
        <v>113</v>
      </c>
      <c r="D40">
        <v>0.82892182138257298</v>
      </c>
      <c r="E40">
        <v>3.7089281104501798E-2</v>
      </c>
      <c r="F40">
        <v>0.73304814343425595</v>
      </c>
      <c r="G40">
        <v>2.8151657482938901E-2</v>
      </c>
      <c r="H40">
        <v>8.6804393607530308</v>
      </c>
      <c r="I40">
        <f t="shared" si="1"/>
        <v>0.78098498240841452</v>
      </c>
      <c r="AD40" s="2"/>
      <c r="AE40" s="2"/>
    </row>
    <row r="41" spans="1:31" x14ac:dyDescent="0.15">
      <c r="A41" t="s">
        <v>115</v>
      </c>
      <c r="B41" t="s">
        <v>116</v>
      </c>
      <c r="C41" t="s">
        <v>117</v>
      </c>
      <c r="D41">
        <v>0.75375565856221804</v>
      </c>
      <c r="E41">
        <v>0.24865459515274399</v>
      </c>
      <c r="F41">
        <v>0.72941626004743798</v>
      </c>
      <c r="G41">
        <v>0.215879683306024</v>
      </c>
      <c r="H41">
        <v>2.3207766441446802</v>
      </c>
      <c r="I41">
        <f t="shared" si="1"/>
        <v>0.74158595930482796</v>
      </c>
    </row>
    <row r="45" spans="1:31" x14ac:dyDescent="0.15">
      <c r="D45" s="3"/>
      <c r="F45" s="3"/>
    </row>
    <row r="46" spans="1:31" x14ac:dyDescent="0.15">
      <c r="D46" s="3"/>
      <c r="F46" s="3"/>
    </row>
    <row r="47" spans="1:31" x14ac:dyDescent="0.15">
      <c r="D47" s="3"/>
      <c r="F47" s="3"/>
    </row>
    <row r="48" spans="1:31" x14ac:dyDescent="0.15">
      <c r="D48" s="3"/>
      <c r="F48" s="3"/>
    </row>
    <row r="49" spans="4:6" x14ac:dyDescent="0.15">
      <c r="D49" s="3"/>
      <c r="F49" s="3"/>
    </row>
    <row r="50" spans="4:6" x14ac:dyDescent="0.15">
      <c r="D50" s="3"/>
      <c r="F50" s="3"/>
    </row>
    <row r="51" spans="4:6" x14ac:dyDescent="0.15">
      <c r="D51" s="3"/>
      <c r="F51" s="3"/>
    </row>
    <row r="52" spans="4:6" x14ac:dyDescent="0.15">
      <c r="D52" s="3"/>
      <c r="F52" s="3"/>
    </row>
    <row r="53" spans="4:6" x14ac:dyDescent="0.15">
      <c r="D53" s="3"/>
      <c r="F53" s="3"/>
    </row>
    <row r="54" spans="4:6" x14ac:dyDescent="0.15">
      <c r="D54" s="3"/>
      <c r="F54" s="3"/>
    </row>
    <row r="55" spans="4:6" x14ac:dyDescent="0.15">
      <c r="D55" s="3"/>
      <c r="F55" s="3"/>
    </row>
    <row r="56" spans="4:6" x14ac:dyDescent="0.15">
      <c r="D56" s="3"/>
      <c r="F56" s="3"/>
    </row>
    <row r="57" spans="4:6" x14ac:dyDescent="0.15">
      <c r="D57" s="3"/>
      <c r="F57" s="3"/>
    </row>
    <row r="58" spans="4:6" x14ac:dyDescent="0.15">
      <c r="D58" s="3"/>
      <c r="F58" s="3"/>
    </row>
    <row r="59" spans="4:6" x14ac:dyDescent="0.15">
      <c r="D59" s="3"/>
      <c r="F59" s="3"/>
    </row>
    <row r="60" spans="4:6" x14ac:dyDescent="0.15">
      <c r="D60" s="3"/>
      <c r="F60" s="3"/>
    </row>
    <row r="61" spans="4:6" x14ac:dyDescent="0.15">
      <c r="D61" s="3"/>
      <c r="F61" s="3"/>
    </row>
    <row r="62" spans="4:6" x14ac:dyDescent="0.15">
      <c r="D62" s="3"/>
      <c r="F62" s="3"/>
    </row>
    <row r="63" spans="4:6" x14ac:dyDescent="0.15">
      <c r="D63" s="3"/>
      <c r="F63" s="3"/>
    </row>
    <row r="64" spans="4:6" x14ac:dyDescent="0.15">
      <c r="D64" s="3"/>
      <c r="F64" s="3"/>
    </row>
    <row r="65" spans="4:6" x14ac:dyDescent="0.15">
      <c r="D65" s="3"/>
      <c r="F65" s="3"/>
    </row>
    <row r="66" spans="4:6" x14ac:dyDescent="0.15">
      <c r="D66" s="3"/>
      <c r="F66" s="3"/>
    </row>
    <row r="67" spans="4:6" x14ac:dyDescent="0.15">
      <c r="D67" s="3"/>
      <c r="F67" s="3"/>
    </row>
    <row r="68" spans="4:6" x14ac:dyDescent="0.15">
      <c r="D68" s="3"/>
      <c r="F68" s="3"/>
    </row>
    <row r="69" spans="4:6" x14ac:dyDescent="0.15">
      <c r="D69" s="3"/>
      <c r="F69" s="3"/>
    </row>
    <row r="70" spans="4:6" x14ac:dyDescent="0.15">
      <c r="D70" s="3"/>
      <c r="F70" s="3"/>
    </row>
    <row r="71" spans="4:6" x14ac:dyDescent="0.15">
      <c r="D71" s="3"/>
      <c r="F71" s="3"/>
    </row>
    <row r="72" spans="4:6" x14ac:dyDescent="0.15">
      <c r="D72" s="3"/>
      <c r="F72" s="3"/>
    </row>
    <row r="73" spans="4:6" x14ac:dyDescent="0.15">
      <c r="D73" s="3"/>
      <c r="F73" s="3"/>
    </row>
    <row r="74" spans="4:6" x14ac:dyDescent="0.15">
      <c r="D74" s="3"/>
      <c r="F74" s="3"/>
    </row>
    <row r="75" spans="4:6" x14ac:dyDescent="0.15">
      <c r="D75" s="3"/>
      <c r="F75" s="3"/>
    </row>
    <row r="76" spans="4:6" x14ac:dyDescent="0.15">
      <c r="D76" s="3"/>
      <c r="F76" s="3"/>
    </row>
    <row r="77" spans="4:6" x14ac:dyDescent="0.15">
      <c r="D77" s="3"/>
      <c r="F77" s="3"/>
    </row>
    <row r="78" spans="4:6" x14ac:dyDescent="0.15">
      <c r="D78" s="3"/>
      <c r="F78" s="3"/>
    </row>
    <row r="79" spans="4:6" x14ac:dyDescent="0.15">
      <c r="D79" s="3"/>
      <c r="F79" s="3"/>
    </row>
    <row r="80" spans="4:6" x14ac:dyDescent="0.15">
      <c r="D80" s="3"/>
      <c r="F80" s="3"/>
    </row>
    <row r="81" spans="4:6" x14ac:dyDescent="0.15">
      <c r="D81" s="3"/>
      <c r="F81" s="3"/>
    </row>
    <row r="82" spans="4:6" x14ac:dyDescent="0.15">
      <c r="D82" s="3"/>
      <c r="F82" s="3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zoomScaleNormal="100" workbookViewId="0">
      <selection activeCell="A9" sqref="A9"/>
    </sheetView>
  </sheetViews>
  <sheetFormatPr baseColWidth="10" defaultColWidth="8.6640625" defaultRowHeight="13" x14ac:dyDescent="0.15"/>
  <cols>
    <col min="1" max="1" width="10.33203125" customWidth="1"/>
    <col min="2" max="2" width="7.83203125" customWidth="1"/>
    <col min="3" max="3" width="12.5" customWidth="1"/>
    <col min="4" max="4" width="20.83203125" customWidth="1"/>
    <col min="5" max="5" width="22.5" customWidth="1"/>
    <col min="6" max="6" width="20.83203125" customWidth="1"/>
    <col min="7" max="7" width="23.33203125" customWidth="1"/>
    <col min="8" max="8" width="25" customWidth="1"/>
    <col min="9" max="9" width="29.83203125" customWidth="1"/>
    <col min="10" max="10" width="10.33203125" customWidth="1"/>
    <col min="11" max="12" width="17.6640625" customWidth="1"/>
    <col min="13" max="1011" width="11.5" customWidth="1"/>
    <col min="16367" max="16384" width="11.5" customWidth="1"/>
  </cols>
  <sheetData>
    <row r="1" spans="1:13" x14ac:dyDescent="0.15">
      <c r="A1" t="s">
        <v>0</v>
      </c>
      <c r="B1" t="s">
        <v>1</v>
      </c>
      <c r="C1" t="s">
        <v>2</v>
      </c>
      <c r="D1" t="s">
        <v>124</v>
      </c>
      <c r="E1" t="s">
        <v>3</v>
      </c>
      <c r="F1" t="s">
        <v>125</v>
      </c>
      <c r="G1" t="s">
        <v>3</v>
      </c>
      <c r="H1" t="s">
        <v>126</v>
      </c>
      <c r="I1" t="s">
        <v>127</v>
      </c>
      <c r="K1" s="1"/>
    </row>
    <row r="2" spans="1:13" x14ac:dyDescent="0.15">
      <c r="A2" t="s">
        <v>6</v>
      </c>
      <c r="B2" t="s">
        <v>7</v>
      </c>
      <c r="C2" t="s">
        <v>8</v>
      </c>
      <c r="D2">
        <v>0.26317795945665601</v>
      </c>
      <c r="E2">
        <v>0.203936888053211</v>
      </c>
      <c r="F2">
        <v>0.24267229547126101</v>
      </c>
      <c r="G2">
        <v>0.12562580766144801</v>
      </c>
      <c r="H2">
        <v>5.7328009289514901</v>
      </c>
      <c r="I2">
        <f t="shared" ref="I2:I41" si="0">AVERAGE(D2,F2)</f>
        <v>0.25292512746395851</v>
      </c>
    </row>
    <row r="3" spans="1:13" x14ac:dyDescent="0.15">
      <c r="A3" t="s">
        <v>9</v>
      </c>
      <c r="B3" t="s">
        <v>10</v>
      </c>
      <c r="C3" t="s">
        <v>11</v>
      </c>
      <c r="D3">
        <v>0.39422168912884498</v>
      </c>
      <c r="E3">
        <v>9.5746214085129205E-2</v>
      </c>
      <c r="F3">
        <v>0.38969653413917799</v>
      </c>
      <c r="G3">
        <v>9.7423859026290804E-2</v>
      </c>
      <c r="H3">
        <v>0.81635244191017198</v>
      </c>
      <c r="I3">
        <f t="shared" si="0"/>
        <v>0.39195911163401148</v>
      </c>
      <c r="L3" s="2"/>
      <c r="M3" s="2"/>
    </row>
    <row r="4" spans="1:13" x14ac:dyDescent="0.15">
      <c r="A4" t="s">
        <v>12</v>
      </c>
      <c r="B4" t="s">
        <v>13</v>
      </c>
      <c r="C4" t="s">
        <v>14</v>
      </c>
      <c r="D4">
        <v>0.21823478138535701</v>
      </c>
      <c r="E4">
        <v>0.203878358617645</v>
      </c>
      <c r="F4">
        <v>0.207054648119367</v>
      </c>
      <c r="G4">
        <v>0.133731492851249</v>
      </c>
      <c r="H4">
        <v>3.71772609357226</v>
      </c>
      <c r="I4">
        <f t="shared" si="0"/>
        <v>0.21264471475236202</v>
      </c>
      <c r="L4" s="2"/>
      <c r="M4" s="2"/>
    </row>
    <row r="5" spans="1:13" x14ac:dyDescent="0.15">
      <c r="A5" t="s">
        <v>15</v>
      </c>
      <c r="B5" t="s">
        <v>16</v>
      </c>
      <c r="C5" t="s">
        <v>17</v>
      </c>
      <c r="D5">
        <v>0.69889412614300495</v>
      </c>
      <c r="E5">
        <v>0.25987728909588798</v>
      </c>
      <c r="F5">
        <v>0.38438890531362502</v>
      </c>
      <c r="G5">
        <v>0.241460821408886</v>
      </c>
      <c r="H5">
        <v>41.058295553285603</v>
      </c>
      <c r="I5">
        <f t="shared" si="0"/>
        <v>0.54164151572831498</v>
      </c>
      <c r="L5" s="2"/>
      <c r="M5" s="2"/>
    </row>
    <row r="6" spans="1:13" x14ac:dyDescent="0.15">
      <c r="A6" t="s">
        <v>18</v>
      </c>
      <c r="B6" t="s">
        <v>19</v>
      </c>
      <c r="C6" t="s">
        <v>20</v>
      </c>
      <c r="D6">
        <v>0.27173368676944598</v>
      </c>
      <c r="E6">
        <v>0.71302888263055797</v>
      </c>
      <c r="F6">
        <v>0.21265961034590999</v>
      </c>
      <c r="G6">
        <v>0.70471062872187595</v>
      </c>
      <c r="H6">
        <v>17.247009931876502</v>
      </c>
      <c r="I6">
        <f t="shared" si="0"/>
        <v>0.24219664855767797</v>
      </c>
      <c r="L6" s="2"/>
      <c r="M6" s="2"/>
    </row>
    <row r="7" spans="1:13" x14ac:dyDescent="0.15">
      <c r="A7" t="s">
        <v>21</v>
      </c>
      <c r="B7" t="s">
        <v>22</v>
      </c>
      <c r="C7" t="s">
        <v>23</v>
      </c>
      <c r="D7">
        <v>0.40311132286635798</v>
      </c>
      <c r="E7">
        <v>7.3660722228083494E-2</v>
      </c>
      <c r="F7">
        <v>0.26110376259217</v>
      </c>
      <c r="G7">
        <v>7.4682451428474905E-2</v>
      </c>
      <c r="H7">
        <v>30.235539977330198</v>
      </c>
      <c r="I7">
        <f t="shared" si="0"/>
        <v>0.33210754272926402</v>
      </c>
      <c r="L7" s="2"/>
      <c r="M7" s="2"/>
    </row>
    <row r="8" spans="1:13" x14ac:dyDescent="0.15">
      <c r="A8" t="s">
        <v>24</v>
      </c>
      <c r="B8" t="s">
        <v>25</v>
      </c>
      <c r="C8" t="s">
        <v>26</v>
      </c>
      <c r="D8">
        <v>0.172792744499594</v>
      </c>
      <c r="E8">
        <v>8.5708377616179596E-2</v>
      </c>
      <c r="F8">
        <v>0.20006568325486801</v>
      </c>
      <c r="G8">
        <v>7.2795114851532894E-2</v>
      </c>
      <c r="H8">
        <v>10.344344395207999</v>
      </c>
      <c r="I8">
        <f t="shared" si="0"/>
        <v>0.18642921387723099</v>
      </c>
      <c r="L8" s="2"/>
      <c r="M8" s="2"/>
    </row>
    <row r="9" spans="1:13" x14ac:dyDescent="0.15">
      <c r="A9" t="s">
        <v>27</v>
      </c>
      <c r="B9" t="s">
        <v>28</v>
      </c>
      <c r="C9" t="s">
        <v>29</v>
      </c>
      <c r="D9">
        <v>0.121779388594892</v>
      </c>
      <c r="E9">
        <v>0.14614989615184901</v>
      </c>
      <c r="F9">
        <v>0.16602971987166801</v>
      </c>
      <c r="G9">
        <v>0.106889176216993</v>
      </c>
      <c r="H9">
        <v>21.7433767001123</v>
      </c>
      <c r="I9">
        <f t="shared" si="0"/>
        <v>0.14390455423328</v>
      </c>
      <c r="L9" s="2"/>
      <c r="M9" s="2"/>
    </row>
    <row r="10" spans="1:13" x14ac:dyDescent="0.15">
      <c r="A10" t="s">
        <v>30</v>
      </c>
      <c r="B10" t="s">
        <v>31</v>
      </c>
      <c r="C10" t="s">
        <v>32</v>
      </c>
      <c r="D10">
        <v>0.12083801619842099</v>
      </c>
      <c r="E10">
        <v>7.4403051175843504E-2</v>
      </c>
      <c r="F10">
        <v>0.14091167334632901</v>
      </c>
      <c r="G10">
        <v>7.5684960130981804E-2</v>
      </c>
      <c r="H10">
        <v>10.845643497944099</v>
      </c>
      <c r="I10">
        <f t="shared" si="0"/>
        <v>0.13087484477237499</v>
      </c>
      <c r="L10" s="2"/>
      <c r="M10" s="2"/>
    </row>
    <row r="11" spans="1:13" x14ac:dyDescent="0.15">
      <c r="A11" t="s">
        <v>33</v>
      </c>
      <c r="B11" t="s">
        <v>34</v>
      </c>
      <c r="C11" t="s">
        <v>35</v>
      </c>
      <c r="D11">
        <v>0.14733243402295901</v>
      </c>
      <c r="E11">
        <v>0.128982443140399</v>
      </c>
      <c r="F11">
        <v>0.35178262006891903</v>
      </c>
      <c r="G11">
        <v>8.9087534713887903E-2</v>
      </c>
      <c r="H11">
        <v>57.929774621198703</v>
      </c>
      <c r="I11">
        <f t="shared" si="0"/>
        <v>0.24955752704593903</v>
      </c>
      <c r="L11" s="2"/>
      <c r="M11" s="2"/>
    </row>
    <row r="12" spans="1:13" x14ac:dyDescent="0.15">
      <c r="A12" t="s">
        <v>36</v>
      </c>
      <c r="B12" t="s">
        <v>37</v>
      </c>
      <c r="C12" t="s">
        <v>38</v>
      </c>
      <c r="D12">
        <v>0.404870815265921</v>
      </c>
      <c r="E12">
        <v>0.61367496024943202</v>
      </c>
      <c r="F12">
        <v>0.26447716144725097</v>
      </c>
      <c r="G12">
        <v>0.61506469053527302</v>
      </c>
      <c r="H12">
        <v>29.662689095803099</v>
      </c>
      <c r="I12">
        <f t="shared" si="0"/>
        <v>0.33467398835658602</v>
      </c>
      <c r="L12" s="2"/>
      <c r="M12" s="2"/>
    </row>
    <row r="13" spans="1:13" x14ac:dyDescent="0.15">
      <c r="A13" t="s">
        <v>39</v>
      </c>
      <c r="B13" t="s">
        <v>40</v>
      </c>
      <c r="C13" t="s">
        <v>41</v>
      </c>
      <c r="D13">
        <v>0.17512432236227499</v>
      </c>
      <c r="E13">
        <v>0.25407196223311501</v>
      </c>
      <c r="F13">
        <v>0.139120231710779</v>
      </c>
      <c r="G13">
        <v>5.2487574822167198E-2</v>
      </c>
      <c r="H13">
        <v>16.203136264509101</v>
      </c>
      <c r="I13">
        <f t="shared" si="0"/>
        <v>0.15712227703652698</v>
      </c>
      <c r="L13" s="2"/>
      <c r="M13" s="2"/>
    </row>
    <row r="14" spans="1:13" x14ac:dyDescent="0.15">
      <c r="A14" t="s">
        <v>42</v>
      </c>
      <c r="B14" t="s">
        <v>43</v>
      </c>
      <c r="C14" t="s">
        <v>44</v>
      </c>
      <c r="D14">
        <v>0.176748516720037</v>
      </c>
      <c r="E14">
        <v>0.18192481435468599</v>
      </c>
      <c r="F14">
        <v>0.23944363182592901</v>
      </c>
      <c r="G14">
        <v>0.107335903491629</v>
      </c>
      <c r="H14">
        <v>21.303689266378001</v>
      </c>
      <c r="I14">
        <f t="shared" si="0"/>
        <v>0.20809607427298299</v>
      </c>
      <c r="L14" s="2"/>
      <c r="M14" s="2"/>
    </row>
    <row r="15" spans="1:13" x14ac:dyDescent="0.15">
      <c r="A15" t="s">
        <v>45</v>
      </c>
      <c r="B15" t="s">
        <v>46</v>
      </c>
      <c r="C15" t="s">
        <v>45</v>
      </c>
      <c r="D15">
        <v>0.16053526017702999</v>
      </c>
      <c r="E15">
        <v>0.37486588558780898</v>
      </c>
      <c r="F15">
        <v>6.2751811066630706E-2</v>
      </c>
      <c r="G15">
        <v>0.256546973062723</v>
      </c>
      <c r="H15">
        <v>61.932237785788097</v>
      </c>
      <c r="I15">
        <f t="shared" si="0"/>
        <v>0.11164353562183035</v>
      </c>
      <c r="L15" s="2"/>
      <c r="M15" s="2"/>
    </row>
    <row r="16" spans="1:13" x14ac:dyDescent="0.15">
      <c r="A16" t="s">
        <v>47</v>
      </c>
      <c r="B16" t="s">
        <v>48</v>
      </c>
      <c r="C16" t="s">
        <v>49</v>
      </c>
      <c r="D16">
        <v>0.23966064486677799</v>
      </c>
      <c r="E16">
        <v>0.51529471921189696</v>
      </c>
      <c r="F16">
        <v>0.129656733145456</v>
      </c>
      <c r="G16">
        <v>0.510128690366913</v>
      </c>
      <c r="H16">
        <v>42.1233966047579</v>
      </c>
      <c r="I16">
        <f t="shared" si="0"/>
        <v>0.18465868900611698</v>
      </c>
      <c r="L16" s="2"/>
      <c r="M16" s="2"/>
    </row>
    <row r="17" spans="1:13" x14ac:dyDescent="0.15">
      <c r="A17" t="s">
        <v>50</v>
      </c>
      <c r="B17" t="s">
        <v>51</v>
      </c>
      <c r="C17" t="s">
        <v>52</v>
      </c>
      <c r="D17">
        <v>0.23178678856478099</v>
      </c>
      <c r="E17">
        <v>0.178344182671098</v>
      </c>
      <c r="F17">
        <v>0.104912590362587</v>
      </c>
      <c r="G17">
        <v>0.15831705145312699</v>
      </c>
      <c r="H17">
        <v>53.290033496456303</v>
      </c>
      <c r="I17">
        <f t="shared" si="0"/>
        <v>0.168349689463684</v>
      </c>
      <c r="L17" s="2"/>
      <c r="M17" s="2"/>
    </row>
    <row r="18" spans="1:13" x14ac:dyDescent="0.15">
      <c r="A18" t="s">
        <v>53</v>
      </c>
      <c r="B18" t="s">
        <v>54</v>
      </c>
      <c r="C18" t="s">
        <v>55</v>
      </c>
      <c r="D18">
        <v>6.15812560187525E-2</v>
      </c>
      <c r="E18">
        <v>0.37193544035174603</v>
      </c>
      <c r="F18">
        <v>2.1770119361052099E-2</v>
      </c>
      <c r="G18">
        <v>0.20932466864622801</v>
      </c>
      <c r="H18">
        <v>67.547115015513</v>
      </c>
      <c r="I18">
        <f t="shared" si="0"/>
        <v>4.1675687689902298E-2</v>
      </c>
      <c r="L18" s="2"/>
      <c r="M18" s="2"/>
    </row>
    <row r="19" spans="1:13" x14ac:dyDescent="0.15">
      <c r="A19" t="s">
        <v>56</v>
      </c>
      <c r="B19" t="s">
        <v>57</v>
      </c>
      <c r="C19" t="s">
        <v>58</v>
      </c>
      <c r="D19">
        <v>6.4192882932690501E-2</v>
      </c>
      <c r="E19">
        <v>0.41490243743665101</v>
      </c>
      <c r="F19">
        <v>2.36932815822463E-2</v>
      </c>
      <c r="G19">
        <v>0.149654598762955</v>
      </c>
      <c r="H19">
        <v>65.169626887936005</v>
      </c>
      <c r="I19">
        <f t="shared" si="0"/>
        <v>4.3943082257468402E-2</v>
      </c>
      <c r="L19" s="2"/>
      <c r="M19" s="2"/>
    </row>
    <row r="20" spans="1:13" x14ac:dyDescent="0.15">
      <c r="A20" t="s">
        <v>59</v>
      </c>
      <c r="B20" t="s">
        <v>60</v>
      </c>
      <c r="C20" t="s">
        <v>61</v>
      </c>
      <c r="D20">
        <v>0.13910889842156399</v>
      </c>
      <c r="E20">
        <v>0.30272672289956098</v>
      </c>
      <c r="F20">
        <v>2.8460107262114599E-2</v>
      </c>
      <c r="G20">
        <v>0.17279145933718101</v>
      </c>
      <c r="H20">
        <v>93.383033741497599</v>
      </c>
      <c r="I20">
        <f t="shared" si="0"/>
        <v>8.378450284183929E-2</v>
      </c>
      <c r="L20" s="2"/>
      <c r="M20" s="2"/>
    </row>
    <row r="21" spans="1:13" x14ac:dyDescent="0.15">
      <c r="A21" t="s">
        <v>62</v>
      </c>
      <c r="B21" t="s">
        <v>63</v>
      </c>
      <c r="C21" t="s">
        <v>64</v>
      </c>
      <c r="D21">
        <v>2.1102429494947699</v>
      </c>
      <c r="E21">
        <v>0.29401776278567399</v>
      </c>
      <c r="F21">
        <v>0.939317722081773</v>
      </c>
      <c r="G21">
        <v>0.25939149432131903</v>
      </c>
      <c r="H21">
        <v>54.3008818472263</v>
      </c>
      <c r="I21">
        <f t="shared" si="0"/>
        <v>1.5247803357882714</v>
      </c>
      <c r="L21" s="2"/>
      <c r="M21" s="2"/>
    </row>
    <row r="22" spans="1:13" x14ac:dyDescent="0.15">
      <c r="A22" t="s">
        <v>65</v>
      </c>
      <c r="B22" t="s">
        <v>66</v>
      </c>
      <c r="C22" t="s">
        <v>67</v>
      </c>
      <c r="D22">
        <v>0.81554633472284999</v>
      </c>
      <c r="E22">
        <v>0.59232667181916798</v>
      </c>
      <c r="F22">
        <v>0.31063180081092601</v>
      </c>
      <c r="G22">
        <v>0.59732913114178299</v>
      </c>
      <c r="H22">
        <v>63.405331640459401</v>
      </c>
      <c r="I22">
        <f t="shared" si="0"/>
        <v>0.56308906776688805</v>
      </c>
      <c r="L22" s="2"/>
      <c r="M22" s="2"/>
    </row>
    <row r="23" spans="1:13" x14ac:dyDescent="0.15">
      <c r="A23" t="s">
        <v>68</v>
      </c>
      <c r="B23" t="s">
        <v>69</v>
      </c>
      <c r="C23" t="s">
        <v>68</v>
      </c>
      <c r="D23">
        <v>0.16769691504630499</v>
      </c>
      <c r="E23">
        <v>0.21621658120808801</v>
      </c>
      <c r="F23">
        <v>0.183781420904186</v>
      </c>
      <c r="G23">
        <v>0.175773863798556</v>
      </c>
      <c r="H23">
        <v>6.4717861676370703</v>
      </c>
      <c r="I23">
        <f t="shared" si="0"/>
        <v>0.1757391679752455</v>
      </c>
      <c r="L23" s="2"/>
      <c r="M23" s="2"/>
    </row>
    <row r="24" spans="1:13" x14ac:dyDescent="0.15">
      <c r="A24" t="s">
        <v>70</v>
      </c>
      <c r="B24" t="s">
        <v>71</v>
      </c>
      <c r="C24" t="s">
        <v>70</v>
      </c>
      <c r="D24">
        <v>0.39122174031986301</v>
      </c>
      <c r="E24">
        <v>0.144654193144298</v>
      </c>
      <c r="F24">
        <v>0.24607104765986401</v>
      </c>
      <c r="G24">
        <v>0.14386402376276</v>
      </c>
      <c r="H24">
        <v>32.210324990238199</v>
      </c>
      <c r="I24">
        <f t="shared" si="0"/>
        <v>0.3186463939898635</v>
      </c>
      <c r="L24" s="2"/>
      <c r="M24" s="2"/>
    </row>
    <row r="25" spans="1:13" x14ac:dyDescent="0.15">
      <c r="A25" t="s">
        <v>72</v>
      </c>
      <c r="B25" t="s">
        <v>73</v>
      </c>
      <c r="C25" t="s">
        <v>74</v>
      </c>
      <c r="D25">
        <v>0.40811332258379301</v>
      </c>
      <c r="E25">
        <v>0.333229945615171</v>
      </c>
      <c r="F25">
        <v>0.41884668274970299</v>
      </c>
      <c r="G25">
        <v>0.32720767691885699</v>
      </c>
      <c r="H25">
        <v>1.83554989583124</v>
      </c>
      <c r="I25">
        <f t="shared" si="0"/>
        <v>0.413480002666748</v>
      </c>
      <c r="L25" s="2"/>
      <c r="M25" s="2"/>
    </row>
    <row r="26" spans="1:13" x14ac:dyDescent="0.15">
      <c r="A26" t="s">
        <v>75</v>
      </c>
      <c r="B26" t="s">
        <v>76</v>
      </c>
      <c r="C26" t="s">
        <v>77</v>
      </c>
      <c r="D26">
        <v>0.64381958481986801</v>
      </c>
      <c r="E26">
        <v>6.4309123575457705E-2</v>
      </c>
      <c r="F26">
        <v>0.42952331390412302</v>
      </c>
      <c r="G26">
        <v>5.0137441786910403E-2</v>
      </c>
      <c r="H26">
        <v>28.235216635364999</v>
      </c>
      <c r="I26">
        <f t="shared" si="0"/>
        <v>0.53667144936199551</v>
      </c>
      <c r="L26" s="2"/>
      <c r="M26" s="2"/>
    </row>
    <row r="27" spans="1:13" x14ac:dyDescent="0.15">
      <c r="A27" t="s">
        <v>78</v>
      </c>
      <c r="B27" t="s">
        <v>79</v>
      </c>
      <c r="C27" t="s">
        <v>80</v>
      </c>
      <c r="D27">
        <v>0.657535028442228</v>
      </c>
      <c r="E27">
        <v>0.13207886701308899</v>
      </c>
      <c r="F27">
        <v>0.48352914812389097</v>
      </c>
      <c r="G27">
        <v>0.122348330699466</v>
      </c>
      <c r="H27">
        <v>21.5659628031976</v>
      </c>
      <c r="I27">
        <f t="shared" si="0"/>
        <v>0.57053208828305946</v>
      </c>
      <c r="L27" s="2"/>
      <c r="M27" s="2"/>
    </row>
    <row r="28" spans="1:13" x14ac:dyDescent="0.15">
      <c r="A28" t="s">
        <v>81</v>
      </c>
      <c r="B28" t="s">
        <v>82</v>
      </c>
      <c r="C28" t="s">
        <v>81</v>
      </c>
      <c r="D28">
        <v>0.42842297481091601</v>
      </c>
      <c r="E28">
        <v>0.218884841421568</v>
      </c>
      <c r="F28">
        <v>0.34649680479133399</v>
      </c>
      <c r="G28">
        <v>0.216118444421459</v>
      </c>
      <c r="H28">
        <v>14.951367071110999</v>
      </c>
      <c r="I28">
        <f t="shared" si="0"/>
        <v>0.387459889801125</v>
      </c>
      <c r="L28" s="2"/>
      <c r="M28" s="2"/>
    </row>
    <row r="29" spans="1:13" x14ac:dyDescent="0.15">
      <c r="A29" t="s">
        <v>83</v>
      </c>
      <c r="B29" t="s">
        <v>84</v>
      </c>
      <c r="C29" t="s">
        <v>83</v>
      </c>
      <c r="D29">
        <v>0.65011261968926903</v>
      </c>
      <c r="E29">
        <v>0.18795231255523101</v>
      </c>
      <c r="F29">
        <v>0.56888120692903899</v>
      </c>
      <c r="G29">
        <v>0.18754779093625701</v>
      </c>
      <c r="H29">
        <v>9.4240481869326995</v>
      </c>
      <c r="I29">
        <f t="shared" si="0"/>
        <v>0.60949691330915401</v>
      </c>
      <c r="L29" s="2"/>
      <c r="M29" s="2"/>
    </row>
    <row r="30" spans="1:13" x14ac:dyDescent="0.15">
      <c r="A30" t="s">
        <v>85</v>
      </c>
      <c r="B30" t="s">
        <v>86</v>
      </c>
      <c r="C30" t="s">
        <v>87</v>
      </c>
      <c r="D30">
        <v>0.57988127192738104</v>
      </c>
      <c r="E30">
        <v>0.16472825809498001</v>
      </c>
      <c r="F30">
        <v>0.47390943546438102</v>
      </c>
      <c r="G30">
        <v>0.159124091348813</v>
      </c>
      <c r="H30">
        <v>14.2216862707486</v>
      </c>
      <c r="I30">
        <f t="shared" si="0"/>
        <v>0.52689535369588103</v>
      </c>
      <c r="L30" s="2"/>
      <c r="M30" s="2"/>
    </row>
    <row r="31" spans="1:13" x14ac:dyDescent="0.15">
      <c r="A31" t="s">
        <v>88</v>
      </c>
      <c r="B31" t="s">
        <v>89</v>
      </c>
      <c r="C31" t="s">
        <v>90</v>
      </c>
      <c r="D31">
        <v>0.65021601650721395</v>
      </c>
      <c r="E31">
        <v>0.153384774159778</v>
      </c>
      <c r="F31">
        <v>0.465004973229384</v>
      </c>
      <c r="G31">
        <v>0.140210911965506</v>
      </c>
      <c r="H31">
        <v>23.486642711651399</v>
      </c>
      <c r="I31">
        <f t="shared" si="0"/>
        <v>0.55761049486829894</v>
      </c>
      <c r="L31" s="2"/>
      <c r="M31" s="2"/>
    </row>
    <row r="32" spans="1:13" x14ac:dyDescent="0.15">
      <c r="A32" t="s">
        <v>91</v>
      </c>
      <c r="B32" t="s">
        <v>92</v>
      </c>
      <c r="C32" t="s">
        <v>93</v>
      </c>
      <c r="D32">
        <v>0.40927239180500202</v>
      </c>
      <c r="E32">
        <v>9.1075385348940399E-2</v>
      </c>
      <c r="F32">
        <v>0.32005955381231499</v>
      </c>
      <c r="G32">
        <v>8.4466376604855994E-2</v>
      </c>
      <c r="H32">
        <v>17.298845359127</v>
      </c>
      <c r="I32">
        <f t="shared" si="0"/>
        <v>0.36466597280865853</v>
      </c>
      <c r="L32" s="2"/>
      <c r="M32" s="2"/>
    </row>
    <row r="33" spans="1:13" x14ac:dyDescent="0.15">
      <c r="A33" t="s">
        <v>95</v>
      </c>
      <c r="B33" t="s">
        <v>96</v>
      </c>
      <c r="C33" t="s">
        <v>97</v>
      </c>
      <c r="D33">
        <v>0.51856716168098904</v>
      </c>
      <c r="E33">
        <v>0.15093740309665499</v>
      </c>
      <c r="F33">
        <v>0.397139523833476</v>
      </c>
      <c r="G33">
        <v>0.10138894512027501</v>
      </c>
      <c r="H33">
        <v>18.753233432428502</v>
      </c>
      <c r="I33">
        <f t="shared" si="0"/>
        <v>0.45785334275723255</v>
      </c>
      <c r="L33" s="2"/>
      <c r="M33" s="2"/>
    </row>
    <row r="34" spans="1:13" x14ac:dyDescent="0.15">
      <c r="A34" t="s">
        <v>98</v>
      </c>
      <c r="B34" t="s">
        <v>99</v>
      </c>
      <c r="C34" t="s">
        <v>98</v>
      </c>
      <c r="D34">
        <v>0.44717737461539397</v>
      </c>
      <c r="E34">
        <v>9.7353739031709796E-2</v>
      </c>
      <c r="F34">
        <v>0.300171306109211</v>
      </c>
      <c r="G34">
        <v>8.9244559659933803E-2</v>
      </c>
      <c r="H34">
        <v>27.8180695563711</v>
      </c>
      <c r="I34">
        <f t="shared" si="0"/>
        <v>0.37367434036230252</v>
      </c>
      <c r="L34" s="2"/>
      <c r="M34" s="2"/>
    </row>
    <row r="35" spans="1:13" x14ac:dyDescent="0.15">
      <c r="A35" t="s">
        <v>100</v>
      </c>
      <c r="B35" t="s">
        <v>101</v>
      </c>
      <c r="C35" t="s">
        <v>100</v>
      </c>
      <c r="D35">
        <v>0.148022879934259</v>
      </c>
      <c r="E35">
        <v>8.7476273250877201E-2</v>
      </c>
      <c r="F35">
        <v>0.14457897463454</v>
      </c>
      <c r="G35">
        <v>8.7932230604773898E-2</v>
      </c>
      <c r="H35">
        <v>1.6645204076264699</v>
      </c>
      <c r="I35">
        <f t="shared" si="0"/>
        <v>0.1463009272843995</v>
      </c>
      <c r="L35" s="2"/>
      <c r="M35" s="2"/>
    </row>
    <row r="36" spans="1:13" x14ac:dyDescent="0.15">
      <c r="A36" t="s">
        <v>102</v>
      </c>
      <c r="B36" t="s">
        <v>103</v>
      </c>
      <c r="C36" t="s">
        <v>104</v>
      </c>
      <c r="D36">
        <v>0.158066866780077</v>
      </c>
      <c r="E36">
        <v>0.102373535314944</v>
      </c>
      <c r="F36">
        <v>0.151621464931498</v>
      </c>
      <c r="G36">
        <v>8.5170844686528399E-2</v>
      </c>
      <c r="H36">
        <v>2.9433381163660899</v>
      </c>
      <c r="I36">
        <f t="shared" si="0"/>
        <v>0.1548441658557875</v>
      </c>
      <c r="L36" s="2"/>
      <c r="M36" s="2"/>
    </row>
    <row r="37" spans="1:13" x14ac:dyDescent="0.15">
      <c r="A37" t="s">
        <v>105</v>
      </c>
      <c r="B37" t="s">
        <v>106</v>
      </c>
      <c r="C37" t="s">
        <v>105</v>
      </c>
      <c r="D37">
        <v>0.48231438670926802</v>
      </c>
      <c r="E37">
        <v>0.17806963857508601</v>
      </c>
      <c r="F37">
        <v>0.33232231431875697</v>
      </c>
      <c r="G37">
        <v>0.17736342708477301</v>
      </c>
      <c r="H37">
        <v>26.038702007339399</v>
      </c>
      <c r="I37">
        <f t="shared" si="0"/>
        <v>0.40731835051401249</v>
      </c>
      <c r="L37" s="2"/>
      <c r="M37" s="2"/>
    </row>
    <row r="38" spans="1:13" x14ac:dyDescent="0.15">
      <c r="A38" t="s">
        <v>107</v>
      </c>
      <c r="B38" t="s">
        <v>108</v>
      </c>
      <c r="C38" t="s">
        <v>109</v>
      </c>
      <c r="D38">
        <v>0.35460667975340698</v>
      </c>
      <c r="E38">
        <v>8.1523309548563294E-2</v>
      </c>
      <c r="F38">
        <v>0.319338526976298</v>
      </c>
      <c r="G38">
        <v>8.0088283200384205E-2</v>
      </c>
      <c r="H38">
        <v>7.4007054993771302</v>
      </c>
      <c r="I38">
        <f t="shared" si="0"/>
        <v>0.33697260336485246</v>
      </c>
      <c r="L38" s="2"/>
      <c r="M38" s="2"/>
    </row>
    <row r="39" spans="1:13" x14ac:dyDescent="0.15">
      <c r="A39" t="s">
        <v>110</v>
      </c>
      <c r="B39" t="s">
        <v>111</v>
      </c>
      <c r="C39" t="s">
        <v>112</v>
      </c>
      <c r="D39">
        <v>0.23734596214996301</v>
      </c>
      <c r="E39">
        <v>0.19544606880990001</v>
      </c>
      <c r="F39">
        <v>0.29931652690122501</v>
      </c>
      <c r="G39">
        <v>0.129464379921233</v>
      </c>
      <c r="H39">
        <v>16.330489819420901</v>
      </c>
      <c r="I39">
        <f t="shared" si="0"/>
        <v>0.26833124452559398</v>
      </c>
      <c r="L39" s="2"/>
      <c r="M39" s="2"/>
    </row>
    <row r="40" spans="1:13" x14ac:dyDescent="0.15">
      <c r="A40" t="s">
        <v>113</v>
      </c>
      <c r="B40" t="s">
        <v>114</v>
      </c>
      <c r="C40" t="s">
        <v>113</v>
      </c>
      <c r="D40">
        <v>0.65316123412981697</v>
      </c>
      <c r="E40">
        <v>0.111864542304058</v>
      </c>
      <c r="F40">
        <v>0.50688850121932305</v>
      </c>
      <c r="G40">
        <v>9.6730585345874004E-2</v>
      </c>
      <c r="H40">
        <v>17.832070159055601</v>
      </c>
      <c r="I40">
        <f t="shared" si="0"/>
        <v>0.58002486767457007</v>
      </c>
      <c r="L40" s="2"/>
      <c r="M40" s="2"/>
    </row>
    <row r="41" spans="1:13" x14ac:dyDescent="0.15">
      <c r="A41" t="s">
        <v>115</v>
      </c>
      <c r="B41" t="s">
        <v>116</v>
      </c>
      <c r="C41" t="s">
        <v>117</v>
      </c>
      <c r="D41">
        <v>0.76710146905574295</v>
      </c>
      <c r="E41">
        <v>0.30242860915979097</v>
      </c>
      <c r="F41">
        <v>0.62211052969620295</v>
      </c>
      <c r="G41">
        <v>0.29376642556946098</v>
      </c>
      <c r="H41">
        <v>14.7600332452995</v>
      </c>
      <c r="I41">
        <f t="shared" si="0"/>
        <v>0.694605999375973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zoomScaleNormal="100" workbookViewId="0">
      <selection activeCell="D7" sqref="D7"/>
    </sheetView>
  </sheetViews>
  <sheetFormatPr baseColWidth="10" defaultColWidth="8.6640625" defaultRowHeight="13" x14ac:dyDescent="0.15"/>
  <cols>
    <col min="1" max="1" width="10.33203125" customWidth="1"/>
    <col min="2" max="2" width="7.83203125" customWidth="1"/>
    <col min="3" max="3" width="12.5" customWidth="1"/>
    <col min="4" max="4" width="23" customWidth="1"/>
    <col min="5" max="5" width="11.83203125" customWidth="1"/>
    <col min="6" max="6" width="26" customWidth="1"/>
    <col min="7" max="7" width="16.1640625" customWidth="1"/>
    <col min="8" max="9" width="28.33203125" customWidth="1"/>
    <col min="10" max="10" width="31.33203125" customWidth="1"/>
    <col min="11" max="11" width="11.5" customWidth="1"/>
    <col min="12" max="12" width="26" customWidth="1"/>
    <col min="13" max="13" width="19" customWidth="1"/>
    <col min="14" max="14" width="25.33203125" customWidth="1"/>
    <col min="15" max="15" width="39.5" customWidth="1"/>
    <col min="16" max="16" width="20.83203125" customWidth="1"/>
    <col min="17" max="17" width="22.5" customWidth="1"/>
    <col min="18" max="18" width="20.83203125" customWidth="1"/>
    <col min="19" max="19" width="23.33203125" customWidth="1"/>
    <col min="20" max="20" width="25" customWidth="1"/>
    <col min="21" max="21" width="29.83203125" customWidth="1"/>
    <col min="22" max="22" width="10.33203125" customWidth="1"/>
    <col min="23" max="24" width="17.6640625" customWidth="1"/>
    <col min="25" max="1023" width="11.5" customWidth="1"/>
    <col min="16379" max="16384" width="11.5" customWidth="1"/>
  </cols>
  <sheetData>
    <row r="1" spans="1:25" x14ac:dyDescent="0.15">
      <c r="A1" t="s">
        <v>0</v>
      </c>
      <c r="B1" t="s">
        <v>1</v>
      </c>
      <c r="C1" t="s">
        <v>2</v>
      </c>
      <c r="D1" t="s">
        <v>201</v>
      </c>
      <c r="E1" t="s">
        <v>3</v>
      </c>
      <c r="F1" t="s">
        <v>202</v>
      </c>
      <c r="G1" t="s">
        <v>3</v>
      </c>
      <c r="H1" t="s">
        <v>118</v>
      </c>
      <c r="I1" t="s">
        <v>119</v>
      </c>
      <c r="W1" s="1"/>
    </row>
    <row r="2" spans="1:25" x14ac:dyDescent="0.15">
      <c r="A2" t="s">
        <v>6</v>
      </c>
      <c r="B2" t="s">
        <v>7</v>
      </c>
      <c r="C2" t="s">
        <v>8</v>
      </c>
      <c r="D2">
        <v>0.66365190100000004</v>
      </c>
      <c r="E2">
        <v>2.4748392000000001E-2</v>
      </c>
      <c r="F2">
        <v>0.318042662773518</v>
      </c>
      <c r="G2">
        <v>3.3415869903569199E-2</v>
      </c>
      <c r="H2">
        <v>49.787916692054203</v>
      </c>
      <c r="I2">
        <f t="shared" ref="I2:I31" si="0">AVERAGE(D2,F2)</f>
        <v>0.49084728188675902</v>
      </c>
    </row>
    <row r="3" spans="1:25" x14ac:dyDescent="0.15">
      <c r="A3" t="s">
        <v>9</v>
      </c>
      <c r="B3" t="s">
        <v>10</v>
      </c>
      <c r="C3" t="s">
        <v>11</v>
      </c>
      <c r="D3">
        <v>0.71655154399999998</v>
      </c>
      <c r="E3">
        <v>2.2162253999999999E-2</v>
      </c>
      <c r="F3">
        <v>0.66204676385519101</v>
      </c>
      <c r="G3">
        <v>4.19686065183561E-2</v>
      </c>
      <c r="H3">
        <v>5.5912878553467298</v>
      </c>
      <c r="I3">
        <f t="shared" si="0"/>
        <v>0.68929915392759544</v>
      </c>
      <c r="X3" s="2"/>
      <c r="Y3" s="2"/>
    </row>
    <row r="4" spans="1:25" x14ac:dyDescent="0.15">
      <c r="A4" t="s">
        <v>12</v>
      </c>
      <c r="B4" t="s">
        <v>13</v>
      </c>
      <c r="C4" t="s">
        <v>14</v>
      </c>
      <c r="D4">
        <v>0.65007651600000005</v>
      </c>
      <c r="E4">
        <v>3.042249E-2</v>
      </c>
      <c r="F4">
        <v>0.53117874804738996</v>
      </c>
      <c r="G4">
        <v>3.75455727538066E-2</v>
      </c>
      <c r="H4">
        <v>14.234589354892799</v>
      </c>
      <c r="I4">
        <f t="shared" si="0"/>
        <v>0.59062763202369495</v>
      </c>
      <c r="X4" s="2"/>
      <c r="Y4" s="2"/>
    </row>
    <row r="5" spans="1:25" x14ac:dyDescent="0.15">
      <c r="A5" t="s">
        <v>15</v>
      </c>
      <c r="B5" t="s">
        <v>16</v>
      </c>
      <c r="C5" t="s">
        <v>17</v>
      </c>
      <c r="D5">
        <v>0.648353713</v>
      </c>
      <c r="E5">
        <v>1.2789375E-2</v>
      </c>
      <c r="F5">
        <v>0.41932986367189201</v>
      </c>
      <c r="G5">
        <v>3.4530693087002601E-2</v>
      </c>
      <c r="H5">
        <v>30.335638867572101</v>
      </c>
      <c r="I5">
        <f t="shared" si="0"/>
        <v>0.53384178833594598</v>
      </c>
      <c r="X5" s="2"/>
      <c r="Y5" s="2"/>
    </row>
    <row r="6" spans="1:25" x14ac:dyDescent="0.15">
      <c r="A6" t="s">
        <v>18</v>
      </c>
      <c r="B6" t="s">
        <v>19</v>
      </c>
      <c r="C6" t="s">
        <v>20</v>
      </c>
      <c r="D6">
        <v>0.50831413800000003</v>
      </c>
      <c r="E6">
        <v>5.5547025999999999E-2</v>
      </c>
      <c r="F6">
        <v>1.06349969752545</v>
      </c>
      <c r="G6">
        <v>6.9230837400526296E-2</v>
      </c>
      <c r="H6">
        <v>49.951904662382503</v>
      </c>
      <c r="I6">
        <f t="shared" si="0"/>
        <v>0.78590691776272503</v>
      </c>
      <c r="X6" s="2"/>
      <c r="Y6" s="2"/>
    </row>
    <row r="7" spans="1:25" x14ac:dyDescent="0.15">
      <c r="A7" t="s">
        <v>21</v>
      </c>
      <c r="B7" t="s">
        <v>22</v>
      </c>
      <c r="C7" t="s">
        <v>23</v>
      </c>
      <c r="D7">
        <v>0.88274028199999999</v>
      </c>
      <c r="E7">
        <v>8.5984256999999994E-2</v>
      </c>
      <c r="F7">
        <v>1.0006757789315399</v>
      </c>
      <c r="G7">
        <v>0.122338736128227</v>
      </c>
      <c r="H7">
        <v>8.8555037028322303</v>
      </c>
      <c r="I7">
        <f t="shared" si="0"/>
        <v>0.9417080304657699</v>
      </c>
      <c r="X7" s="2"/>
      <c r="Y7" s="2"/>
    </row>
    <row r="8" spans="1:25" x14ac:dyDescent="0.15">
      <c r="A8" t="s">
        <v>24</v>
      </c>
      <c r="B8" t="s">
        <v>25</v>
      </c>
      <c r="C8" t="s">
        <v>26</v>
      </c>
      <c r="D8">
        <v>0.42468678900000001</v>
      </c>
      <c r="E8">
        <v>2.7170982E-2</v>
      </c>
      <c r="F8">
        <v>0.22922361933490801</v>
      </c>
      <c r="G8">
        <v>4.4031595183349002E-2</v>
      </c>
      <c r="H8">
        <v>42.272865157986097</v>
      </c>
      <c r="I8">
        <f t="shared" si="0"/>
        <v>0.32695520416745399</v>
      </c>
      <c r="X8" s="2"/>
      <c r="Y8" s="2"/>
    </row>
    <row r="9" spans="1:25" x14ac:dyDescent="0.15">
      <c r="A9" t="s">
        <v>27</v>
      </c>
      <c r="B9" t="s">
        <v>28</v>
      </c>
      <c r="C9" t="s">
        <v>29</v>
      </c>
      <c r="D9">
        <v>0.54816067599999996</v>
      </c>
      <c r="E9">
        <v>9.3839690000000007E-3</v>
      </c>
      <c r="F9">
        <v>0.23755408929032701</v>
      </c>
      <c r="G9">
        <v>1.4421429571336301E-2</v>
      </c>
      <c r="H9">
        <v>55.9062991980433</v>
      </c>
      <c r="I9">
        <f t="shared" si="0"/>
        <v>0.39285738264516346</v>
      </c>
      <c r="X9" s="2"/>
      <c r="Y9" s="2"/>
    </row>
    <row r="10" spans="1:25" x14ac:dyDescent="0.15">
      <c r="A10" t="s">
        <v>30</v>
      </c>
      <c r="B10" t="s">
        <v>31</v>
      </c>
      <c r="C10" t="s">
        <v>32</v>
      </c>
      <c r="D10">
        <v>0.57882183600000003</v>
      </c>
      <c r="E10">
        <v>1.7618795E-2</v>
      </c>
      <c r="F10">
        <v>0.25977577548188802</v>
      </c>
      <c r="G10">
        <v>2.9367191973186602E-2</v>
      </c>
      <c r="H10">
        <v>53.804024725028903</v>
      </c>
      <c r="I10">
        <f t="shared" si="0"/>
        <v>0.41929880574094403</v>
      </c>
      <c r="X10" s="2"/>
      <c r="Y10" s="2"/>
    </row>
    <row r="11" spans="1:25" x14ac:dyDescent="0.15">
      <c r="A11" t="s">
        <v>33</v>
      </c>
      <c r="B11" t="s">
        <v>34</v>
      </c>
      <c r="C11" t="s">
        <v>35</v>
      </c>
      <c r="D11">
        <v>0.46978707200000003</v>
      </c>
      <c r="E11">
        <v>2.4670707E-2</v>
      </c>
      <c r="F11">
        <v>0.21783311261277899</v>
      </c>
      <c r="G11">
        <v>3.3179781150952797E-2</v>
      </c>
      <c r="H11">
        <v>51.8188259794224</v>
      </c>
      <c r="I11">
        <f t="shared" si="0"/>
        <v>0.34381009230638948</v>
      </c>
      <c r="X11" s="2"/>
      <c r="Y11" s="2"/>
    </row>
    <row r="12" spans="1:25" x14ac:dyDescent="0.15">
      <c r="A12" t="s">
        <v>36</v>
      </c>
      <c r="B12" t="s">
        <v>37</v>
      </c>
      <c r="C12" t="s">
        <v>38</v>
      </c>
      <c r="D12">
        <v>0.54454058500000002</v>
      </c>
      <c r="E12">
        <v>3.4206833999999998E-2</v>
      </c>
      <c r="F12">
        <v>0.40824410781523501</v>
      </c>
      <c r="G12">
        <v>5.0733863418743197E-2</v>
      </c>
      <c r="H12">
        <v>20.2304180391504</v>
      </c>
      <c r="I12">
        <f t="shared" si="0"/>
        <v>0.47639234640761752</v>
      </c>
      <c r="X12" s="2"/>
      <c r="Y12" s="2"/>
    </row>
    <row r="13" spans="1:25" x14ac:dyDescent="0.15">
      <c r="A13" t="s">
        <v>39</v>
      </c>
      <c r="B13" t="s">
        <v>40</v>
      </c>
      <c r="C13" t="s">
        <v>41</v>
      </c>
      <c r="D13">
        <v>0.62304034799999997</v>
      </c>
      <c r="E13">
        <v>2.8359859000000001E-2</v>
      </c>
      <c r="F13">
        <v>0.54319585590688202</v>
      </c>
      <c r="G13">
        <v>8.4622171774339602E-2</v>
      </c>
      <c r="H13">
        <v>9.6821864868677192</v>
      </c>
      <c r="I13">
        <f t="shared" si="0"/>
        <v>0.58311810195344105</v>
      </c>
      <c r="X13" s="2"/>
      <c r="Y13" s="2"/>
    </row>
    <row r="14" spans="1:25" x14ac:dyDescent="0.15">
      <c r="A14" t="s">
        <v>42</v>
      </c>
      <c r="B14" t="s">
        <v>43</v>
      </c>
      <c r="C14" t="s">
        <v>44</v>
      </c>
      <c r="D14">
        <v>0.63275100900000003</v>
      </c>
      <c r="E14">
        <v>3.8437100000000002E-2</v>
      </c>
      <c r="F14">
        <v>0.57120867840753897</v>
      </c>
      <c r="G14">
        <v>4.0963406435312703E-2</v>
      </c>
      <c r="H14">
        <v>7.2289794487731696</v>
      </c>
      <c r="I14">
        <f t="shared" si="0"/>
        <v>0.60197984370376956</v>
      </c>
      <c r="X14" s="2"/>
      <c r="Y14" s="2"/>
    </row>
    <row r="15" spans="1:25" x14ac:dyDescent="0.15">
      <c r="A15" t="s">
        <v>45</v>
      </c>
      <c r="B15" t="s">
        <v>46</v>
      </c>
      <c r="C15" t="s">
        <v>45</v>
      </c>
      <c r="D15">
        <v>0.42681333900000001</v>
      </c>
      <c r="E15">
        <v>0.18824643399999999</v>
      </c>
      <c r="F15">
        <v>0.44749311389487301</v>
      </c>
      <c r="G15">
        <v>3.3953452758267798E-2</v>
      </c>
      <c r="H15">
        <v>3.3450076434712099</v>
      </c>
      <c r="I15">
        <f t="shared" si="0"/>
        <v>0.43715322644743648</v>
      </c>
      <c r="X15" s="2"/>
      <c r="Y15" s="2"/>
    </row>
    <row r="16" spans="1:25" x14ac:dyDescent="0.15">
      <c r="A16" t="s">
        <v>47</v>
      </c>
      <c r="B16" t="s">
        <v>48</v>
      </c>
      <c r="C16" t="s">
        <v>49</v>
      </c>
      <c r="D16">
        <v>0.58584567099999996</v>
      </c>
      <c r="E16">
        <v>3.1148492E-2</v>
      </c>
      <c r="F16">
        <v>0.45590816919827098</v>
      </c>
      <c r="G16">
        <v>2.65407993215011E-2</v>
      </c>
      <c r="H16">
        <v>17.639423982882999</v>
      </c>
      <c r="I16">
        <f t="shared" si="0"/>
        <v>0.52087692009913544</v>
      </c>
      <c r="X16" s="2"/>
      <c r="Y16" s="2"/>
    </row>
    <row r="17" spans="1:25" x14ac:dyDescent="0.15">
      <c r="A17" t="s">
        <v>50</v>
      </c>
      <c r="B17" t="s">
        <v>51</v>
      </c>
      <c r="C17" t="s">
        <v>52</v>
      </c>
      <c r="D17">
        <v>0.57035774800000005</v>
      </c>
      <c r="E17">
        <v>2.7596061000000002E-2</v>
      </c>
      <c r="F17">
        <v>0.438103726759692</v>
      </c>
      <c r="G17">
        <v>3.0388856570789501E-2</v>
      </c>
      <c r="H17">
        <v>18.546611425932799</v>
      </c>
      <c r="I17">
        <f t="shared" si="0"/>
        <v>0.50423073737984603</v>
      </c>
      <c r="X17" s="2"/>
      <c r="Y17" s="2"/>
    </row>
    <row r="18" spans="1:25" x14ac:dyDescent="0.15">
      <c r="A18" t="s">
        <v>53</v>
      </c>
      <c r="B18" t="s">
        <v>54</v>
      </c>
      <c r="C18" t="s">
        <v>55</v>
      </c>
      <c r="D18">
        <v>0.48148160899999998</v>
      </c>
      <c r="E18">
        <v>3.0248084000000001E-2</v>
      </c>
      <c r="F18">
        <v>1.0000854541069999</v>
      </c>
      <c r="G18">
        <v>3.8426894897514503E-2</v>
      </c>
      <c r="H18">
        <v>49.502760205232903</v>
      </c>
      <c r="I18">
        <f t="shared" si="0"/>
        <v>0.74078353155349996</v>
      </c>
      <c r="X18" s="2"/>
      <c r="Y18" s="2"/>
    </row>
    <row r="19" spans="1:25" x14ac:dyDescent="0.15">
      <c r="A19" t="s">
        <v>56</v>
      </c>
      <c r="B19" t="s">
        <v>57</v>
      </c>
      <c r="C19" t="s">
        <v>58</v>
      </c>
      <c r="D19">
        <v>0.55634653300000003</v>
      </c>
      <c r="E19">
        <v>4.287738E-2</v>
      </c>
      <c r="F19">
        <v>1.21920845342289</v>
      </c>
      <c r="G19">
        <v>5.1864204589379799E-2</v>
      </c>
      <c r="H19">
        <v>52.796355206198903</v>
      </c>
      <c r="I19">
        <f t="shared" si="0"/>
        <v>0.88777749321144506</v>
      </c>
      <c r="X19" s="2"/>
      <c r="Y19" s="2"/>
    </row>
    <row r="20" spans="1:25" x14ac:dyDescent="0.15">
      <c r="A20" t="s">
        <v>59</v>
      </c>
      <c r="B20" t="s">
        <v>60</v>
      </c>
      <c r="C20" t="s">
        <v>61</v>
      </c>
      <c r="D20">
        <v>0.48659090100000002</v>
      </c>
      <c r="E20">
        <v>4.2516925999999997E-2</v>
      </c>
      <c r="F20">
        <v>1.21389299123334</v>
      </c>
      <c r="G20">
        <v>5.44340916997266E-2</v>
      </c>
      <c r="H20">
        <v>60.486340607050003</v>
      </c>
      <c r="I20">
        <f t="shared" si="0"/>
        <v>0.85024194611667003</v>
      </c>
      <c r="X20" s="2"/>
      <c r="Y20" s="2"/>
    </row>
    <row r="21" spans="1:25" x14ac:dyDescent="0.15">
      <c r="A21" t="s">
        <v>62</v>
      </c>
      <c r="B21" t="s">
        <v>63</v>
      </c>
      <c r="C21" t="s">
        <v>64</v>
      </c>
      <c r="D21">
        <v>0.89565724800000002</v>
      </c>
      <c r="E21">
        <v>6.0528150000000003E-2</v>
      </c>
      <c r="F21">
        <v>1.84796963148916</v>
      </c>
      <c r="G21">
        <v>4.9729889970681299E-2</v>
      </c>
      <c r="H21">
        <v>49.087326634482302</v>
      </c>
      <c r="I21">
        <f t="shared" si="0"/>
        <v>1.37181343974458</v>
      </c>
      <c r="X21" s="2"/>
      <c r="Y21" s="2"/>
    </row>
    <row r="22" spans="1:25" x14ac:dyDescent="0.15">
      <c r="A22" t="s">
        <v>65</v>
      </c>
      <c r="B22" t="s">
        <v>66</v>
      </c>
      <c r="C22" t="s">
        <v>67</v>
      </c>
      <c r="D22">
        <v>0.66593673799999997</v>
      </c>
      <c r="E22">
        <v>4.8106159000000003E-2</v>
      </c>
      <c r="F22">
        <v>1.15774137872296</v>
      </c>
      <c r="G22">
        <v>6.6450902273514897E-2</v>
      </c>
      <c r="H22">
        <v>38.138133393903097</v>
      </c>
      <c r="I22">
        <f t="shared" si="0"/>
        <v>0.91183905836147994</v>
      </c>
      <c r="X22" s="2"/>
      <c r="Y22" s="2"/>
    </row>
    <row r="23" spans="1:25" x14ac:dyDescent="0.15">
      <c r="A23" t="s">
        <v>68</v>
      </c>
      <c r="B23" t="s">
        <v>69</v>
      </c>
      <c r="C23" t="s">
        <v>68</v>
      </c>
      <c r="D23">
        <v>0.87639986400000003</v>
      </c>
      <c r="E23">
        <v>5.9709086000000001E-2</v>
      </c>
      <c r="F23">
        <v>1.1503292823547999</v>
      </c>
      <c r="G23">
        <v>6.7288444933233299E-2</v>
      </c>
      <c r="H23">
        <v>19.114280722083802</v>
      </c>
      <c r="I23">
        <f t="shared" si="0"/>
        <v>1.0133645731773999</v>
      </c>
      <c r="X23" s="2"/>
      <c r="Y23" s="2"/>
    </row>
    <row r="24" spans="1:25" x14ac:dyDescent="0.15">
      <c r="A24" t="s">
        <v>70</v>
      </c>
      <c r="B24" t="s">
        <v>71</v>
      </c>
      <c r="C24" t="s">
        <v>70</v>
      </c>
      <c r="D24">
        <v>0.95937415599999998</v>
      </c>
      <c r="E24">
        <v>4.9999574999999997E-2</v>
      </c>
      <c r="F24">
        <v>0.96428513678957595</v>
      </c>
      <c r="G24">
        <v>4.6929185968956601E-2</v>
      </c>
      <c r="H24">
        <v>0.36103977526617198</v>
      </c>
      <c r="I24">
        <f t="shared" si="0"/>
        <v>0.96182964639478796</v>
      </c>
      <c r="X24" s="2"/>
      <c r="Y24" s="2"/>
    </row>
    <row r="25" spans="1:25" x14ac:dyDescent="0.15">
      <c r="A25" t="s">
        <v>72</v>
      </c>
      <c r="B25" t="s">
        <v>73</v>
      </c>
      <c r="C25" t="s">
        <v>74</v>
      </c>
      <c r="D25">
        <v>0.813886149</v>
      </c>
      <c r="E25">
        <v>3.5495374000000003E-2</v>
      </c>
      <c r="F25">
        <v>1.0803575099417899</v>
      </c>
      <c r="G25">
        <v>5.5702358247329102E-2</v>
      </c>
      <c r="H25">
        <v>19.894347307482001</v>
      </c>
      <c r="I25">
        <f t="shared" si="0"/>
        <v>0.94712182947089496</v>
      </c>
      <c r="X25" s="2"/>
      <c r="Y25" s="2"/>
    </row>
    <row r="26" spans="1:25" x14ac:dyDescent="0.15">
      <c r="A26" t="s">
        <v>75</v>
      </c>
      <c r="B26" t="s">
        <v>76</v>
      </c>
      <c r="C26" t="s">
        <v>77</v>
      </c>
      <c r="D26">
        <v>0.87646175999999998</v>
      </c>
      <c r="E26">
        <v>6.1173961999999998E-2</v>
      </c>
      <c r="F26">
        <v>1.3959408477033499</v>
      </c>
      <c r="G26">
        <v>0.106429597719257</v>
      </c>
      <c r="H26">
        <v>32.329410665845899</v>
      </c>
      <c r="I26">
        <f t="shared" si="0"/>
        <v>1.1362013038516749</v>
      </c>
      <c r="X26" s="2"/>
      <c r="Y26" s="2"/>
    </row>
    <row r="27" spans="1:25" x14ac:dyDescent="0.15">
      <c r="A27" t="s">
        <v>78</v>
      </c>
      <c r="B27" t="s">
        <v>79</v>
      </c>
      <c r="C27" t="s">
        <v>80</v>
      </c>
      <c r="D27">
        <v>0.79588356800000004</v>
      </c>
      <c r="E27">
        <v>0.109510316</v>
      </c>
      <c r="F27">
        <v>1.3181345074191599</v>
      </c>
      <c r="G27">
        <v>9.60333551372963E-2</v>
      </c>
      <c r="H27">
        <v>34.936993661971002</v>
      </c>
      <c r="I27">
        <f t="shared" si="0"/>
        <v>1.05700903770958</v>
      </c>
      <c r="X27" s="2"/>
      <c r="Y27" s="2"/>
    </row>
    <row r="28" spans="1:25" x14ac:dyDescent="0.15">
      <c r="A28" t="s">
        <v>81</v>
      </c>
      <c r="B28" t="s">
        <v>82</v>
      </c>
      <c r="C28" t="s">
        <v>81</v>
      </c>
      <c r="D28">
        <v>0.81520847399999996</v>
      </c>
      <c r="E28">
        <v>5.4999497000000001E-2</v>
      </c>
      <c r="F28">
        <v>1.2347013587025599</v>
      </c>
      <c r="G28">
        <v>5.7468049011546098E-2</v>
      </c>
      <c r="H28">
        <v>28.9404206023565</v>
      </c>
      <c r="I28">
        <f t="shared" si="0"/>
        <v>1.0249549163512799</v>
      </c>
      <c r="X28" s="2"/>
      <c r="Y28" s="2"/>
    </row>
    <row r="29" spans="1:25" x14ac:dyDescent="0.15">
      <c r="A29" t="s">
        <v>83</v>
      </c>
      <c r="B29" t="s">
        <v>84</v>
      </c>
      <c r="C29" t="s">
        <v>83</v>
      </c>
      <c r="D29">
        <v>0.74793054699999995</v>
      </c>
      <c r="E29">
        <v>6.5895388999999999E-2</v>
      </c>
      <c r="F29">
        <v>1.3753397866280099</v>
      </c>
      <c r="G29">
        <v>8.2828926528015906E-2</v>
      </c>
      <c r="H29">
        <v>41.788868927349597</v>
      </c>
      <c r="I29">
        <f t="shared" si="0"/>
        <v>1.0616351668140049</v>
      </c>
      <c r="X29" s="2"/>
      <c r="Y29" s="2"/>
    </row>
    <row r="30" spans="1:25" x14ac:dyDescent="0.15">
      <c r="A30" t="s">
        <v>85</v>
      </c>
      <c r="B30" t="s">
        <v>86</v>
      </c>
      <c r="C30" t="s">
        <v>87</v>
      </c>
      <c r="D30">
        <v>0.73949335000000005</v>
      </c>
      <c r="E30">
        <v>0.108794606</v>
      </c>
      <c r="F30">
        <v>1.0113761639677401</v>
      </c>
      <c r="G30">
        <v>0.11462257575145</v>
      </c>
      <c r="H30">
        <v>21.9605378566248</v>
      </c>
      <c r="I30">
        <f t="shared" si="0"/>
        <v>0.87543475698387008</v>
      </c>
      <c r="X30" s="2"/>
      <c r="Y30" s="2"/>
    </row>
    <row r="31" spans="1:25" x14ac:dyDescent="0.15">
      <c r="A31" t="s">
        <v>88</v>
      </c>
      <c r="B31" t="s">
        <v>89</v>
      </c>
      <c r="C31" t="s">
        <v>90</v>
      </c>
      <c r="D31">
        <v>0.89670221400000005</v>
      </c>
      <c r="E31">
        <v>3.9843576999999998E-2</v>
      </c>
      <c r="F31">
        <v>1.1055983742897999</v>
      </c>
      <c r="G31">
        <v>6.9155557695064804E-2</v>
      </c>
      <c r="H31">
        <v>14.7542174937794</v>
      </c>
      <c r="I31">
        <f t="shared" si="0"/>
        <v>1.0011502941449</v>
      </c>
      <c r="X31" s="2"/>
      <c r="Y31" s="2"/>
    </row>
    <row r="32" spans="1:25" x14ac:dyDescent="0.15">
      <c r="A32" t="s">
        <v>91</v>
      </c>
      <c r="B32" t="s">
        <v>92</v>
      </c>
      <c r="C32" t="s">
        <v>93</v>
      </c>
      <c r="D32" t="s">
        <v>94</v>
      </c>
      <c r="E32" t="s">
        <v>94</v>
      </c>
      <c r="F32" t="s">
        <v>94</v>
      </c>
      <c r="G32" t="s">
        <v>94</v>
      </c>
      <c r="H32" t="s">
        <v>94</v>
      </c>
      <c r="I32" t="s">
        <v>94</v>
      </c>
      <c r="X32" s="2"/>
      <c r="Y32" s="2"/>
    </row>
    <row r="33" spans="1:25" x14ac:dyDescent="0.15">
      <c r="A33" t="s">
        <v>95</v>
      </c>
      <c r="B33" t="s">
        <v>96</v>
      </c>
      <c r="C33" t="s">
        <v>97</v>
      </c>
      <c r="D33" t="s">
        <v>94</v>
      </c>
      <c r="E33" t="s">
        <v>94</v>
      </c>
      <c r="F33" t="s">
        <v>94</v>
      </c>
      <c r="G33" t="s">
        <v>94</v>
      </c>
      <c r="H33" t="s">
        <v>94</v>
      </c>
      <c r="I33" t="s">
        <v>94</v>
      </c>
      <c r="X33" s="2"/>
      <c r="Y33" s="2"/>
    </row>
    <row r="34" spans="1:25" x14ac:dyDescent="0.15">
      <c r="A34" t="s">
        <v>98</v>
      </c>
      <c r="B34" t="s">
        <v>99</v>
      </c>
      <c r="C34" t="s">
        <v>98</v>
      </c>
      <c r="D34">
        <v>1.0965734519999999</v>
      </c>
      <c r="E34">
        <v>2.5900207000000001E-2</v>
      </c>
      <c r="F34">
        <v>1.4847894474322401</v>
      </c>
      <c r="G34">
        <v>8.9845298048844002E-2</v>
      </c>
      <c r="H34">
        <v>21.268622323963498</v>
      </c>
      <c r="I34">
        <f t="shared" ref="I34:I41" si="1">AVERAGE(D34,F34)</f>
        <v>1.2906814497161201</v>
      </c>
      <c r="X34" s="2"/>
      <c r="Y34" s="2"/>
    </row>
    <row r="35" spans="1:25" x14ac:dyDescent="0.15">
      <c r="A35" t="s">
        <v>100</v>
      </c>
      <c r="B35" t="s">
        <v>101</v>
      </c>
      <c r="C35" t="s">
        <v>100</v>
      </c>
      <c r="D35">
        <v>0.58774760699999995</v>
      </c>
      <c r="E35">
        <v>1.7024884000000001E-2</v>
      </c>
      <c r="F35">
        <v>0.47449180655066803</v>
      </c>
      <c r="G35">
        <v>4.2795414859837302E-2</v>
      </c>
      <c r="H35">
        <v>15.078322917174599</v>
      </c>
      <c r="I35">
        <f t="shared" si="1"/>
        <v>0.53111970677533393</v>
      </c>
      <c r="X35" s="2"/>
      <c r="Y35" s="2"/>
    </row>
    <row r="36" spans="1:25" x14ac:dyDescent="0.15">
      <c r="A36" t="s">
        <v>102</v>
      </c>
      <c r="B36" t="s">
        <v>103</v>
      </c>
      <c r="C36" t="s">
        <v>104</v>
      </c>
      <c r="D36">
        <v>0.57791954700000003</v>
      </c>
      <c r="E36">
        <v>2.6350723E-2</v>
      </c>
      <c r="F36">
        <v>0.28446353791955498</v>
      </c>
      <c r="G36">
        <v>2.8739156403483401E-2</v>
      </c>
      <c r="H36">
        <v>48.1235630507027</v>
      </c>
      <c r="I36">
        <f t="shared" si="1"/>
        <v>0.43119154245977753</v>
      </c>
      <c r="X36" s="2"/>
      <c r="Y36" s="2"/>
    </row>
    <row r="37" spans="1:25" x14ac:dyDescent="0.15">
      <c r="A37" t="s">
        <v>105</v>
      </c>
      <c r="B37" t="s">
        <v>106</v>
      </c>
      <c r="C37" t="s">
        <v>105</v>
      </c>
      <c r="D37">
        <v>0.64991679599999996</v>
      </c>
      <c r="E37">
        <v>4.7276747000000001E-2</v>
      </c>
      <c r="F37">
        <v>1.0840268233549</v>
      </c>
      <c r="G37">
        <v>5.6148365944374501E-2</v>
      </c>
      <c r="H37">
        <v>35.406242786105899</v>
      </c>
      <c r="I37">
        <f t="shared" si="1"/>
        <v>0.86697180967744991</v>
      </c>
      <c r="X37" s="2"/>
      <c r="Y37" s="2"/>
    </row>
    <row r="38" spans="1:25" x14ac:dyDescent="0.15">
      <c r="A38" t="s">
        <v>107</v>
      </c>
      <c r="B38" t="s">
        <v>108</v>
      </c>
      <c r="C38" t="s">
        <v>109</v>
      </c>
      <c r="D38">
        <v>0.64456354400000004</v>
      </c>
      <c r="E38">
        <v>1.2866242E-2</v>
      </c>
      <c r="F38">
        <v>0.27369114655273302</v>
      </c>
      <c r="G38">
        <v>1.8815643400671302E-2</v>
      </c>
      <c r="H38">
        <v>57.118442207435599</v>
      </c>
      <c r="I38">
        <f t="shared" si="1"/>
        <v>0.45912734527636656</v>
      </c>
      <c r="X38" s="2"/>
      <c r="Y38" s="2"/>
    </row>
    <row r="39" spans="1:25" x14ac:dyDescent="0.15">
      <c r="A39" t="s">
        <v>110</v>
      </c>
      <c r="B39" t="s">
        <v>111</v>
      </c>
      <c r="C39" t="s">
        <v>112</v>
      </c>
      <c r="D39">
        <v>0.77390225499999998</v>
      </c>
      <c r="E39">
        <v>3.7029531999999997E-2</v>
      </c>
      <c r="F39">
        <v>0.937169160990173</v>
      </c>
      <c r="G39">
        <v>0.177413363476842</v>
      </c>
      <c r="H39">
        <v>13.494134178420699</v>
      </c>
      <c r="I39">
        <f t="shared" si="1"/>
        <v>0.85553570799508649</v>
      </c>
      <c r="X39" s="2"/>
      <c r="Y39" s="2"/>
    </row>
    <row r="40" spans="1:25" x14ac:dyDescent="0.15">
      <c r="A40" t="s">
        <v>113</v>
      </c>
      <c r="B40" t="s">
        <v>114</v>
      </c>
      <c r="C40" t="s">
        <v>113</v>
      </c>
      <c r="D40">
        <v>0.87599692900000004</v>
      </c>
      <c r="E40">
        <v>2.4329377999999999E-2</v>
      </c>
      <c r="F40">
        <v>0.45521591022199698</v>
      </c>
      <c r="G40">
        <v>0.22609297023678099</v>
      </c>
      <c r="H40">
        <v>44.701658989778402</v>
      </c>
      <c r="I40">
        <f t="shared" si="1"/>
        <v>0.66560641961099853</v>
      </c>
      <c r="X40" s="2"/>
      <c r="Y40" s="2"/>
    </row>
    <row r="41" spans="1:25" x14ac:dyDescent="0.15">
      <c r="A41" t="s">
        <v>115</v>
      </c>
      <c r="B41" t="s">
        <v>116</v>
      </c>
      <c r="C41" t="s">
        <v>117</v>
      </c>
      <c r="D41">
        <v>0.85956048200000001</v>
      </c>
      <c r="E41">
        <v>3.0528712999999999E-2</v>
      </c>
      <c r="F41">
        <v>1.49158417865488</v>
      </c>
      <c r="G41">
        <v>0.23351600996942701</v>
      </c>
      <c r="H41">
        <v>38.016226699116899</v>
      </c>
      <c r="I41">
        <f t="shared" si="1"/>
        <v>1.1755723303274399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tabSelected="1" zoomScaleNormal="100" workbookViewId="0">
      <selection activeCell="A9" sqref="A9"/>
    </sheetView>
  </sheetViews>
  <sheetFormatPr baseColWidth="10" defaultColWidth="8.6640625" defaultRowHeight="13" x14ac:dyDescent="0.15"/>
  <cols>
    <col min="1" max="1" width="10.33203125" customWidth="1"/>
    <col min="2" max="2" width="7.83203125" customWidth="1"/>
    <col min="3" max="3" width="12.5" customWidth="1"/>
    <col min="4" max="4" width="31.33203125" customWidth="1"/>
    <col min="5" max="5" width="11.5" customWidth="1"/>
    <col min="6" max="6" width="30.83203125" customWidth="1"/>
    <col min="7" max="7" width="19" customWidth="1"/>
    <col min="8" max="8" width="25.33203125" customWidth="1"/>
    <col min="9" max="9" width="39.5" customWidth="1"/>
    <col min="10" max="10" width="20.83203125" customWidth="1"/>
    <col min="11" max="11" width="22.5" customWidth="1"/>
    <col min="12" max="12" width="20.83203125" customWidth="1"/>
    <col min="13" max="13" width="23.33203125" customWidth="1"/>
    <col min="14" max="14" width="25" customWidth="1"/>
    <col min="15" max="15" width="29.83203125" customWidth="1"/>
    <col min="16" max="16" width="10.33203125" customWidth="1"/>
    <col min="17" max="18" width="17.6640625" customWidth="1"/>
    <col min="19" max="1017" width="11.5" customWidth="1"/>
    <col min="16373" max="16384" width="11.5" customWidth="1"/>
  </cols>
  <sheetData>
    <row r="1" spans="1:19" x14ac:dyDescent="0.15">
      <c r="A1" t="s">
        <v>0</v>
      </c>
      <c r="B1" t="s">
        <v>1</v>
      </c>
      <c r="C1" t="s">
        <v>2</v>
      </c>
      <c r="D1" t="s">
        <v>120</v>
      </c>
      <c r="E1" t="s">
        <v>3</v>
      </c>
      <c r="F1" t="s">
        <v>121</v>
      </c>
      <c r="G1" t="s">
        <v>3</v>
      </c>
      <c r="H1" t="s">
        <v>122</v>
      </c>
      <c r="I1" t="s">
        <v>123</v>
      </c>
      <c r="Q1" s="1"/>
    </row>
    <row r="2" spans="1:19" x14ac:dyDescent="0.15">
      <c r="A2" t="s">
        <v>6</v>
      </c>
      <c r="B2" t="s">
        <v>7</v>
      </c>
      <c r="C2" t="s">
        <v>8</v>
      </c>
      <c r="D2">
        <v>0.211388414477823</v>
      </c>
      <c r="E2">
        <v>5.8588731701018103E-2</v>
      </c>
      <c r="F2">
        <v>0.33923037428651298</v>
      </c>
      <c r="G2">
        <v>6.4094410857670203E-2</v>
      </c>
      <c r="H2">
        <v>32.835027988699103</v>
      </c>
      <c r="I2">
        <f t="shared" ref="I2:I41" si="0">AVERAGE(D2,F2)</f>
        <v>0.275309394382168</v>
      </c>
    </row>
    <row r="3" spans="1:19" x14ac:dyDescent="0.15">
      <c r="A3" t="s">
        <v>9</v>
      </c>
      <c r="B3" t="s">
        <v>10</v>
      </c>
      <c r="C3" t="s">
        <v>11</v>
      </c>
      <c r="D3">
        <v>0.42402055902409302</v>
      </c>
      <c r="E3">
        <v>8.7948123721894506E-2</v>
      </c>
      <c r="F3">
        <v>0.38430779349935101</v>
      </c>
      <c r="G3">
        <v>9.0628988426501397E-2</v>
      </c>
      <c r="H3">
        <v>6.9479601240145703</v>
      </c>
      <c r="I3">
        <f t="shared" si="0"/>
        <v>0.40416417626172202</v>
      </c>
      <c r="R3" s="2"/>
      <c r="S3" s="2"/>
    </row>
    <row r="4" spans="1:19" x14ac:dyDescent="0.15">
      <c r="A4" t="s">
        <v>12</v>
      </c>
      <c r="B4" t="s">
        <v>13</v>
      </c>
      <c r="C4" t="s">
        <v>14</v>
      </c>
      <c r="D4">
        <v>0.43853087199117602</v>
      </c>
      <c r="E4">
        <v>0.113162201418532</v>
      </c>
      <c r="F4">
        <v>0.44062850684588301</v>
      </c>
      <c r="G4">
        <v>0.114829096959886</v>
      </c>
      <c r="H4">
        <v>0.33742501437647798</v>
      </c>
      <c r="I4">
        <f t="shared" si="0"/>
        <v>0.43957968941852954</v>
      </c>
      <c r="R4" s="2"/>
      <c r="S4" s="2"/>
    </row>
    <row r="5" spans="1:19" x14ac:dyDescent="0.15">
      <c r="A5" t="s">
        <v>15</v>
      </c>
      <c r="B5" t="s">
        <v>16</v>
      </c>
      <c r="C5" t="s">
        <v>17</v>
      </c>
      <c r="D5">
        <v>0.82393920740265003</v>
      </c>
      <c r="E5">
        <v>0.234000060936363</v>
      </c>
      <c r="F5">
        <v>0.86406481183679895</v>
      </c>
      <c r="G5">
        <v>0.237282347878361</v>
      </c>
      <c r="H5">
        <v>3.36173216073023</v>
      </c>
      <c r="I5">
        <f t="shared" si="0"/>
        <v>0.84400200961972449</v>
      </c>
      <c r="R5" s="2"/>
      <c r="S5" s="2"/>
    </row>
    <row r="6" spans="1:19" x14ac:dyDescent="0.15">
      <c r="A6" t="s">
        <v>18</v>
      </c>
      <c r="B6" t="s">
        <v>19</v>
      </c>
      <c r="C6" t="s">
        <v>20</v>
      </c>
      <c r="D6">
        <v>0.292750008519163</v>
      </c>
      <c r="E6">
        <v>0.704689732697384</v>
      </c>
      <c r="F6">
        <v>0.45310524407201602</v>
      </c>
      <c r="G6">
        <v>0.70495630746855198</v>
      </c>
      <c r="H6">
        <v>30.404900700039502</v>
      </c>
      <c r="I6">
        <f t="shared" si="0"/>
        <v>0.37292762629558951</v>
      </c>
      <c r="R6" s="2"/>
      <c r="S6" s="2"/>
    </row>
    <row r="7" spans="1:19" x14ac:dyDescent="0.15">
      <c r="A7" t="s">
        <v>21</v>
      </c>
      <c r="B7" t="s">
        <v>22</v>
      </c>
      <c r="C7" t="s">
        <v>23</v>
      </c>
      <c r="D7">
        <v>0.36371488989824702</v>
      </c>
      <c r="E7">
        <v>7.1015962970692501E-2</v>
      </c>
      <c r="F7">
        <v>0.372480484623328</v>
      </c>
      <c r="G7">
        <v>7.6492174246137995E-2</v>
      </c>
      <c r="H7">
        <v>1.6838496099668601</v>
      </c>
      <c r="I7">
        <f t="shared" si="0"/>
        <v>0.36809768726078751</v>
      </c>
      <c r="R7" s="2"/>
      <c r="S7" s="2"/>
    </row>
    <row r="8" spans="1:19" x14ac:dyDescent="0.15">
      <c r="A8" t="s">
        <v>24</v>
      </c>
      <c r="B8" t="s">
        <v>25</v>
      </c>
      <c r="C8" t="s">
        <v>26</v>
      </c>
      <c r="D8">
        <v>0.27821185846955998</v>
      </c>
      <c r="E8">
        <v>6.0797098311986097E-2</v>
      </c>
      <c r="F8">
        <v>0.28138350943117002</v>
      </c>
      <c r="G8">
        <v>7.0201294474543804E-2</v>
      </c>
      <c r="H8">
        <v>0.80154198235220497</v>
      </c>
      <c r="I8">
        <f t="shared" si="0"/>
        <v>0.27979768395036497</v>
      </c>
      <c r="R8" s="2"/>
      <c r="S8" s="2"/>
    </row>
    <row r="9" spans="1:19" x14ac:dyDescent="0.15">
      <c r="A9" t="s">
        <v>27</v>
      </c>
      <c r="B9" t="s">
        <v>28</v>
      </c>
      <c r="C9" t="s">
        <v>29</v>
      </c>
      <c r="D9">
        <v>0.37188256324890001</v>
      </c>
      <c r="E9">
        <v>7.0520973686558103E-2</v>
      </c>
      <c r="F9">
        <v>0.29744717486515698</v>
      </c>
      <c r="G9">
        <v>7.7798072276555802E-2</v>
      </c>
      <c r="H9">
        <v>15.727305956763001</v>
      </c>
      <c r="I9">
        <f t="shared" si="0"/>
        <v>0.33466486905702852</v>
      </c>
      <c r="R9" s="2"/>
      <c r="S9" s="2"/>
    </row>
    <row r="10" spans="1:19" x14ac:dyDescent="0.15">
      <c r="A10" t="s">
        <v>30</v>
      </c>
      <c r="B10" t="s">
        <v>31</v>
      </c>
      <c r="C10" t="s">
        <v>32</v>
      </c>
      <c r="D10">
        <v>0.37664952864435303</v>
      </c>
      <c r="E10">
        <v>6.7673318677917899E-2</v>
      </c>
      <c r="F10">
        <v>0.30079473826743103</v>
      </c>
      <c r="G10">
        <v>6.7778988928597503E-2</v>
      </c>
      <c r="H10">
        <v>15.8352322931357</v>
      </c>
      <c r="I10">
        <f t="shared" si="0"/>
        <v>0.33872213345589203</v>
      </c>
      <c r="R10" s="2"/>
      <c r="S10" s="2"/>
    </row>
    <row r="11" spans="1:19" x14ac:dyDescent="0.15">
      <c r="A11" t="s">
        <v>33</v>
      </c>
      <c r="B11" t="s">
        <v>34</v>
      </c>
      <c r="C11" t="s">
        <v>35</v>
      </c>
      <c r="D11">
        <v>0.23035375249307199</v>
      </c>
      <c r="E11">
        <v>6.8948556596692204E-2</v>
      </c>
      <c r="F11">
        <v>0.185470411752336</v>
      </c>
      <c r="G11">
        <v>7.3274658590774894E-2</v>
      </c>
      <c r="H11">
        <v>15.264776474774701</v>
      </c>
      <c r="I11">
        <f t="shared" si="0"/>
        <v>0.20791208212270401</v>
      </c>
      <c r="R11" s="2"/>
      <c r="S11" s="2"/>
    </row>
    <row r="12" spans="1:19" x14ac:dyDescent="0.15">
      <c r="A12" t="s">
        <v>36</v>
      </c>
      <c r="B12" t="s">
        <v>37</v>
      </c>
      <c r="C12" t="s">
        <v>38</v>
      </c>
      <c r="D12">
        <v>0.43230322845976399</v>
      </c>
      <c r="E12">
        <v>0.61075582287591201</v>
      </c>
      <c r="F12">
        <v>0.43593253062381399</v>
      </c>
      <c r="G12">
        <v>0.611871509610733</v>
      </c>
      <c r="H12">
        <v>0.59115376079038595</v>
      </c>
      <c r="I12">
        <f t="shared" si="0"/>
        <v>0.43411787954178899</v>
      </c>
      <c r="R12" s="2"/>
      <c r="S12" s="2"/>
    </row>
    <row r="13" spans="1:19" x14ac:dyDescent="0.15">
      <c r="A13" t="s">
        <v>39</v>
      </c>
      <c r="B13" t="s">
        <v>40</v>
      </c>
      <c r="C13" t="s">
        <v>41</v>
      </c>
      <c r="D13">
        <v>0.24632187285573601</v>
      </c>
      <c r="E13">
        <v>5.5479782454304898E-2</v>
      </c>
      <c r="F13">
        <v>0.28142940130808303</v>
      </c>
      <c r="G13">
        <v>6.0510087881702403E-2</v>
      </c>
      <c r="H13">
        <v>9.4077542413089006</v>
      </c>
      <c r="I13">
        <f t="shared" si="0"/>
        <v>0.26387563708190953</v>
      </c>
      <c r="R13" s="2"/>
      <c r="S13" s="2"/>
    </row>
    <row r="14" spans="1:19" x14ac:dyDescent="0.15">
      <c r="A14" t="s">
        <v>42</v>
      </c>
      <c r="B14" t="s">
        <v>43</v>
      </c>
      <c r="C14" t="s">
        <v>44</v>
      </c>
      <c r="D14">
        <v>0.12628294596884701</v>
      </c>
      <c r="E14">
        <v>9.7611568347552899E-2</v>
      </c>
      <c r="F14">
        <v>0.197371860642266</v>
      </c>
      <c r="G14">
        <v>0.21452523285115399</v>
      </c>
      <c r="H14">
        <v>31.062386595830901</v>
      </c>
      <c r="I14">
        <f t="shared" si="0"/>
        <v>0.16182740330555651</v>
      </c>
      <c r="R14" s="2"/>
      <c r="S14" s="2"/>
    </row>
    <row r="15" spans="1:19" x14ac:dyDescent="0.15">
      <c r="A15" t="s">
        <v>45</v>
      </c>
      <c r="B15" t="s">
        <v>46</v>
      </c>
      <c r="C15" t="s">
        <v>45</v>
      </c>
      <c r="D15">
        <v>7.2669929939019204E-2</v>
      </c>
      <c r="E15">
        <v>0.28285447853501</v>
      </c>
      <c r="F15">
        <v>0.103919386103523</v>
      </c>
      <c r="G15">
        <v>0.31349914126405298</v>
      </c>
      <c r="H15">
        <v>25.026092016788901</v>
      </c>
      <c r="I15">
        <f t="shared" si="0"/>
        <v>8.8294658021271094E-2</v>
      </c>
      <c r="R15" s="2"/>
      <c r="S15" s="2"/>
    </row>
    <row r="16" spans="1:19" x14ac:dyDescent="0.15">
      <c r="A16" t="s">
        <v>47</v>
      </c>
      <c r="B16" t="s">
        <v>48</v>
      </c>
      <c r="C16" t="s">
        <v>49</v>
      </c>
      <c r="D16">
        <v>0.13740360654316899</v>
      </c>
      <c r="E16">
        <v>0.50969631985369102</v>
      </c>
      <c r="F16">
        <v>0.170344248574434</v>
      </c>
      <c r="G16">
        <v>0.51063356813994598</v>
      </c>
      <c r="H16">
        <v>15.137425635701099</v>
      </c>
      <c r="I16">
        <f t="shared" si="0"/>
        <v>0.1538739275588015</v>
      </c>
      <c r="R16" s="2"/>
      <c r="S16" s="2"/>
    </row>
    <row r="17" spans="1:19" x14ac:dyDescent="0.15">
      <c r="A17" t="s">
        <v>50</v>
      </c>
      <c r="B17" t="s">
        <v>51</v>
      </c>
      <c r="C17" t="s">
        <v>52</v>
      </c>
      <c r="D17">
        <v>0.11068729237316</v>
      </c>
      <c r="E17">
        <v>0.139164665211647</v>
      </c>
      <c r="F17">
        <v>0.16622069053104599</v>
      </c>
      <c r="G17">
        <v>0.19215447489734</v>
      </c>
      <c r="H17">
        <v>28.361798752012302</v>
      </c>
      <c r="I17">
        <f t="shared" si="0"/>
        <v>0.13845399145210299</v>
      </c>
      <c r="R17" s="2"/>
      <c r="S17" s="2"/>
    </row>
    <row r="18" spans="1:19" x14ac:dyDescent="0.15">
      <c r="A18" t="s">
        <v>53</v>
      </c>
      <c r="B18" t="s">
        <v>54</v>
      </c>
      <c r="C18" t="s">
        <v>55</v>
      </c>
      <c r="D18">
        <v>2.8696644621252501E-2</v>
      </c>
      <c r="E18">
        <v>0.272701223053959</v>
      </c>
      <c r="F18">
        <v>5.8382527429404599E-2</v>
      </c>
      <c r="G18">
        <v>0.39854157948906199</v>
      </c>
      <c r="H18">
        <v>48.211503496937802</v>
      </c>
      <c r="I18">
        <f t="shared" si="0"/>
        <v>4.353958602532855E-2</v>
      </c>
      <c r="R18" s="2"/>
      <c r="S18" s="2"/>
    </row>
    <row r="19" spans="1:19" x14ac:dyDescent="0.15">
      <c r="A19" t="s">
        <v>56</v>
      </c>
      <c r="B19" t="s">
        <v>57</v>
      </c>
      <c r="C19" t="s">
        <v>58</v>
      </c>
      <c r="D19">
        <v>2.76785897523294E-2</v>
      </c>
      <c r="E19">
        <v>0.151305789734133</v>
      </c>
      <c r="F19">
        <v>3.6417281807446897E-2</v>
      </c>
      <c r="G19">
        <v>0.19991623944454301</v>
      </c>
      <c r="H19">
        <v>19.281080857483399</v>
      </c>
      <c r="I19">
        <f t="shared" si="0"/>
        <v>3.2047935779888147E-2</v>
      </c>
      <c r="R19" s="2"/>
      <c r="S19" s="2"/>
    </row>
    <row r="20" spans="1:19" x14ac:dyDescent="0.15">
      <c r="A20" t="s">
        <v>59</v>
      </c>
      <c r="B20" t="s">
        <v>60</v>
      </c>
      <c r="C20" t="s">
        <v>61</v>
      </c>
      <c r="D20">
        <v>5.8945370791228198E-2</v>
      </c>
      <c r="E20">
        <v>0.20260738220299801</v>
      </c>
      <c r="F20">
        <v>0.11775123006199301</v>
      </c>
      <c r="G20">
        <v>0.29858011793675399</v>
      </c>
      <c r="H20">
        <v>47.066012207446001</v>
      </c>
      <c r="I20">
        <f t="shared" si="0"/>
        <v>8.8348300426610599E-2</v>
      </c>
      <c r="R20" s="2"/>
      <c r="S20" s="2"/>
    </row>
    <row r="21" spans="1:19" x14ac:dyDescent="0.15">
      <c r="A21" t="s">
        <v>62</v>
      </c>
      <c r="B21" t="s">
        <v>63</v>
      </c>
      <c r="C21" t="s">
        <v>64</v>
      </c>
      <c r="D21">
        <v>1.5259451405034401</v>
      </c>
      <c r="E21">
        <v>0.23548360201930901</v>
      </c>
      <c r="F21">
        <v>1.7023959005195901</v>
      </c>
      <c r="G21">
        <v>0.242187332669662</v>
      </c>
      <c r="H21">
        <v>7.7296374433477801</v>
      </c>
      <c r="I21">
        <f t="shared" si="0"/>
        <v>1.6141705205115151</v>
      </c>
      <c r="R21" s="2"/>
      <c r="S21" s="2"/>
    </row>
    <row r="22" spans="1:19" x14ac:dyDescent="0.15">
      <c r="A22" t="s">
        <v>65</v>
      </c>
      <c r="B22" t="s">
        <v>66</v>
      </c>
      <c r="C22" t="s">
        <v>67</v>
      </c>
      <c r="D22">
        <v>0.55342908785922795</v>
      </c>
      <c r="E22">
        <v>0.578531351079136</v>
      </c>
      <c r="F22">
        <v>0.69325732693647102</v>
      </c>
      <c r="G22">
        <v>0.58018046362598497</v>
      </c>
      <c r="H22">
        <v>15.8618069274614</v>
      </c>
      <c r="I22">
        <f t="shared" si="0"/>
        <v>0.62334320739784954</v>
      </c>
      <c r="R22" s="2"/>
      <c r="S22" s="2"/>
    </row>
    <row r="23" spans="1:19" x14ac:dyDescent="0.15">
      <c r="A23" t="s">
        <v>68</v>
      </c>
      <c r="B23" t="s">
        <v>69</v>
      </c>
      <c r="C23" t="s">
        <v>68</v>
      </c>
      <c r="D23">
        <v>0.54885331860991204</v>
      </c>
      <c r="E23">
        <v>0.173095901706114</v>
      </c>
      <c r="F23">
        <v>0.51954390916914095</v>
      </c>
      <c r="G23">
        <v>0.17498536466154099</v>
      </c>
      <c r="H23">
        <v>3.8796211051996901</v>
      </c>
      <c r="I23">
        <f t="shared" si="0"/>
        <v>0.5341986138895265</v>
      </c>
      <c r="R23" s="2"/>
      <c r="S23" s="2"/>
    </row>
    <row r="24" spans="1:19" x14ac:dyDescent="0.15">
      <c r="A24" t="s">
        <v>70</v>
      </c>
      <c r="B24" t="s">
        <v>71</v>
      </c>
      <c r="C24" t="s">
        <v>70</v>
      </c>
      <c r="D24">
        <v>0.59369301811046904</v>
      </c>
      <c r="E24">
        <v>0.14073838210242101</v>
      </c>
      <c r="F24">
        <v>0.61251884950003399</v>
      </c>
      <c r="G24">
        <v>0.142364917535238</v>
      </c>
      <c r="H24">
        <v>2.2072197089897001</v>
      </c>
      <c r="I24">
        <f t="shared" si="0"/>
        <v>0.60310593380525157</v>
      </c>
      <c r="R24" s="2"/>
      <c r="S24" s="2"/>
    </row>
    <row r="25" spans="1:19" x14ac:dyDescent="0.15">
      <c r="A25" t="s">
        <v>72</v>
      </c>
      <c r="B25" t="s">
        <v>73</v>
      </c>
      <c r="C25" t="s">
        <v>74</v>
      </c>
      <c r="D25">
        <v>0.77769021399027105</v>
      </c>
      <c r="E25">
        <v>0.32453479819640302</v>
      </c>
      <c r="F25">
        <v>0.88522905491817205</v>
      </c>
      <c r="G25">
        <v>0.32613870315356702</v>
      </c>
      <c r="H25">
        <v>9.1455364169271594</v>
      </c>
      <c r="I25">
        <f t="shared" si="0"/>
        <v>0.83145963445422155</v>
      </c>
      <c r="R25" s="2"/>
      <c r="S25" s="2"/>
    </row>
    <row r="26" spans="1:19" x14ac:dyDescent="0.15">
      <c r="A26" t="s">
        <v>75</v>
      </c>
      <c r="B26" t="s">
        <v>76</v>
      </c>
      <c r="C26" t="s">
        <v>77</v>
      </c>
      <c r="D26">
        <v>0.82592465573440998</v>
      </c>
      <c r="E26">
        <v>4.26948212240379E-2</v>
      </c>
      <c r="F26">
        <v>0.79678536770700104</v>
      </c>
      <c r="G26">
        <v>5.1286210040194402E-2</v>
      </c>
      <c r="H26">
        <v>2.5395280568281802</v>
      </c>
      <c r="I26">
        <f t="shared" si="0"/>
        <v>0.81135501172070557</v>
      </c>
      <c r="R26" s="2"/>
      <c r="S26" s="2"/>
    </row>
    <row r="27" spans="1:19" x14ac:dyDescent="0.15">
      <c r="A27" t="s">
        <v>78</v>
      </c>
      <c r="B27" t="s">
        <v>79</v>
      </c>
      <c r="C27" t="s">
        <v>80</v>
      </c>
      <c r="D27">
        <v>0.79203215562706897</v>
      </c>
      <c r="E27">
        <v>0.12042136264265001</v>
      </c>
      <c r="F27">
        <v>0.85556117948582899</v>
      </c>
      <c r="G27">
        <v>0.127163037153669</v>
      </c>
      <c r="H27">
        <v>5.4530207928539598</v>
      </c>
      <c r="I27">
        <f t="shared" si="0"/>
        <v>0.82379666755644898</v>
      </c>
      <c r="R27" s="2"/>
      <c r="S27" s="2"/>
    </row>
    <row r="28" spans="1:19" x14ac:dyDescent="0.15">
      <c r="A28" t="s">
        <v>81</v>
      </c>
      <c r="B28" t="s">
        <v>82</v>
      </c>
      <c r="C28" t="s">
        <v>81</v>
      </c>
      <c r="D28">
        <v>0.54479188551032698</v>
      </c>
      <c r="E28">
        <v>0.21518597305912901</v>
      </c>
      <c r="F28">
        <v>0.59242680943141801</v>
      </c>
      <c r="G28">
        <v>0.21772596405354999</v>
      </c>
      <c r="H28">
        <v>5.9237467473455903</v>
      </c>
      <c r="I28">
        <f t="shared" si="0"/>
        <v>0.56860934747087244</v>
      </c>
      <c r="R28" s="2"/>
      <c r="S28" s="2"/>
    </row>
    <row r="29" spans="1:19" x14ac:dyDescent="0.15">
      <c r="A29" t="s">
        <v>83</v>
      </c>
      <c r="B29" t="s">
        <v>84</v>
      </c>
      <c r="C29" t="s">
        <v>83</v>
      </c>
      <c r="D29">
        <v>0.69657031026199501</v>
      </c>
      <c r="E29">
        <v>0.18673331373910801</v>
      </c>
      <c r="F29">
        <v>0.83719430664233097</v>
      </c>
      <c r="G29">
        <v>0.18998280169566401</v>
      </c>
      <c r="H29">
        <v>12.966289656464401</v>
      </c>
      <c r="I29">
        <f t="shared" si="0"/>
        <v>0.76688230845216299</v>
      </c>
      <c r="R29" s="2"/>
      <c r="S29" s="2"/>
    </row>
    <row r="30" spans="1:19" x14ac:dyDescent="0.15">
      <c r="A30" t="s">
        <v>85</v>
      </c>
      <c r="B30" t="s">
        <v>86</v>
      </c>
      <c r="C30" t="s">
        <v>87</v>
      </c>
      <c r="D30">
        <v>0.60917967146697405</v>
      </c>
      <c r="E30">
        <v>0.15818210077518899</v>
      </c>
      <c r="F30">
        <v>0.76729819201943805</v>
      </c>
      <c r="G30">
        <v>0.16368733754783399</v>
      </c>
      <c r="H30">
        <v>16.2453289049839</v>
      </c>
      <c r="I30">
        <f t="shared" si="0"/>
        <v>0.68823893174320605</v>
      </c>
      <c r="R30" s="2"/>
      <c r="S30" s="2"/>
    </row>
    <row r="31" spans="1:19" x14ac:dyDescent="0.15">
      <c r="A31" t="s">
        <v>88</v>
      </c>
      <c r="B31" t="s">
        <v>89</v>
      </c>
      <c r="C31" t="s">
        <v>90</v>
      </c>
      <c r="D31">
        <v>0.57729036516024501</v>
      </c>
      <c r="E31">
        <v>0.13778423797826</v>
      </c>
      <c r="F31">
        <v>0.72923916027471303</v>
      </c>
      <c r="G31">
        <v>0.14739091387875999</v>
      </c>
      <c r="H31">
        <v>16.4472400090302</v>
      </c>
      <c r="I31">
        <f t="shared" si="0"/>
        <v>0.65326476271747902</v>
      </c>
      <c r="R31" s="2"/>
      <c r="S31" s="2"/>
    </row>
    <row r="32" spans="1:19" x14ac:dyDescent="0.15">
      <c r="A32" t="s">
        <v>91</v>
      </c>
      <c r="B32" t="s">
        <v>92</v>
      </c>
      <c r="C32" t="s">
        <v>93</v>
      </c>
      <c r="D32">
        <v>0.57553865902231904</v>
      </c>
      <c r="E32">
        <v>8.1289360475870001E-2</v>
      </c>
      <c r="F32">
        <v>0.59630574396906399</v>
      </c>
      <c r="G32">
        <v>8.8161702093073002E-2</v>
      </c>
      <c r="H32">
        <v>2.5062280544814599</v>
      </c>
      <c r="I32">
        <f t="shared" si="0"/>
        <v>0.58592220149569152</v>
      </c>
      <c r="R32" s="2"/>
      <c r="S32" s="2"/>
    </row>
    <row r="33" spans="1:19" x14ac:dyDescent="0.15">
      <c r="A33" t="s">
        <v>95</v>
      </c>
      <c r="B33" t="s">
        <v>96</v>
      </c>
      <c r="C33" t="s">
        <v>97</v>
      </c>
      <c r="D33">
        <v>0.76275130067954899</v>
      </c>
      <c r="E33">
        <v>0.100353424401567</v>
      </c>
      <c r="F33">
        <v>0.77758769392916005</v>
      </c>
      <c r="G33">
        <v>0.136234817919961</v>
      </c>
      <c r="H33">
        <v>1.3621565527938</v>
      </c>
      <c r="I33">
        <f t="shared" si="0"/>
        <v>0.77016949730435447</v>
      </c>
      <c r="R33" s="2"/>
      <c r="S33" s="2"/>
    </row>
    <row r="34" spans="1:19" x14ac:dyDescent="0.15">
      <c r="A34" t="s">
        <v>98</v>
      </c>
      <c r="B34" t="s">
        <v>99</v>
      </c>
      <c r="C34" t="s">
        <v>98</v>
      </c>
      <c r="D34">
        <v>0.69453562020327697</v>
      </c>
      <c r="E34">
        <v>8.4205041974462297E-2</v>
      </c>
      <c r="F34">
        <v>0.68086345491604805</v>
      </c>
      <c r="G34">
        <v>8.9507166059212703E-2</v>
      </c>
      <c r="H34">
        <v>1.4058001002020699</v>
      </c>
      <c r="I34">
        <f t="shared" si="0"/>
        <v>0.68769953755966251</v>
      </c>
      <c r="R34" s="2"/>
      <c r="S34" s="2"/>
    </row>
    <row r="35" spans="1:19" x14ac:dyDescent="0.15">
      <c r="A35" t="s">
        <v>100</v>
      </c>
      <c r="B35" t="s">
        <v>101</v>
      </c>
      <c r="C35" t="s">
        <v>100</v>
      </c>
      <c r="D35">
        <v>0.19319481001890601</v>
      </c>
      <c r="E35">
        <v>6.2209534663779202E-2</v>
      </c>
      <c r="F35">
        <v>0.14839120099604</v>
      </c>
      <c r="G35">
        <v>6.7434110076397102E-2</v>
      </c>
      <c r="H35">
        <v>18.5493168573072</v>
      </c>
      <c r="I35">
        <f t="shared" si="0"/>
        <v>0.17079300550747301</v>
      </c>
      <c r="R35" s="2"/>
      <c r="S35" s="2"/>
    </row>
    <row r="36" spans="1:19" x14ac:dyDescent="0.15">
      <c r="A36" t="s">
        <v>102</v>
      </c>
      <c r="B36" t="s">
        <v>103</v>
      </c>
      <c r="C36" t="s">
        <v>104</v>
      </c>
      <c r="D36">
        <v>0.22820989440952599</v>
      </c>
      <c r="E36">
        <v>7.6800980117400205E-2</v>
      </c>
      <c r="F36">
        <v>0.21533324033669801</v>
      </c>
      <c r="G36">
        <v>8.1984376204637194E-2</v>
      </c>
      <c r="H36">
        <v>4.10565228074136</v>
      </c>
      <c r="I36">
        <f t="shared" si="0"/>
        <v>0.22177156737311199</v>
      </c>
      <c r="R36" s="2"/>
      <c r="S36" s="2"/>
    </row>
    <row r="37" spans="1:19" x14ac:dyDescent="0.15">
      <c r="A37" t="s">
        <v>105</v>
      </c>
      <c r="B37" t="s">
        <v>106</v>
      </c>
      <c r="C37" t="s">
        <v>105</v>
      </c>
      <c r="D37">
        <v>0.62117339512887704</v>
      </c>
      <c r="E37">
        <v>0.17471369094779701</v>
      </c>
      <c r="F37">
        <v>0.59895463301430096</v>
      </c>
      <c r="G37">
        <v>0.18147558405449099</v>
      </c>
      <c r="H37">
        <v>2.5753096393821702</v>
      </c>
      <c r="I37">
        <f t="shared" si="0"/>
        <v>0.61006401407158894</v>
      </c>
      <c r="R37" s="2"/>
      <c r="S37" s="2"/>
    </row>
    <row r="38" spans="1:19" x14ac:dyDescent="0.15">
      <c r="A38" t="s">
        <v>107</v>
      </c>
      <c r="B38" t="s">
        <v>108</v>
      </c>
      <c r="C38" t="s">
        <v>109</v>
      </c>
      <c r="D38">
        <v>0.45266236736037002</v>
      </c>
      <c r="E38">
        <v>7.5934405001870001E-2</v>
      </c>
      <c r="F38">
        <v>0.46903944739284698</v>
      </c>
      <c r="G38">
        <v>8.1709086132388795E-2</v>
      </c>
      <c r="H38">
        <v>2.51281795514309</v>
      </c>
      <c r="I38">
        <f t="shared" si="0"/>
        <v>0.4608509073766085</v>
      </c>
      <c r="R38" s="2"/>
      <c r="S38" s="2"/>
    </row>
    <row r="39" spans="1:19" x14ac:dyDescent="0.15">
      <c r="A39" t="s">
        <v>110</v>
      </c>
      <c r="B39" t="s">
        <v>111</v>
      </c>
      <c r="C39" t="s">
        <v>112</v>
      </c>
      <c r="D39">
        <v>0.62382384775248501</v>
      </c>
      <c r="E39">
        <v>0.1206857938774</v>
      </c>
      <c r="F39">
        <v>0.59589994624165499</v>
      </c>
      <c r="G39">
        <v>0.14396397853630899</v>
      </c>
      <c r="H39">
        <v>3.23764777119499</v>
      </c>
      <c r="I39">
        <f t="shared" si="0"/>
        <v>0.60986189699706994</v>
      </c>
      <c r="R39" s="2"/>
      <c r="S39" s="2"/>
    </row>
    <row r="40" spans="1:19" x14ac:dyDescent="0.15">
      <c r="A40" t="s">
        <v>113</v>
      </c>
      <c r="B40" t="s">
        <v>114</v>
      </c>
      <c r="C40" t="s">
        <v>113</v>
      </c>
      <c r="D40">
        <v>0.77875115587241805</v>
      </c>
      <c r="E40">
        <v>9.6073942313725902E-2</v>
      </c>
      <c r="F40">
        <v>0.69632882151413</v>
      </c>
      <c r="G40">
        <v>0.105058162193555</v>
      </c>
      <c r="H40">
        <v>7.9021330964344996</v>
      </c>
      <c r="I40">
        <f t="shared" si="0"/>
        <v>0.73753998869327408</v>
      </c>
      <c r="R40" s="2"/>
      <c r="S40" s="2"/>
    </row>
    <row r="41" spans="1:19" x14ac:dyDescent="0.15">
      <c r="A41" t="s">
        <v>115</v>
      </c>
      <c r="B41" t="s">
        <v>116</v>
      </c>
      <c r="C41" t="s">
        <v>117</v>
      </c>
      <c r="D41">
        <v>0.93116943754845205</v>
      </c>
      <c r="E41">
        <v>0.29307117253467302</v>
      </c>
      <c r="F41">
        <v>0.99777670724266898</v>
      </c>
      <c r="G41">
        <v>0.29539655847731799</v>
      </c>
      <c r="H41">
        <v>4.8833351002862901</v>
      </c>
      <c r="I41">
        <f t="shared" si="0"/>
        <v>0.96447307239556057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6"/>
  <sheetViews>
    <sheetView topLeftCell="I1" zoomScaleNormal="100" workbookViewId="0">
      <selection activeCell="A32" sqref="A32:XFD33"/>
    </sheetView>
  </sheetViews>
  <sheetFormatPr baseColWidth="10" defaultColWidth="11.5" defaultRowHeight="13" x14ac:dyDescent="0.15"/>
  <cols>
    <col min="1" max="1" width="15.33203125" customWidth="1"/>
    <col min="3" max="3" width="20" customWidth="1"/>
    <col min="8" max="9" width="20.1640625" customWidth="1"/>
    <col min="14" max="16" width="19.33203125" customWidth="1"/>
  </cols>
  <sheetData>
    <row r="1" spans="1:23" x14ac:dyDescent="0.15">
      <c r="A1" t="s">
        <v>136</v>
      </c>
      <c r="B1" t="s">
        <v>2</v>
      </c>
      <c r="C1" s="7" t="s">
        <v>130</v>
      </c>
      <c r="D1" s="7" t="s">
        <v>3</v>
      </c>
      <c r="E1" s="7" t="s">
        <v>131</v>
      </c>
      <c r="F1" s="7" t="s">
        <v>3</v>
      </c>
      <c r="G1" s="7" t="s">
        <v>132</v>
      </c>
      <c r="H1" s="7" t="s">
        <v>195</v>
      </c>
      <c r="I1" s="7" t="s">
        <v>133</v>
      </c>
      <c r="J1" s="10" t="s">
        <v>137</v>
      </c>
      <c r="K1" s="10" t="s">
        <v>3</v>
      </c>
      <c r="L1" s="10" t="s">
        <v>138</v>
      </c>
      <c r="M1" s="10" t="s">
        <v>3</v>
      </c>
      <c r="N1" s="10" t="s">
        <v>139</v>
      </c>
      <c r="O1" s="10" t="s">
        <v>198</v>
      </c>
      <c r="P1" s="10" t="s">
        <v>140</v>
      </c>
      <c r="Q1" s="13" t="s">
        <v>191</v>
      </c>
      <c r="R1" s="13" t="s">
        <v>3</v>
      </c>
      <c r="S1" s="13" t="s">
        <v>192</v>
      </c>
      <c r="T1" s="13" t="s">
        <v>3</v>
      </c>
      <c r="U1" s="13" t="s">
        <v>193</v>
      </c>
      <c r="V1" s="13" t="s">
        <v>197</v>
      </c>
      <c r="W1" s="13" t="s">
        <v>194</v>
      </c>
    </row>
    <row r="2" spans="1:23" x14ac:dyDescent="0.15">
      <c r="A2" t="s">
        <v>6</v>
      </c>
      <c r="B2" t="s">
        <v>141</v>
      </c>
      <c r="C2" s="7">
        <v>1.5293345251102599</v>
      </c>
      <c r="D2" s="7">
        <v>4.3225468116297301E-2</v>
      </c>
      <c r="E2" s="7">
        <v>1.5520850717713901</v>
      </c>
      <c r="F2" s="7">
        <v>2.3015276182325701E-2</v>
      </c>
      <c r="G2" s="7">
        <f t="shared" ref="G2:G31" si="0">(C2+E2)/2</f>
        <v>1.5407097984408251</v>
      </c>
      <c r="H2" s="7">
        <f t="shared" ref="H2:H31" si="1">_xlfn.STDEV.P(C2,E2)</f>
        <v>1.1375273330565094E-2</v>
      </c>
      <c r="I2" s="7">
        <v>1.0441334140969301</v>
      </c>
      <c r="J2" s="10">
        <v>0.89119659081746505</v>
      </c>
      <c r="K2" s="10">
        <v>0.119937460319058</v>
      </c>
      <c r="L2" s="10">
        <v>0.72668793162045697</v>
      </c>
      <c r="M2" s="10">
        <v>4.4563563196195602E-2</v>
      </c>
      <c r="N2" s="10">
        <f t="shared" ref="N2:N41" si="2">AVERAGE(J2,L2)</f>
        <v>0.80894226121896096</v>
      </c>
      <c r="O2" s="10">
        <f t="shared" ref="O2:O41" si="3">_xlfn.STDEV.P(J2,L2)</f>
        <v>8.2254329598504775E-2</v>
      </c>
      <c r="P2" s="10">
        <v>14.379912394096699</v>
      </c>
      <c r="Q2" s="13">
        <v>0.49965979224137602</v>
      </c>
      <c r="R2" s="13">
        <v>4.8486411919883197E-2</v>
      </c>
      <c r="S2" s="13">
        <v>1.3064656726161099</v>
      </c>
      <c r="T2" s="13">
        <v>3.9644917184251102E-2</v>
      </c>
      <c r="U2" s="13">
        <f t="shared" ref="U2:U41" si="4">AVERAGE(Q2,S2)</f>
        <v>0.90306273242874302</v>
      </c>
      <c r="V2" s="13">
        <f t="shared" ref="V2:V41" si="5">_xlfn.STDEV.P(Q2,S2)</f>
        <v>0.40340294018736689</v>
      </c>
      <c r="W2" s="13">
        <v>63.173674278400398</v>
      </c>
    </row>
    <row r="3" spans="1:23" x14ac:dyDescent="0.15">
      <c r="A3" t="s">
        <v>9</v>
      </c>
      <c r="B3" t="s">
        <v>142</v>
      </c>
      <c r="C3" s="7">
        <v>1.3571551570334299</v>
      </c>
      <c r="D3" s="7">
        <v>4.06550373626667E-2</v>
      </c>
      <c r="E3" s="7">
        <v>1.3413226884470699</v>
      </c>
      <c r="F3" s="7">
        <v>2.8294871766315399E-2</v>
      </c>
      <c r="G3" s="7">
        <f t="shared" si="0"/>
        <v>1.3492389227402499</v>
      </c>
      <c r="H3" s="7">
        <f t="shared" si="1"/>
        <v>7.9162342931800023E-3</v>
      </c>
      <c r="I3" s="7">
        <v>0.82974525205669702</v>
      </c>
      <c r="J3" s="10">
        <v>1.0058688505178</v>
      </c>
      <c r="K3" s="16">
        <v>0.12955310233817899</v>
      </c>
      <c r="L3" s="10">
        <v>1.0113749746537199</v>
      </c>
      <c r="M3" s="10">
        <v>4.0854812454923103E-2</v>
      </c>
      <c r="N3" s="10">
        <f t="shared" si="2"/>
        <v>1.0086219125857601</v>
      </c>
      <c r="O3" s="10">
        <f t="shared" si="3"/>
        <v>2.7530620679599993E-3</v>
      </c>
      <c r="P3" s="10">
        <v>0.38601359597497598</v>
      </c>
      <c r="Q3" s="13">
        <v>0.63767514718279095</v>
      </c>
      <c r="R3" s="13">
        <v>3.7888966232802898E-2</v>
      </c>
      <c r="S3" s="13">
        <v>1.58817440906008</v>
      </c>
      <c r="T3" s="13">
        <v>3.0828718384267501E-2</v>
      </c>
      <c r="U3" s="13">
        <f t="shared" si="4"/>
        <v>1.1129247781214355</v>
      </c>
      <c r="V3" s="13">
        <f t="shared" si="5"/>
        <v>0.47524963093864436</v>
      </c>
      <c r="W3" s="13">
        <v>60.390826657729697</v>
      </c>
    </row>
    <row r="4" spans="1:23" x14ac:dyDescent="0.15">
      <c r="A4" t="s">
        <v>14</v>
      </c>
      <c r="B4" t="s">
        <v>143</v>
      </c>
      <c r="C4" s="7">
        <v>1.0344859332252001</v>
      </c>
      <c r="D4" s="7">
        <v>6.6246334099920701E-2</v>
      </c>
      <c r="E4" s="7">
        <v>0.99662257605192694</v>
      </c>
      <c r="F4" s="7">
        <v>3.6224184432210302E-2</v>
      </c>
      <c r="G4" s="7">
        <f t="shared" si="0"/>
        <v>1.0155542546385634</v>
      </c>
      <c r="H4" s="7">
        <f t="shared" si="1"/>
        <v>1.893167858663658E-2</v>
      </c>
      <c r="I4" s="7">
        <v>2.6363373983636502</v>
      </c>
      <c r="J4" s="10">
        <v>0.78801190066233495</v>
      </c>
      <c r="K4" s="16">
        <v>0.14365044097746599</v>
      </c>
      <c r="L4" s="10">
        <v>0.68537451677004102</v>
      </c>
      <c r="M4" s="10">
        <v>4.5387365117087401E-2</v>
      </c>
      <c r="N4" s="10">
        <f t="shared" si="2"/>
        <v>0.73669320871618793</v>
      </c>
      <c r="O4" s="10">
        <f t="shared" si="3"/>
        <v>5.1318691946146966E-2</v>
      </c>
      <c r="P4" s="10">
        <v>9.8515351159491704</v>
      </c>
      <c r="Q4" s="13">
        <v>0.46006797274279898</v>
      </c>
      <c r="R4" s="13">
        <v>0.120335081966204</v>
      </c>
      <c r="S4" s="13">
        <v>1.3949485271739099</v>
      </c>
      <c r="T4" s="13">
        <v>3.2972262133945003E-2</v>
      </c>
      <c r="U4" s="13">
        <f t="shared" si="4"/>
        <v>0.92750824995835446</v>
      </c>
      <c r="V4" s="13">
        <f t="shared" si="5"/>
        <v>0.46744027721555542</v>
      </c>
      <c r="W4" s="13">
        <v>71.272722336147396</v>
      </c>
    </row>
    <row r="5" spans="1:23" x14ac:dyDescent="0.15">
      <c r="A5" t="s">
        <v>17</v>
      </c>
      <c r="B5" t="s">
        <v>144</v>
      </c>
      <c r="C5" s="7">
        <v>1.04274403177063</v>
      </c>
      <c r="D5" s="7">
        <v>2.4698660638958599E-2</v>
      </c>
      <c r="E5" s="7">
        <v>0.90355245038007104</v>
      </c>
      <c r="F5" s="7">
        <v>2.2584148171761201E-2</v>
      </c>
      <c r="G5" s="7">
        <f t="shared" si="0"/>
        <v>0.97314824107535047</v>
      </c>
      <c r="H5" s="7">
        <f t="shared" si="1"/>
        <v>6.9595790695279491E-2</v>
      </c>
      <c r="I5" s="7">
        <v>10.113907309392401</v>
      </c>
      <c r="J5" s="10">
        <v>0.59374019859801497</v>
      </c>
      <c r="K5" s="16">
        <v>0.10605267546135599</v>
      </c>
      <c r="L5" s="10">
        <v>0.59425654674673201</v>
      </c>
      <c r="M5" s="10">
        <v>3.8315109489867397E-2</v>
      </c>
      <c r="N5" s="10">
        <f t="shared" si="2"/>
        <v>0.59399837267237343</v>
      </c>
      <c r="O5" s="10">
        <f t="shared" si="3"/>
        <v>2.5817407435851925E-4</v>
      </c>
      <c r="P5" s="10">
        <v>6.1467050114691099E-2</v>
      </c>
      <c r="Q5" s="13">
        <v>0.28564316220824498</v>
      </c>
      <c r="R5" s="13">
        <v>5.1574587876387197E-2</v>
      </c>
      <c r="S5" s="13">
        <v>0.96994167376771501</v>
      </c>
      <c r="T5" s="13">
        <v>3.4601806249515699E-2</v>
      </c>
      <c r="U5" s="13">
        <f t="shared" si="4"/>
        <v>0.62779241798798002</v>
      </c>
      <c r="V5" s="13">
        <f t="shared" si="5"/>
        <v>0.34214925577973504</v>
      </c>
      <c r="W5" s="13">
        <v>77.075177083267505</v>
      </c>
    </row>
    <row r="6" spans="1:23" x14ac:dyDescent="0.15">
      <c r="A6" t="s">
        <v>20</v>
      </c>
      <c r="B6" t="s">
        <v>145</v>
      </c>
      <c r="C6" s="7">
        <v>1.1949952626012199</v>
      </c>
      <c r="D6" s="7">
        <v>5.4156032135891999E-2</v>
      </c>
      <c r="E6" s="7">
        <v>1.3343255199269</v>
      </c>
      <c r="F6" s="7">
        <v>2.71492156849708E-2</v>
      </c>
      <c r="G6" s="7">
        <f t="shared" si="0"/>
        <v>1.2646603912640599</v>
      </c>
      <c r="H6" s="7">
        <f t="shared" si="1"/>
        <v>6.9665128662840026E-2</v>
      </c>
      <c r="I6" s="7">
        <v>7.7903420127660103</v>
      </c>
      <c r="J6" s="10">
        <v>1.39017746146942</v>
      </c>
      <c r="K6" s="16">
        <v>0.11562856636433499</v>
      </c>
      <c r="L6" s="10">
        <v>0.91027038480225897</v>
      </c>
      <c r="M6" s="10">
        <v>7.4391156710655201E-2</v>
      </c>
      <c r="N6" s="10">
        <f t="shared" si="2"/>
        <v>1.1502239231358395</v>
      </c>
      <c r="O6" s="10">
        <f t="shared" si="3"/>
        <v>0.23995353833358024</v>
      </c>
      <c r="P6" s="10">
        <v>29.502563929083401</v>
      </c>
      <c r="Q6" s="13">
        <v>0.47889273501766899</v>
      </c>
      <c r="R6" s="13">
        <v>0.197945460158227</v>
      </c>
      <c r="S6" s="13">
        <v>1.27231140448017</v>
      </c>
      <c r="T6" s="13">
        <v>7.3275870588019001E-2</v>
      </c>
      <c r="U6" s="13">
        <f t="shared" si="4"/>
        <v>0.87560206974891952</v>
      </c>
      <c r="V6" s="13">
        <f t="shared" si="5"/>
        <v>0.39670933473125047</v>
      </c>
      <c r="W6" s="13">
        <v>64.073823130388405</v>
      </c>
    </row>
    <row r="7" spans="1:23" x14ac:dyDescent="0.15">
      <c r="A7" t="s">
        <v>23</v>
      </c>
      <c r="B7" t="s">
        <v>146</v>
      </c>
      <c r="C7" s="7">
        <v>0.56900501948987803</v>
      </c>
      <c r="D7" s="7">
        <v>3.5181320250117699E-2</v>
      </c>
      <c r="E7" s="7">
        <v>0.81003142987272703</v>
      </c>
      <c r="F7" s="7">
        <v>0.107885868726457</v>
      </c>
      <c r="G7" s="7">
        <f t="shared" si="0"/>
        <v>0.68951822468130253</v>
      </c>
      <c r="H7" s="7">
        <f t="shared" si="1"/>
        <v>0.12051320519142443</v>
      </c>
      <c r="I7" s="7">
        <v>24.7174625885397</v>
      </c>
      <c r="J7" s="10">
        <v>0.93023639857350404</v>
      </c>
      <c r="K7" s="16">
        <v>0.10195627221598901</v>
      </c>
      <c r="L7" s="10">
        <v>0.76011097748313805</v>
      </c>
      <c r="M7" s="10">
        <v>3.4127435037866902E-2</v>
      </c>
      <c r="N7" s="10">
        <f t="shared" si="2"/>
        <v>0.84517368802832105</v>
      </c>
      <c r="O7" s="10">
        <f t="shared" si="3"/>
        <v>8.506271054518294E-2</v>
      </c>
      <c r="P7" s="10">
        <v>14.233386652848999</v>
      </c>
      <c r="Q7" s="13">
        <v>0.18235768413849501</v>
      </c>
      <c r="R7" s="13">
        <v>4.61851066998865E-2</v>
      </c>
      <c r="S7" s="13">
        <v>0.509648496862669</v>
      </c>
      <c r="T7" s="13">
        <v>4.1897432422708103E-2</v>
      </c>
      <c r="U7" s="13">
        <f t="shared" si="4"/>
        <v>0.34600309050058198</v>
      </c>
      <c r="V7" s="13">
        <f t="shared" si="5"/>
        <v>0.16364540636208705</v>
      </c>
      <c r="W7" s="13">
        <v>66.886556638120695</v>
      </c>
    </row>
    <row r="8" spans="1:23" x14ac:dyDescent="0.15">
      <c r="A8" t="s">
        <v>147</v>
      </c>
      <c r="B8" t="s">
        <v>148</v>
      </c>
      <c r="C8" s="7">
        <v>1.2335170517896901</v>
      </c>
      <c r="D8" s="7">
        <v>2.4848600861281499E-2</v>
      </c>
      <c r="E8" s="7">
        <v>1.32589172287921</v>
      </c>
      <c r="F8" s="7">
        <v>8.2995396930175505E-2</v>
      </c>
      <c r="G8" s="7">
        <f t="shared" si="0"/>
        <v>1.27970438733445</v>
      </c>
      <c r="H8" s="7">
        <f t="shared" si="1"/>
        <v>4.6187335544759955E-2</v>
      </c>
      <c r="I8" s="7">
        <v>5.1042066420770498</v>
      </c>
      <c r="J8" s="10">
        <v>0.94565569546596395</v>
      </c>
      <c r="K8" s="16">
        <v>8.8589947160559096E-2</v>
      </c>
      <c r="L8" s="10">
        <v>0.78252345111073995</v>
      </c>
      <c r="M8" s="10">
        <v>3.6601157386309098E-2</v>
      </c>
      <c r="N8" s="10">
        <f t="shared" si="2"/>
        <v>0.86408957328835201</v>
      </c>
      <c r="O8" s="10">
        <f t="shared" si="3"/>
        <v>8.1566122177611999E-2</v>
      </c>
      <c r="P8" s="10">
        <v>13.3495322452255</v>
      </c>
      <c r="Q8" s="13">
        <v>0.44658813372407602</v>
      </c>
      <c r="R8" s="13">
        <v>6.3104722368025098E-2</v>
      </c>
      <c r="S8" s="13">
        <v>1.05815245680028</v>
      </c>
      <c r="T8" s="13">
        <v>3.2450188403450902E-2</v>
      </c>
      <c r="U8" s="13">
        <f t="shared" si="4"/>
        <v>0.75237029526217802</v>
      </c>
      <c r="V8" s="13">
        <f t="shared" si="5"/>
        <v>0.30578216153810212</v>
      </c>
      <c r="W8" s="13">
        <v>57.477186792475898</v>
      </c>
    </row>
    <row r="9" spans="1:23" x14ac:dyDescent="0.15">
      <c r="A9" t="s">
        <v>149</v>
      </c>
      <c r="B9" t="s">
        <v>150</v>
      </c>
      <c r="C9" s="7">
        <v>1.8405671906235599</v>
      </c>
      <c r="D9" s="7">
        <v>2.0115175379176099E-2</v>
      </c>
      <c r="E9" s="7">
        <v>1.66740339711049</v>
      </c>
      <c r="F9" s="7">
        <v>1.69927453871473E-2</v>
      </c>
      <c r="G9" s="7">
        <f t="shared" si="0"/>
        <v>1.7539852938670251</v>
      </c>
      <c r="H9" s="7">
        <f t="shared" si="1"/>
        <v>8.6581896756534937E-2</v>
      </c>
      <c r="I9" s="7">
        <v>6.9809760137226</v>
      </c>
      <c r="J9" s="10">
        <v>1.0970745134294499</v>
      </c>
      <c r="K9" s="16">
        <v>7.8208091412720199E-2</v>
      </c>
      <c r="L9" s="10">
        <v>0.87849090206997904</v>
      </c>
      <c r="M9" s="10">
        <v>4.2736611007500903E-2</v>
      </c>
      <c r="N9" s="10">
        <f t="shared" si="2"/>
        <v>0.98778270774971455</v>
      </c>
      <c r="O9" s="10">
        <f t="shared" si="3"/>
        <v>0.10929180567973544</v>
      </c>
      <c r="P9" s="10">
        <v>15.647363801360401</v>
      </c>
      <c r="Q9" s="13">
        <v>0.62782384854962003</v>
      </c>
      <c r="R9" s="13">
        <v>9.6174511468253301E-2</v>
      </c>
      <c r="S9" s="13">
        <v>1.2478948748733101</v>
      </c>
      <c r="T9" s="13">
        <v>3.83297116204845E-2</v>
      </c>
      <c r="U9" s="13">
        <f t="shared" si="4"/>
        <v>0.937859361711465</v>
      </c>
      <c r="V9" s="13">
        <f t="shared" si="5"/>
        <v>0.31003551316184513</v>
      </c>
      <c r="W9" s="13">
        <v>46.750765139312598</v>
      </c>
    </row>
    <row r="10" spans="1:23" x14ac:dyDescent="0.15">
      <c r="A10" t="s">
        <v>32</v>
      </c>
      <c r="B10" t="s">
        <v>151</v>
      </c>
      <c r="C10" s="7">
        <v>1.6785741971227299</v>
      </c>
      <c r="D10" s="7">
        <v>3.1140265920039701E-2</v>
      </c>
      <c r="E10" s="7">
        <v>1.62683112514114</v>
      </c>
      <c r="F10" s="7">
        <v>3.26435729958525E-2</v>
      </c>
      <c r="G10" s="7">
        <f t="shared" si="0"/>
        <v>1.6527026611319351</v>
      </c>
      <c r="H10" s="7">
        <f t="shared" si="1"/>
        <v>2.5871535990794947E-2</v>
      </c>
      <c r="I10" s="7">
        <v>2.2138209091130099</v>
      </c>
      <c r="J10" s="10">
        <v>0.91324626596130598</v>
      </c>
      <c r="K10" s="16">
        <v>7.1016239453407098E-2</v>
      </c>
      <c r="L10" s="10">
        <v>0.81764913479385803</v>
      </c>
      <c r="M10" s="10">
        <v>2.8599211301286301E-2</v>
      </c>
      <c r="N10" s="10">
        <f t="shared" si="2"/>
        <v>0.86544770037758201</v>
      </c>
      <c r="O10" s="10">
        <f t="shared" si="3"/>
        <v>4.7798565583723973E-2</v>
      </c>
      <c r="P10" s="10">
        <v>7.8106833816752399</v>
      </c>
      <c r="Q10" s="13">
        <v>0.55169588567768102</v>
      </c>
      <c r="R10" s="13">
        <v>3.5984302435719998E-2</v>
      </c>
      <c r="S10" s="13">
        <v>1.2730093399790201</v>
      </c>
      <c r="T10" s="13">
        <v>3.6549747329076801E-2</v>
      </c>
      <c r="U10" s="13">
        <f t="shared" si="4"/>
        <v>0.91235261282835056</v>
      </c>
      <c r="V10" s="13">
        <f t="shared" si="5"/>
        <v>0.3606567271506696</v>
      </c>
      <c r="W10" s="13">
        <v>55.9044417395152</v>
      </c>
    </row>
    <row r="11" spans="1:23" x14ac:dyDescent="0.15">
      <c r="A11" t="s">
        <v>152</v>
      </c>
      <c r="B11" t="s">
        <v>153</v>
      </c>
      <c r="C11" s="7">
        <v>1.7130938394186599</v>
      </c>
      <c r="D11" s="7">
        <v>2.90414602930942E-2</v>
      </c>
      <c r="E11" s="7">
        <v>1.35417412773679</v>
      </c>
      <c r="F11" s="7">
        <v>2.56020413427753E-2</v>
      </c>
      <c r="G11" s="7">
        <f t="shared" si="0"/>
        <v>1.5336339835777251</v>
      </c>
      <c r="H11" s="7">
        <f t="shared" si="1"/>
        <v>0.17945985584093405</v>
      </c>
      <c r="I11" s="7">
        <v>16.548574480575098</v>
      </c>
      <c r="J11" s="10">
        <v>1.1014497603201201</v>
      </c>
      <c r="K11" s="16">
        <v>0.15039740962171599</v>
      </c>
      <c r="L11" s="10">
        <v>1.01213364758646</v>
      </c>
      <c r="M11" s="10">
        <v>5.7479325506275401E-2</v>
      </c>
      <c r="N11" s="10">
        <f t="shared" si="2"/>
        <v>1.0567917039532899</v>
      </c>
      <c r="O11" s="10">
        <f t="shared" si="3"/>
        <v>4.4658056366830068E-2</v>
      </c>
      <c r="P11" s="10">
        <v>5.9762040851509797</v>
      </c>
      <c r="Q11" s="13">
        <v>0.53033238843237196</v>
      </c>
      <c r="R11" s="13">
        <v>0.113531298462366</v>
      </c>
      <c r="S11" s="13">
        <v>1.25997798564833</v>
      </c>
      <c r="T11" s="13">
        <v>3.13188914911521E-2</v>
      </c>
      <c r="U11" s="13">
        <f t="shared" si="4"/>
        <v>0.89515518704035091</v>
      </c>
      <c r="V11" s="13">
        <f t="shared" si="5"/>
        <v>0.36482279860797906</v>
      </c>
      <c r="W11" s="13">
        <v>57.636637437152601</v>
      </c>
    </row>
    <row r="12" spans="1:23" x14ac:dyDescent="0.15">
      <c r="A12" t="s">
        <v>38</v>
      </c>
      <c r="B12" t="s">
        <v>154</v>
      </c>
      <c r="C12" s="7">
        <v>1.3564512670938</v>
      </c>
      <c r="D12" s="7">
        <v>5.1253580323830601E-2</v>
      </c>
      <c r="E12" s="7">
        <v>1.2782590567344501</v>
      </c>
      <c r="F12" s="7">
        <v>6.7460463228115899E-2</v>
      </c>
      <c r="G12" s="7">
        <f t="shared" si="0"/>
        <v>1.3173551619141251</v>
      </c>
      <c r="H12" s="7">
        <f t="shared" si="1"/>
        <v>3.9096105179674989E-2</v>
      </c>
      <c r="I12" s="7">
        <v>4.1970642222803702</v>
      </c>
      <c r="J12" s="10">
        <v>0.85611628391145</v>
      </c>
      <c r="K12" s="16">
        <v>0.15136698454366401</v>
      </c>
      <c r="L12" s="10">
        <v>0.66443163548084505</v>
      </c>
      <c r="M12" s="10">
        <v>5.6931435640759503E-2</v>
      </c>
      <c r="N12" s="10">
        <f t="shared" si="2"/>
        <v>0.76027395969614753</v>
      </c>
      <c r="O12" s="10">
        <f t="shared" si="3"/>
        <v>9.5842324215302602E-2</v>
      </c>
      <c r="P12" s="10">
        <v>17.8279833244336</v>
      </c>
      <c r="Q12" s="13">
        <v>0.41209739272519202</v>
      </c>
      <c r="R12" s="13">
        <v>6.0587773439487902E-2</v>
      </c>
      <c r="S12" s="13">
        <v>1.3757893257426901</v>
      </c>
      <c r="T12" s="13">
        <v>5.1970090344429697E-2</v>
      </c>
      <c r="U12" s="13">
        <f t="shared" si="4"/>
        <v>0.89394335923394108</v>
      </c>
      <c r="V12" s="13">
        <f t="shared" si="5"/>
        <v>0.48184596650874895</v>
      </c>
      <c r="W12" s="13">
        <v>76.2277714547144</v>
      </c>
    </row>
    <row r="13" spans="1:23" x14ac:dyDescent="0.15">
      <c r="A13" t="s">
        <v>39</v>
      </c>
      <c r="B13" t="s">
        <v>155</v>
      </c>
      <c r="C13" s="7">
        <v>1.80291648377145</v>
      </c>
      <c r="D13" s="7">
        <v>0.128858208969136</v>
      </c>
      <c r="E13" s="7">
        <v>1.2423381553744299</v>
      </c>
      <c r="F13" s="7">
        <v>0.13714418701987</v>
      </c>
      <c r="G13" s="7">
        <f t="shared" si="0"/>
        <v>1.5226273195729401</v>
      </c>
      <c r="H13" s="7">
        <f t="shared" si="1"/>
        <v>0.28028916419851019</v>
      </c>
      <c r="I13" s="7">
        <v>26.0332080148759</v>
      </c>
      <c r="J13" s="10">
        <v>1.1052258379083399</v>
      </c>
      <c r="K13" s="16">
        <v>0.18354201444537899</v>
      </c>
      <c r="L13" s="10">
        <v>1.0274091205409801</v>
      </c>
      <c r="M13" s="10">
        <v>5.9565744705085501E-2</v>
      </c>
      <c r="N13" s="10">
        <f t="shared" si="2"/>
        <v>1.0663174792246601</v>
      </c>
      <c r="O13" s="10">
        <f t="shared" si="3"/>
        <v>3.8908358683679922E-2</v>
      </c>
      <c r="P13" s="10">
        <v>5.1602575792105299</v>
      </c>
      <c r="Q13" s="13">
        <v>0.66195926202217403</v>
      </c>
      <c r="R13" s="13">
        <v>6.1001311958610201E-2</v>
      </c>
      <c r="S13" s="13">
        <v>1.72333370880782</v>
      </c>
      <c r="T13" s="13">
        <v>5.0348053913304699E-2</v>
      </c>
      <c r="U13" s="13">
        <f t="shared" si="4"/>
        <v>1.192646485414997</v>
      </c>
      <c r="V13" s="13">
        <f t="shared" si="5"/>
        <v>0.53068722339282315</v>
      </c>
      <c r="W13" s="13">
        <v>62.927705558877598</v>
      </c>
    </row>
    <row r="14" spans="1:23" x14ac:dyDescent="0.15">
      <c r="A14" t="s">
        <v>44</v>
      </c>
      <c r="B14" t="s">
        <v>156</v>
      </c>
      <c r="C14" s="7">
        <v>0.73690238353284698</v>
      </c>
      <c r="D14" s="7">
        <v>4.7788462489396E-2</v>
      </c>
      <c r="E14" s="7">
        <v>1.3466048678823299</v>
      </c>
      <c r="F14" s="7">
        <v>3.2784205612223401E-2</v>
      </c>
      <c r="G14" s="7">
        <f t="shared" si="0"/>
        <v>1.0417536257075883</v>
      </c>
      <c r="H14" s="7">
        <f t="shared" si="1"/>
        <v>0.3048512421747418</v>
      </c>
      <c r="I14" s="7">
        <v>41.384522266190601</v>
      </c>
      <c r="J14" s="10">
        <v>1.0395376090927</v>
      </c>
      <c r="K14" s="16">
        <v>0.15017001292302701</v>
      </c>
      <c r="L14" s="10">
        <v>0.99719412499687898</v>
      </c>
      <c r="M14" s="10">
        <v>9.0593290280886904E-2</v>
      </c>
      <c r="N14" s="10">
        <f t="shared" si="2"/>
        <v>1.0183658670447895</v>
      </c>
      <c r="O14" s="10">
        <f t="shared" si="3"/>
        <v>2.1171742047910502E-2</v>
      </c>
      <c r="P14" s="10">
        <v>2.9401382854775999</v>
      </c>
      <c r="Q14" s="13">
        <v>0.48539948532626398</v>
      </c>
      <c r="R14" s="13">
        <v>9.3474715765684405E-2</v>
      </c>
      <c r="S14" s="13">
        <v>1.21382134070285</v>
      </c>
      <c r="T14" s="13">
        <v>6.9871918320226906E-2</v>
      </c>
      <c r="U14" s="13">
        <f t="shared" si="4"/>
        <v>0.84961041301455698</v>
      </c>
      <c r="V14" s="13">
        <f t="shared" si="5"/>
        <v>0.36421092768829294</v>
      </c>
      <c r="W14" s="13">
        <v>60.624496311634203</v>
      </c>
    </row>
    <row r="15" spans="1:23" x14ac:dyDescent="0.15">
      <c r="A15" t="s">
        <v>45</v>
      </c>
      <c r="B15" t="s">
        <v>157</v>
      </c>
      <c r="C15" s="7">
        <v>0.63453375516171895</v>
      </c>
      <c r="D15" s="7">
        <v>5.8351523482479198E-2</v>
      </c>
      <c r="E15" s="7">
        <v>0.980095104942595</v>
      </c>
      <c r="F15" s="7">
        <v>3.1383992339749603E-2</v>
      </c>
      <c r="G15" s="7">
        <f t="shared" si="0"/>
        <v>0.80731443005215697</v>
      </c>
      <c r="H15" s="7">
        <f t="shared" si="1"/>
        <v>0.17278067489043808</v>
      </c>
      <c r="I15" s="7">
        <v>30.266865628829098</v>
      </c>
      <c r="J15" s="10">
        <v>0.69494624889383205</v>
      </c>
      <c r="K15" s="16">
        <v>8.8096394457506499E-2</v>
      </c>
      <c r="L15" s="10">
        <v>0.56996893946689398</v>
      </c>
      <c r="M15" s="10">
        <v>5.0752770749326097E-2</v>
      </c>
      <c r="N15" s="10">
        <f t="shared" si="2"/>
        <v>0.63245759418036296</v>
      </c>
      <c r="O15" s="10">
        <f t="shared" si="3"/>
        <v>6.2488654713469038E-2</v>
      </c>
      <c r="P15" s="10">
        <v>13.972842417168501</v>
      </c>
      <c r="Q15" s="13">
        <v>0.46839257937767498</v>
      </c>
      <c r="R15" s="13">
        <v>4.8816029170491798E-2</v>
      </c>
      <c r="S15" s="13">
        <v>1.29993621444908</v>
      </c>
      <c r="T15" s="13">
        <v>3.87890584804906E-2</v>
      </c>
      <c r="U15" s="13">
        <f t="shared" si="4"/>
        <v>0.88416439691337745</v>
      </c>
      <c r="V15" s="13">
        <f t="shared" si="5"/>
        <v>0.41577181753570258</v>
      </c>
      <c r="W15" s="13">
        <v>66.5023546824752</v>
      </c>
    </row>
    <row r="16" spans="1:23" x14ac:dyDescent="0.15">
      <c r="A16" t="s">
        <v>158</v>
      </c>
      <c r="B16" t="s">
        <v>159</v>
      </c>
      <c r="C16" s="7">
        <v>0.81557207855103697</v>
      </c>
      <c r="D16" s="7">
        <v>4.3988969968263597E-2</v>
      </c>
      <c r="E16" s="7">
        <v>1.0873971573721199</v>
      </c>
      <c r="F16" s="7">
        <v>2.30930988343678E-2</v>
      </c>
      <c r="G16" s="7">
        <f t="shared" si="0"/>
        <v>0.95148461796157846</v>
      </c>
      <c r="H16" s="7">
        <f t="shared" si="1"/>
        <v>0.1359125394105416</v>
      </c>
      <c r="I16" s="7">
        <v>20.200994624877598</v>
      </c>
      <c r="J16" s="10">
        <v>0.66570301507109997</v>
      </c>
      <c r="K16" s="16">
        <v>0.112636384379716</v>
      </c>
      <c r="L16" s="10">
        <v>0.69205093497850301</v>
      </c>
      <c r="M16" s="10">
        <v>5.2548402569673601E-2</v>
      </c>
      <c r="N16" s="10">
        <f t="shared" si="2"/>
        <v>0.67887697502480149</v>
      </c>
      <c r="O16" s="10">
        <f t="shared" si="3"/>
        <v>1.317395995370152E-2</v>
      </c>
      <c r="P16" s="10">
        <v>2.7443547980109502</v>
      </c>
      <c r="Q16" s="13">
        <v>0.493325217991747</v>
      </c>
      <c r="R16" s="13">
        <v>0.1079250870048</v>
      </c>
      <c r="S16" s="13">
        <v>1.7659962988043401</v>
      </c>
      <c r="T16" s="13">
        <v>4.3043238188511301E-2</v>
      </c>
      <c r="U16" s="13">
        <f t="shared" si="4"/>
        <v>1.1296607583980436</v>
      </c>
      <c r="V16" s="13">
        <f t="shared" si="5"/>
        <v>0.63633554040629636</v>
      </c>
      <c r="W16" s="13">
        <v>79.662353921079202</v>
      </c>
    </row>
    <row r="17" spans="1:23" x14ac:dyDescent="0.15">
      <c r="A17" t="s">
        <v>52</v>
      </c>
      <c r="B17" t="s">
        <v>160</v>
      </c>
      <c r="C17" s="7">
        <v>1.39194606708244</v>
      </c>
      <c r="D17" s="7">
        <v>3.0037691127788198E-2</v>
      </c>
      <c r="E17" s="7">
        <v>0.91498811317036599</v>
      </c>
      <c r="F17" s="7">
        <v>2.73753958797293E-2</v>
      </c>
      <c r="G17" s="7">
        <f t="shared" si="0"/>
        <v>1.153467090126403</v>
      </c>
      <c r="H17" s="7">
        <f t="shared" si="1"/>
        <v>0.23847897695603698</v>
      </c>
      <c r="I17" s="7">
        <v>29.238823234664601</v>
      </c>
      <c r="J17" s="10">
        <v>0.69106601801255296</v>
      </c>
      <c r="K17" s="16">
        <v>0.117125733920529</v>
      </c>
      <c r="L17" s="10">
        <v>0.88592179782908898</v>
      </c>
      <c r="M17" s="10">
        <v>4.7613205288348302E-2</v>
      </c>
      <c r="N17" s="10">
        <f t="shared" si="2"/>
        <v>0.78849390792082097</v>
      </c>
      <c r="O17" s="10">
        <f t="shared" si="3"/>
        <v>9.7427889908268187E-2</v>
      </c>
      <c r="P17" s="10">
        <v>17.474306634148601</v>
      </c>
      <c r="Q17" s="13">
        <v>0.466188090145574</v>
      </c>
      <c r="R17" s="13">
        <v>0.116450017940018</v>
      </c>
      <c r="S17" s="13">
        <v>1.7219812759103701</v>
      </c>
      <c r="T17" s="13">
        <v>3.53583135353773E-2</v>
      </c>
      <c r="U17" s="13">
        <f t="shared" si="4"/>
        <v>1.094084683027972</v>
      </c>
      <c r="V17" s="13">
        <f t="shared" si="5"/>
        <v>0.62789659288239819</v>
      </c>
      <c r="W17" s="13">
        <v>81.161896441561098</v>
      </c>
    </row>
    <row r="18" spans="1:23" x14ac:dyDescent="0.15">
      <c r="A18" t="s">
        <v>161</v>
      </c>
      <c r="B18" t="s">
        <v>162</v>
      </c>
      <c r="C18" s="7">
        <v>0.61403130400787298</v>
      </c>
      <c r="D18" s="7">
        <v>3.0162364950688199E-2</v>
      </c>
      <c r="E18" s="7">
        <v>0.77474476534966996</v>
      </c>
      <c r="F18" s="7">
        <v>3.3166871060745999E-2</v>
      </c>
      <c r="G18" s="7">
        <f t="shared" si="0"/>
        <v>0.69438803467877142</v>
      </c>
      <c r="H18" s="7">
        <f t="shared" si="1"/>
        <v>8.0356730670898546E-2</v>
      </c>
      <c r="I18" s="7">
        <v>16.3657166695446</v>
      </c>
      <c r="J18" s="10">
        <v>0.82723515271767101</v>
      </c>
      <c r="K18" s="16">
        <v>8.8705951494858895E-2</v>
      </c>
      <c r="L18" s="10">
        <v>0.78776751323244698</v>
      </c>
      <c r="M18" s="10">
        <v>2.8722827033079799E-2</v>
      </c>
      <c r="N18" s="10">
        <f t="shared" si="2"/>
        <v>0.80750133297505899</v>
      </c>
      <c r="O18" s="10">
        <f t="shared" si="3"/>
        <v>1.9733819742612013E-2</v>
      </c>
      <c r="P18" s="10">
        <v>3.4560729967599699</v>
      </c>
      <c r="Q18" s="13">
        <v>0.31572024512131402</v>
      </c>
      <c r="R18" s="13">
        <v>0.113467837711259</v>
      </c>
      <c r="S18" s="13">
        <v>0.73806827879119596</v>
      </c>
      <c r="T18" s="13">
        <v>3.5701825828001701E-2</v>
      </c>
      <c r="U18" s="13">
        <f t="shared" si="4"/>
        <v>0.52689426195625499</v>
      </c>
      <c r="V18" s="13">
        <f t="shared" si="5"/>
        <v>0.21117401683494097</v>
      </c>
      <c r="W18" s="13">
        <v>56.680282969863299</v>
      </c>
    </row>
    <row r="19" spans="1:23" x14ac:dyDescent="0.15">
      <c r="A19" t="s">
        <v>61</v>
      </c>
      <c r="B19" t="s">
        <v>163</v>
      </c>
      <c r="C19" s="7">
        <v>0.95415893187186396</v>
      </c>
      <c r="D19" s="7">
        <v>1.9948439490512899E-2</v>
      </c>
      <c r="E19" s="7">
        <v>1.0766173878144401</v>
      </c>
      <c r="F19" s="7">
        <v>1.83310379615425E-2</v>
      </c>
      <c r="G19" s="7">
        <f t="shared" si="0"/>
        <v>1.015388159843152</v>
      </c>
      <c r="H19" s="7">
        <f t="shared" si="1"/>
        <v>6.1229227971288047E-2</v>
      </c>
      <c r="I19" s="7">
        <v>8.5278918974203393</v>
      </c>
      <c r="J19" s="10">
        <v>0.71413324949207302</v>
      </c>
      <c r="K19" s="16">
        <v>0.109539143419619</v>
      </c>
      <c r="L19" s="10">
        <v>0.74413334658804797</v>
      </c>
      <c r="M19" s="10">
        <v>4.2176316586536498E-2</v>
      </c>
      <c r="N19" s="10">
        <f t="shared" si="2"/>
        <v>0.72913329804006044</v>
      </c>
      <c r="O19" s="10">
        <f t="shared" si="3"/>
        <v>1.5000048547987477E-2</v>
      </c>
      <c r="P19" s="10">
        <v>2.90938188529325</v>
      </c>
      <c r="Q19" s="13">
        <v>0.44440086581174298</v>
      </c>
      <c r="R19" s="13">
        <v>4.4323060638827398E-2</v>
      </c>
      <c r="S19" s="13">
        <v>1.34086821971764</v>
      </c>
      <c r="T19" s="13">
        <v>3.9318167144794698E-2</v>
      </c>
      <c r="U19" s="13">
        <f t="shared" si="4"/>
        <v>0.89263454276469156</v>
      </c>
      <c r="V19" s="13">
        <f t="shared" si="5"/>
        <v>0.44823367695294847</v>
      </c>
      <c r="W19" s="13">
        <v>71.014296970392195</v>
      </c>
    </row>
    <row r="20" spans="1:23" x14ac:dyDescent="0.15">
      <c r="A20" t="s">
        <v>58</v>
      </c>
      <c r="B20" t="s">
        <v>164</v>
      </c>
      <c r="C20" s="7">
        <v>1.0793477627171899</v>
      </c>
      <c r="D20" s="7">
        <v>2.7186264322510399E-2</v>
      </c>
      <c r="E20" s="7">
        <v>1.01385406333882</v>
      </c>
      <c r="F20" s="7">
        <v>4.4490993735582497E-2</v>
      </c>
      <c r="G20" s="7">
        <f t="shared" si="0"/>
        <v>1.046600913028005</v>
      </c>
      <c r="H20" s="7">
        <f t="shared" si="1"/>
        <v>3.2746849689184954E-2</v>
      </c>
      <c r="I20" s="7">
        <v>4.4248995370596802</v>
      </c>
      <c r="J20" s="10">
        <v>0.80711535727644201</v>
      </c>
      <c r="K20" s="16">
        <v>0.152842149190096</v>
      </c>
      <c r="L20" s="10">
        <v>0.865854497153696</v>
      </c>
      <c r="M20" s="10">
        <v>5.2776778935187001E-2</v>
      </c>
      <c r="N20" s="10">
        <f t="shared" si="2"/>
        <v>0.83648492721506895</v>
      </c>
      <c r="O20" s="10">
        <f t="shared" si="3"/>
        <v>2.9369569938626994E-2</v>
      </c>
      <c r="P20" s="10">
        <v>4.9654025765359</v>
      </c>
      <c r="Q20" s="13">
        <v>0.44848376293660402</v>
      </c>
      <c r="R20" s="13">
        <v>6.8059409095067802E-2</v>
      </c>
      <c r="S20" s="13">
        <v>1.16493065970688</v>
      </c>
      <c r="T20" s="13">
        <v>4.8631353590163899E-2</v>
      </c>
      <c r="U20" s="13">
        <f t="shared" si="4"/>
        <v>0.80670721132174206</v>
      </c>
      <c r="V20" s="13">
        <f t="shared" si="5"/>
        <v>0.35822344838513787</v>
      </c>
      <c r="W20" s="13">
        <v>62.799049265504799</v>
      </c>
    </row>
    <row r="21" spans="1:23" x14ac:dyDescent="0.15">
      <c r="A21" t="s">
        <v>62</v>
      </c>
      <c r="B21" t="s">
        <v>165</v>
      </c>
      <c r="C21" s="7">
        <v>1.20247998033595</v>
      </c>
      <c r="D21" s="7">
        <v>3.8471134569433497E-2</v>
      </c>
      <c r="E21" s="7">
        <v>1.1333933772740299</v>
      </c>
      <c r="F21" s="7">
        <v>4.7103916621871599E-2</v>
      </c>
      <c r="G21" s="7">
        <f t="shared" si="0"/>
        <v>1.1679366788049901</v>
      </c>
      <c r="H21" s="7">
        <f t="shared" si="1"/>
        <v>3.454330153096008E-2</v>
      </c>
      <c r="I21" s="7">
        <v>4.1827272317717696</v>
      </c>
      <c r="J21" s="10">
        <v>0.93280725178602897</v>
      </c>
      <c r="K21" s="16">
        <v>0.52058328233638995</v>
      </c>
      <c r="L21" s="10">
        <v>0.73412150994354197</v>
      </c>
      <c r="M21" s="10">
        <v>0.519186193215187</v>
      </c>
      <c r="N21" s="10">
        <f t="shared" si="2"/>
        <v>0.83346438086478547</v>
      </c>
      <c r="O21" s="10">
        <f t="shared" si="3"/>
        <v>9.9342870921243664E-2</v>
      </c>
      <c r="P21" s="10">
        <v>16.856393459325801</v>
      </c>
      <c r="Q21" s="13">
        <v>0.51251242888476201</v>
      </c>
      <c r="R21" s="13">
        <v>0.50499609634992104</v>
      </c>
      <c r="S21" s="13">
        <v>1.0656289948244899</v>
      </c>
      <c r="T21" s="13">
        <v>0.32763700699717302</v>
      </c>
      <c r="U21" s="13">
        <f t="shared" si="4"/>
        <v>0.78907071185462596</v>
      </c>
      <c r="V21" s="13">
        <f t="shared" si="5"/>
        <v>0.27655828296986373</v>
      </c>
      <c r="W21" s="13">
        <v>49.5662136088323</v>
      </c>
    </row>
    <row r="22" spans="1:23" x14ac:dyDescent="0.15">
      <c r="A22" t="s">
        <v>67</v>
      </c>
      <c r="B22" t="s">
        <v>166</v>
      </c>
      <c r="C22" s="7">
        <v>1.2375292189434599</v>
      </c>
      <c r="D22" s="7">
        <v>3.7510398014195201E-2</v>
      </c>
      <c r="E22" s="7">
        <v>1.1095381696390201</v>
      </c>
      <c r="F22" s="7">
        <v>2.1070512002976501E-2</v>
      </c>
      <c r="G22" s="7">
        <f t="shared" si="0"/>
        <v>1.17353369429124</v>
      </c>
      <c r="H22" s="7">
        <f t="shared" si="1"/>
        <v>6.3995524652219915E-2</v>
      </c>
      <c r="I22" s="7">
        <v>7.7120358226280796</v>
      </c>
      <c r="J22" s="10">
        <v>0.90753644265436895</v>
      </c>
      <c r="K22" s="16">
        <v>0.21089810992948399</v>
      </c>
      <c r="L22" s="10">
        <v>0.91093561085741004</v>
      </c>
      <c r="M22" s="10">
        <v>8.7251602508364404E-2</v>
      </c>
      <c r="N22" s="10">
        <f t="shared" si="2"/>
        <v>0.90923602675588944</v>
      </c>
      <c r="O22" s="10">
        <f t="shared" si="3"/>
        <v>1.699584101520546E-3</v>
      </c>
      <c r="P22" s="10">
        <v>0.26435103933792897</v>
      </c>
      <c r="Q22" s="13">
        <v>0.44071659878733999</v>
      </c>
      <c r="R22" s="13">
        <v>8.7936168191278904E-2</v>
      </c>
      <c r="S22" s="13">
        <v>1.0749413061125801</v>
      </c>
      <c r="T22" s="13">
        <v>9.6420654879534301E-2</v>
      </c>
      <c r="U22" s="13">
        <f t="shared" si="4"/>
        <v>0.75782895244996007</v>
      </c>
      <c r="V22" s="13">
        <f t="shared" si="5"/>
        <v>0.31711235366261997</v>
      </c>
      <c r="W22" s="13">
        <v>59.1775479012651</v>
      </c>
    </row>
    <row r="23" spans="1:23" x14ac:dyDescent="0.15">
      <c r="A23" t="s">
        <v>68</v>
      </c>
      <c r="B23" t="s">
        <v>167</v>
      </c>
      <c r="C23" s="7">
        <v>1.2948326535244801</v>
      </c>
      <c r="D23" s="7">
        <v>4.3642375976301502E-2</v>
      </c>
      <c r="E23" s="7">
        <v>1.20917746229939</v>
      </c>
      <c r="F23" s="7">
        <v>2.47853465907216E-2</v>
      </c>
      <c r="G23" s="7">
        <f t="shared" si="0"/>
        <v>1.2520050579119351</v>
      </c>
      <c r="H23" s="7">
        <f t="shared" si="1"/>
        <v>4.2827595612545011E-2</v>
      </c>
      <c r="I23" s="7">
        <v>4.8376295428154599</v>
      </c>
      <c r="J23" s="10">
        <v>0.92779877133758104</v>
      </c>
      <c r="K23" s="16">
        <v>9.1042744790712699E-2</v>
      </c>
      <c r="L23" s="10">
        <v>0.83421151930542503</v>
      </c>
      <c r="M23" s="10">
        <v>4.2065773019192197E-2</v>
      </c>
      <c r="N23" s="10">
        <f t="shared" si="2"/>
        <v>0.88100514532150309</v>
      </c>
      <c r="O23" s="10">
        <f t="shared" si="3"/>
        <v>4.6793626016078005E-2</v>
      </c>
      <c r="P23" s="10">
        <v>7.5114408690998697</v>
      </c>
      <c r="Q23" s="13">
        <v>0.55600168424304197</v>
      </c>
      <c r="R23" s="13">
        <v>4.6800934063684102E-2</v>
      </c>
      <c r="S23" s="13">
        <v>1.42698469729275</v>
      </c>
      <c r="T23" s="13">
        <v>4.56288892309882E-2</v>
      </c>
      <c r="U23" s="13">
        <f t="shared" si="4"/>
        <v>0.99149319076789599</v>
      </c>
      <c r="V23" s="13">
        <f t="shared" si="5"/>
        <v>0.43549150652485386</v>
      </c>
      <c r="W23" s="13">
        <v>62.116210233249497</v>
      </c>
    </row>
    <row r="24" spans="1:23" x14ac:dyDescent="0.15">
      <c r="A24" t="s">
        <v>70</v>
      </c>
      <c r="B24" t="s">
        <v>168</v>
      </c>
      <c r="C24" s="7">
        <v>1.1785333871191801</v>
      </c>
      <c r="D24" s="7">
        <v>3.3479778993760999E-2</v>
      </c>
      <c r="E24" s="7">
        <v>1.0332205114181701</v>
      </c>
      <c r="F24" s="7">
        <v>4.1347428281203198E-2</v>
      </c>
      <c r="G24" s="7">
        <f t="shared" si="0"/>
        <v>1.1058769492686751</v>
      </c>
      <c r="H24" s="7">
        <f t="shared" si="1"/>
        <v>7.2656437850505018E-2</v>
      </c>
      <c r="I24" s="7">
        <v>9.2914243189400594</v>
      </c>
      <c r="J24" s="10">
        <v>0.81665928095446705</v>
      </c>
      <c r="K24" s="16">
        <v>9.7870405617019596E-2</v>
      </c>
      <c r="L24" s="10">
        <v>0.71840884995450305</v>
      </c>
      <c r="M24" s="10">
        <v>4.4378442135054701E-2</v>
      </c>
      <c r="N24" s="10">
        <f t="shared" si="2"/>
        <v>0.7675340654544851</v>
      </c>
      <c r="O24" s="10">
        <f t="shared" si="3"/>
        <v>4.9125215499982E-2</v>
      </c>
      <c r="P24" s="10">
        <v>9.0515260678935103</v>
      </c>
      <c r="Q24" s="13">
        <v>0.46389967811593003</v>
      </c>
      <c r="R24" s="13">
        <v>4.6614082580901398E-2</v>
      </c>
      <c r="S24" s="13">
        <v>1.3344761064347599</v>
      </c>
      <c r="T24" s="13">
        <v>3.4353050365009997E-2</v>
      </c>
      <c r="U24" s="13">
        <f t="shared" si="4"/>
        <v>0.8991878922753449</v>
      </c>
      <c r="V24" s="13">
        <f t="shared" si="5"/>
        <v>0.43528821415941504</v>
      </c>
      <c r="W24" s="13">
        <v>68.460718976952805</v>
      </c>
    </row>
    <row r="25" spans="1:23" x14ac:dyDescent="0.15">
      <c r="A25" t="s">
        <v>74</v>
      </c>
      <c r="B25" t="s">
        <v>169</v>
      </c>
      <c r="C25" s="7">
        <v>0.76350688507125697</v>
      </c>
      <c r="D25" s="7">
        <v>3.9230043704962601E-2</v>
      </c>
      <c r="E25" s="7">
        <v>1.1495176649141401</v>
      </c>
      <c r="F25" s="7">
        <v>3.0683757546588999E-2</v>
      </c>
      <c r="G25" s="7">
        <f t="shared" si="0"/>
        <v>0.95651227499269853</v>
      </c>
      <c r="H25" s="7">
        <f t="shared" si="1"/>
        <v>0.19300538992144162</v>
      </c>
      <c r="I25" s="7">
        <v>28.536051985333199</v>
      </c>
      <c r="J25" s="10">
        <v>0.85256866085626903</v>
      </c>
      <c r="K25" s="16">
        <v>0.10244427624932</v>
      </c>
      <c r="L25" s="10">
        <v>0.68539521429983197</v>
      </c>
      <c r="M25" s="10">
        <v>3.2089329604980399E-2</v>
      </c>
      <c r="N25" s="10">
        <f t="shared" si="2"/>
        <v>0.76898193757805045</v>
      </c>
      <c r="O25" s="10">
        <f t="shared" si="3"/>
        <v>8.3586723278219477E-2</v>
      </c>
      <c r="P25" s="10">
        <v>15.372204718707801</v>
      </c>
      <c r="Q25" s="13">
        <v>0.50732023937859205</v>
      </c>
      <c r="R25" s="13">
        <v>5.8797384687694403E-2</v>
      </c>
      <c r="S25" s="13">
        <v>1.4146867640615799</v>
      </c>
      <c r="T25" s="13">
        <v>5.8321812330225403E-2</v>
      </c>
      <c r="U25" s="13">
        <f t="shared" si="4"/>
        <v>0.96100350172008597</v>
      </c>
      <c r="V25" s="13">
        <f t="shared" si="5"/>
        <v>0.45368326234149392</v>
      </c>
      <c r="W25" s="13">
        <v>66.764067089933803</v>
      </c>
    </row>
    <row r="26" spans="1:23" x14ac:dyDescent="0.15">
      <c r="A26" t="s">
        <v>170</v>
      </c>
      <c r="B26" t="s">
        <v>171</v>
      </c>
      <c r="C26" s="7">
        <v>1.0469178748732499</v>
      </c>
      <c r="D26" s="7">
        <v>3.02744341701978E-2</v>
      </c>
      <c r="E26" s="7">
        <v>1.3007454664957501</v>
      </c>
      <c r="F26" s="7">
        <v>2.2917219204582499E-2</v>
      </c>
      <c r="G26" s="7">
        <f t="shared" si="0"/>
        <v>1.1738316706845</v>
      </c>
      <c r="H26" s="7">
        <f t="shared" si="1"/>
        <v>0.12691379581125048</v>
      </c>
      <c r="I26" s="7">
        <v>15.2903704824949</v>
      </c>
      <c r="J26" s="10">
        <v>0.86571820854394099</v>
      </c>
      <c r="K26" s="16">
        <v>0.106009538792475</v>
      </c>
      <c r="L26" s="10">
        <v>0.58001474012546705</v>
      </c>
      <c r="M26" s="10">
        <v>3.55730873495404E-2</v>
      </c>
      <c r="N26" s="10">
        <f t="shared" si="2"/>
        <v>0.72286647433470397</v>
      </c>
      <c r="O26" s="10">
        <f t="shared" si="3"/>
        <v>0.14285173420923739</v>
      </c>
      <c r="P26" s="10">
        <v>27.9474656938756</v>
      </c>
      <c r="Q26" s="13">
        <v>0.38299684972011699</v>
      </c>
      <c r="R26" s="13">
        <v>7.4053539218090395E-2</v>
      </c>
      <c r="S26" s="13">
        <v>1.06659889561287</v>
      </c>
      <c r="T26" s="13">
        <v>3.4186413454122898E-2</v>
      </c>
      <c r="U26" s="13">
        <f t="shared" si="4"/>
        <v>0.72479787266649354</v>
      </c>
      <c r="V26" s="13">
        <f t="shared" si="5"/>
        <v>0.34180102294637649</v>
      </c>
      <c r="W26" s="13">
        <v>66.6916474941399</v>
      </c>
    </row>
    <row r="27" spans="1:23" x14ac:dyDescent="0.15">
      <c r="A27" t="s">
        <v>80</v>
      </c>
      <c r="B27" t="s">
        <v>172</v>
      </c>
      <c r="C27" s="7">
        <v>1.06099350069253</v>
      </c>
      <c r="D27" s="7">
        <v>4.02025447839666E-2</v>
      </c>
      <c r="E27" s="7">
        <v>1.1900539018520599</v>
      </c>
      <c r="F27" s="7">
        <v>2.8596756907008799E-2</v>
      </c>
      <c r="G27" s="7">
        <f t="shared" si="0"/>
        <v>1.125523701272295</v>
      </c>
      <c r="H27" s="7">
        <f t="shared" si="1"/>
        <v>6.4530200579764996E-2</v>
      </c>
      <c r="I27" s="7">
        <v>8.1081797512926492</v>
      </c>
      <c r="J27" s="10">
        <v>0.92033094674113203</v>
      </c>
      <c r="K27" s="16">
        <v>0.107114466707005</v>
      </c>
      <c r="L27" s="10">
        <v>0.70255844239045695</v>
      </c>
      <c r="M27" s="10">
        <v>5.3083186150309103E-2</v>
      </c>
      <c r="N27" s="10">
        <f t="shared" si="2"/>
        <v>0.81144469456579449</v>
      </c>
      <c r="O27" s="10">
        <f t="shared" si="3"/>
        <v>0.10888625217533744</v>
      </c>
      <c r="P27" s="10">
        <v>18.977068383537699</v>
      </c>
      <c r="Q27" s="13">
        <v>0.44248848152885001</v>
      </c>
      <c r="R27" s="13">
        <v>0.102199641017701</v>
      </c>
      <c r="S27" s="13">
        <v>1.2171872768973899</v>
      </c>
      <c r="T27" s="13">
        <v>4.9595472210344799E-2</v>
      </c>
      <c r="U27" s="13">
        <f t="shared" si="4"/>
        <v>0.82983787921312002</v>
      </c>
      <c r="V27" s="13">
        <f t="shared" si="5"/>
        <v>0.38734939768426985</v>
      </c>
      <c r="W27" s="13">
        <v>66.012263998069301</v>
      </c>
    </row>
    <row r="28" spans="1:23" x14ac:dyDescent="0.15">
      <c r="A28" t="s">
        <v>81</v>
      </c>
      <c r="B28" t="s">
        <v>173</v>
      </c>
      <c r="C28" s="7">
        <v>1.02699581092218</v>
      </c>
      <c r="D28" s="7">
        <v>3.42194051074282E-2</v>
      </c>
      <c r="E28" s="7">
        <v>1.1660617334010599</v>
      </c>
      <c r="F28" s="7">
        <v>2.6409884388683701E-2</v>
      </c>
      <c r="G28" s="7">
        <f t="shared" si="0"/>
        <v>1.0965287721616199</v>
      </c>
      <c r="H28" s="7">
        <f t="shared" si="1"/>
        <v>6.9532961239439972E-2</v>
      </c>
      <c r="I28" s="7">
        <v>8.9677954024798705</v>
      </c>
      <c r="J28" s="10">
        <v>1.0763952515845401</v>
      </c>
      <c r="K28" s="16">
        <v>8.5038465478339903E-2</v>
      </c>
      <c r="L28" s="10">
        <v>0.93341392824784497</v>
      </c>
      <c r="M28" s="10">
        <v>4.1292135459861101E-2</v>
      </c>
      <c r="N28" s="10">
        <f t="shared" si="2"/>
        <v>1.0049045899161926</v>
      </c>
      <c r="O28" s="10">
        <f t="shared" si="3"/>
        <v>7.1490661668347555E-2</v>
      </c>
      <c r="P28" s="10">
        <v>10.060961441407599</v>
      </c>
      <c r="Q28" s="13">
        <v>0.48491513806777198</v>
      </c>
      <c r="R28" s="13">
        <v>5.4523162735358399E-2</v>
      </c>
      <c r="S28" s="13">
        <v>1.26996155957555</v>
      </c>
      <c r="T28" s="13">
        <v>3.5540849414649703E-2</v>
      </c>
      <c r="U28" s="13">
        <f t="shared" si="4"/>
        <v>0.87743834882166105</v>
      </c>
      <c r="V28" s="13">
        <f t="shared" si="5"/>
        <v>0.39252321075388896</v>
      </c>
      <c r="W28" s="13">
        <v>63.265031547784403</v>
      </c>
    </row>
    <row r="29" spans="1:23" x14ac:dyDescent="0.15">
      <c r="A29" t="s">
        <v>174</v>
      </c>
      <c r="B29" t="s">
        <v>175</v>
      </c>
      <c r="C29" s="7">
        <v>0.79029786771316501</v>
      </c>
      <c r="D29" s="7">
        <v>7.21982124839783E-2</v>
      </c>
      <c r="E29" s="7">
        <v>0.931982196895486</v>
      </c>
      <c r="F29" s="7">
        <v>3.1865276064749003E-2</v>
      </c>
      <c r="G29" s="7">
        <f t="shared" si="0"/>
        <v>0.86114003230432545</v>
      </c>
      <c r="H29" s="7">
        <f t="shared" si="1"/>
        <v>7.0842164591160495E-2</v>
      </c>
      <c r="I29" s="7">
        <v>11.6341066718962</v>
      </c>
      <c r="J29" s="10">
        <v>0.70094839503403505</v>
      </c>
      <c r="K29" s="10">
        <v>0.14468968815432501</v>
      </c>
      <c r="L29" s="10">
        <v>0.621278285433294</v>
      </c>
      <c r="M29" s="10">
        <v>6.2610608169269305E-2</v>
      </c>
      <c r="N29" s="10">
        <f t="shared" si="2"/>
        <v>0.66111334023366453</v>
      </c>
      <c r="O29" s="10">
        <f t="shared" si="3"/>
        <v>3.9835054800370528E-2</v>
      </c>
      <c r="P29" s="10">
        <v>8.5212733321412397</v>
      </c>
      <c r="Q29" s="13">
        <v>0.38359637930833601</v>
      </c>
      <c r="R29" s="13">
        <v>6.6439993501456601E-2</v>
      </c>
      <c r="S29" s="13">
        <v>1.2356260530027301</v>
      </c>
      <c r="T29" s="13">
        <v>8.0255771726657002E-2</v>
      </c>
      <c r="U29" s="13">
        <f t="shared" si="4"/>
        <v>0.80961121615553311</v>
      </c>
      <c r="V29" s="13">
        <f t="shared" si="5"/>
        <v>0.42601483684719693</v>
      </c>
      <c r="W29" s="13">
        <v>74.415466092768</v>
      </c>
    </row>
    <row r="30" spans="1:23" x14ac:dyDescent="0.15">
      <c r="A30" t="s">
        <v>87</v>
      </c>
      <c r="B30" t="s">
        <v>176</v>
      </c>
      <c r="C30" s="7">
        <v>0.99520389136507403</v>
      </c>
      <c r="D30" s="7">
        <v>3.2148496549001399E-2</v>
      </c>
      <c r="E30" s="7">
        <v>1.2036215722150501</v>
      </c>
      <c r="F30" s="7">
        <v>2.4168832326865099E-2</v>
      </c>
      <c r="G30" s="7">
        <f t="shared" si="0"/>
        <v>1.0994127317900619</v>
      </c>
      <c r="H30" s="7">
        <f t="shared" si="1"/>
        <v>0.10420884042498801</v>
      </c>
      <c r="I30" s="7">
        <v>13.404752481648901</v>
      </c>
      <c r="J30" s="10">
        <v>0.93159858500755899</v>
      </c>
      <c r="K30" s="10">
        <v>9.7499351420497302E-2</v>
      </c>
      <c r="L30" s="10">
        <v>0.720475920251892</v>
      </c>
      <c r="M30" s="10">
        <v>3.8287071798307599E-2</v>
      </c>
      <c r="N30" s="10">
        <f t="shared" si="2"/>
        <v>0.82603725262972549</v>
      </c>
      <c r="O30" s="10">
        <f t="shared" si="3"/>
        <v>0.10556133237783354</v>
      </c>
      <c r="P30" s="10">
        <v>18.0725829780251</v>
      </c>
      <c r="Q30" s="13">
        <v>0.46785382398775399</v>
      </c>
      <c r="R30" s="13">
        <v>8.8644313204325795E-2</v>
      </c>
      <c r="S30" s="13">
        <v>1.3041542430923401</v>
      </c>
      <c r="T30" s="13">
        <v>0.103412281285996</v>
      </c>
      <c r="U30" s="13">
        <f t="shared" si="4"/>
        <v>0.88600403354004698</v>
      </c>
      <c r="V30" s="13">
        <f t="shared" si="5"/>
        <v>0.4181502095522931</v>
      </c>
      <c r="W30" s="13">
        <v>66.743905791854999</v>
      </c>
    </row>
    <row r="31" spans="1:23" x14ac:dyDescent="0.15">
      <c r="A31" t="s">
        <v>177</v>
      </c>
      <c r="B31" t="s">
        <v>178</v>
      </c>
      <c r="C31" s="7">
        <v>0.76584062313030998</v>
      </c>
      <c r="D31" s="7">
        <v>2.7344464262396201E-2</v>
      </c>
      <c r="E31" s="7">
        <v>1.1117148395513701</v>
      </c>
      <c r="F31" s="7">
        <v>2.37216327507444E-2</v>
      </c>
      <c r="G31" s="7">
        <f t="shared" si="0"/>
        <v>0.93877773134084008</v>
      </c>
      <c r="H31" s="7">
        <f t="shared" si="1"/>
        <v>0.17293710821052957</v>
      </c>
      <c r="I31" s="7">
        <v>26.051960512484701</v>
      </c>
      <c r="J31" s="10">
        <v>1.11624010159896</v>
      </c>
      <c r="K31" s="10">
        <v>0.117791759588755</v>
      </c>
      <c r="L31" s="10">
        <v>0.93916076422621497</v>
      </c>
      <c r="M31" s="10">
        <v>6.7367820263671205E-2</v>
      </c>
      <c r="N31" s="10">
        <f t="shared" si="2"/>
        <v>1.0277004329125874</v>
      </c>
      <c r="O31" s="10">
        <f t="shared" si="3"/>
        <v>8.853966868637253E-2</v>
      </c>
      <c r="P31" s="10">
        <v>12.1839007024082</v>
      </c>
      <c r="Q31" s="13">
        <v>0.524451878914447</v>
      </c>
      <c r="R31" s="13">
        <v>0.115632310398901</v>
      </c>
      <c r="S31" s="13">
        <v>1.3430783194495199</v>
      </c>
      <c r="T31" s="13">
        <v>6.2566674359698302E-2</v>
      </c>
      <c r="U31" s="13">
        <f t="shared" si="4"/>
        <v>0.93376509918198347</v>
      </c>
      <c r="V31" s="13">
        <f t="shared" si="5"/>
        <v>0.40931322026753636</v>
      </c>
      <c r="W31" s="13">
        <v>61.991640924260103</v>
      </c>
    </row>
    <row r="32" spans="1:23" x14ac:dyDescent="0.15">
      <c r="A32" t="s">
        <v>93</v>
      </c>
      <c r="B32" t="s">
        <v>179</v>
      </c>
      <c r="C32" s="7" t="s">
        <v>94</v>
      </c>
      <c r="D32" s="7" t="s">
        <v>94</v>
      </c>
      <c r="E32" s="7" t="s">
        <v>94</v>
      </c>
      <c r="F32" s="7" t="s">
        <v>94</v>
      </c>
      <c r="G32" s="7" t="s">
        <v>94</v>
      </c>
      <c r="H32" s="7" t="s">
        <v>94</v>
      </c>
      <c r="I32" s="7" t="s">
        <v>94</v>
      </c>
      <c r="J32" s="10" t="s">
        <v>94</v>
      </c>
      <c r="K32" s="10" t="s">
        <v>94</v>
      </c>
      <c r="L32" s="10" t="s">
        <v>94</v>
      </c>
      <c r="M32" s="10" t="s">
        <v>94</v>
      </c>
      <c r="N32" s="10" t="s">
        <v>94</v>
      </c>
      <c r="O32" s="10" t="s">
        <v>94</v>
      </c>
      <c r="P32" s="10" t="s">
        <v>94</v>
      </c>
      <c r="Q32" s="13" t="s">
        <v>94</v>
      </c>
      <c r="R32" s="13" t="s">
        <v>94</v>
      </c>
      <c r="S32" s="13" t="s">
        <v>94</v>
      </c>
      <c r="T32" s="13" t="s">
        <v>94</v>
      </c>
      <c r="U32" s="13" t="s">
        <v>94</v>
      </c>
      <c r="V32" s="13" t="s">
        <v>94</v>
      </c>
      <c r="W32" s="13" t="s">
        <v>94</v>
      </c>
    </row>
    <row r="33" spans="1:23" x14ac:dyDescent="0.15">
      <c r="A33" t="s">
        <v>97</v>
      </c>
      <c r="B33" t="s">
        <v>180</v>
      </c>
      <c r="C33" s="7" t="s">
        <v>94</v>
      </c>
      <c r="D33" s="7" t="s">
        <v>94</v>
      </c>
      <c r="E33" s="7" t="s">
        <v>94</v>
      </c>
      <c r="F33" s="7" t="s">
        <v>94</v>
      </c>
      <c r="G33" s="7" t="s">
        <v>94</v>
      </c>
      <c r="H33" s="7" t="s">
        <v>94</v>
      </c>
      <c r="I33" s="7" t="s">
        <v>94</v>
      </c>
      <c r="J33" s="10" t="s">
        <v>94</v>
      </c>
      <c r="K33" s="10" t="s">
        <v>94</v>
      </c>
      <c r="L33" s="10" t="s">
        <v>94</v>
      </c>
      <c r="M33" s="10" t="s">
        <v>94</v>
      </c>
      <c r="N33" s="10" t="s">
        <v>94</v>
      </c>
      <c r="O33" s="10" t="s">
        <v>94</v>
      </c>
      <c r="P33" s="10" t="s">
        <v>94</v>
      </c>
      <c r="Q33" s="13" t="s">
        <v>94</v>
      </c>
      <c r="R33" s="13" t="s">
        <v>94</v>
      </c>
      <c r="S33" s="13" t="s">
        <v>94</v>
      </c>
      <c r="T33" s="13" t="s">
        <v>94</v>
      </c>
      <c r="U33" s="13" t="s">
        <v>94</v>
      </c>
      <c r="V33" s="13" t="s">
        <v>94</v>
      </c>
      <c r="W33" s="13" t="s">
        <v>94</v>
      </c>
    </row>
    <row r="34" spans="1:23" x14ac:dyDescent="0.15">
      <c r="A34" t="s">
        <v>98</v>
      </c>
      <c r="B34" t="s">
        <v>181</v>
      </c>
      <c r="C34" s="7">
        <v>0.94694851490735399</v>
      </c>
      <c r="D34" s="7">
        <v>5.5017951821778197E-2</v>
      </c>
      <c r="E34" s="7">
        <v>1.18235643927409</v>
      </c>
      <c r="F34" s="7">
        <v>4.0159974350341097E-2</v>
      </c>
      <c r="G34" s="7">
        <f t="shared" ref="G34:G41" si="6">(C34+E34)/2</f>
        <v>1.064652477090722</v>
      </c>
      <c r="H34" s="7">
        <f t="shared" ref="H34:H41" si="7">_xlfn.STDEV.P(C34,E34)</f>
        <v>0.11770396218336723</v>
      </c>
      <c r="I34" s="7">
        <v>15.6350117288634</v>
      </c>
      <c r="J34" s="10">
        <v>0.67086724358227401</v>
      </c>
      <c r="K34" s="16">
        <v>0.16354989321337399</v>
      </c>
      <c r="L34" s="10">
        <v>0.75970792953181698</v>
      </c>
      <c r="M34" s="10">
        <v>5.4202880663229203E-2</v>
      </c>
      <c r="N34" s="10">
        <f t="shared" si="2"/>
        <v>0.7152875865570455</v>
      </c>
      <c r="O34" s="10">
        <f t="shared" si="3"/>
        <v>4.4420342974771487E-2</v>
      </c>
      <c r="P34" s="10">
        <v>8.7824607417783405</v>
      </c>
      <c r="Q34" s="13">
        <v>0.501156205788158</v>
      </c>
      <c r="R34" s="13">
        <v>9.4904770321163096E-2</v>
      </c>
      <c r="S34" s="13">
        <v>1.1314471699364299</v>
      </c>
      <c r="T34" s="13">
        <v>5.3792742598743601E-2</v>
      </c>
      <c r="U34" s="13">
        <f t="shared" si="4"/>
        <v>0.81630168786229396</v>
      </c>
      <c r="V34" s="13">
        <f t="shared" si="5"/>
        <v>0.31514548207413579</v>
      </c>
      <c r="W34" s="13">
        <v>54.597830862875099</v>
      </c>
    </row>
    <row r="35" spans="1:23" x14ac:dyDescent="0.15">
      <c r="A35" t="s">
        <v>182</v>
      </c>
      <c r="B35" t="s">
        <v>183</v>
      </c>
      <c r="C35" s="7">
        <v>1.1394650978230401</v>
      </c>
      <c r="D35" s="7">
        <v>4.2152176939648997E-2</v>
      </c>
      <c r="E35" s="7">
        <v>1.13143927056094</v>
      </c>
      <c r="F35" s="7">
        <v>2.1556904581381198E-2</v>
      </c>
      <c r="G35" s="7">
        <f t="shared" si="6"/>
        <v>1.13545218419199</v>
      </c>
      <c r="H35" s="7">
        <f t="shared" si="7"/>
        <v>4.0129136310500524E-3</v>
      </c>
      <c r="I35" s="7">
        <v>0.49981117308796003</v>
      </c>
      <c r="J35" s="10">
        <v>0.81982402927824105</v>
      </c>
      <c r="K35" s="16">
        <v>7.3890525594117504E-2</v>
      </c>
      <c r="L35" s="10">
        <v>0.87448225102448796</v>
      </c>
      <c r="M35" s="10">
        <v>3.8737103136342099E-2</v>
      </c>
      <c r="N35" s="10">
        <f t="shared" si="2"/>
        <v>0.84715314015136456</v>
      </c>
      <c r="O35" s="10">
        <f t="shared" si="3"/>
        <v>2.7329110873123452E-2</v>
      </c>
      <c r="P35" s="10">
        <v>4.56224470081803</v>
      </c>
      <c r="Q35" s="13">
        <v>0.34316818401496801</v>
      </c>
      <c r="R35" s="13">
        <v>3.52340192895194E-2</v>
      </c>
      <c r="S35" s="13">
        <v>0.88104509685160304</v>
      </c>
      <c r="T35" s="13">
        <v>4.1180022991409299E-2</v>
      </c>
      <c r="U35" s="13">
        <f t="shared" si="4"/>
        <v>0.61210664043328555</v>
      </c>
      <c r="V35" s="13">
        <f t="shared" si="5"/>
        <v>0.26893845641831748</v>
      </c>
      <c r="W35" s="13">
        <v>62.135645553729901</v>
      </c>
    </row>
    <row r="36" spans="1:23" x14ac:dyDescent="0.15">
      <c r="A36" t="s">
        <v>184</v>
      </c>
      <c r="B36" t="s">
        <v>185</v>
      </c>
      <c r="C36" s="7">
        <v>1.0794043728936</v>
      </c>
      <c r="D36" s="7">
        <v>3.0024814046144301E-2</v>
      </c>
      <c r="E36" s="7">
        <v>1.18284234975636</v>
      </c>
      <c r="F36" s="7">
        <v>2.1902319474012E-2</v>
      </c>
      <c r="G36" s="7">
        <f t="shared" si="6"/>
        <v>1.13112336132498</v>
      </c>
      <c r="H36" s="7">
        <f t="shared" si="7"/>
        <v>5.1718988431380009E-2</v>
      </c>
      <c r="I36" s="7">
        <v>6.4662880612949101</v>
      </c>
      <c r="J36" s="10">
        <v>0.91186002347400297</v>
      </c>
      <c r="K36" s="16">
        <v>8.1048967247388595E-2</v>
      </c>
      <c r="L36" s="10">
        <v>0.87396853468315105</v>
      </c>
      <c r="M36" s="10">
        <v>5.0279277605552203E-2</v>
      </c>
      <c r="N36" s="10">
        <f t="shared" si="2"/>
        <v>0.89291427907857701</v>
      </c>
      <c r="O36" s="10">
        <f t="shared" si="3"/>
        <v>1.8945744395425956E-2</v>
      </c>
      <c r="P36" s="10">
        <v>3.00066079141597</v>
      </c>
      <c r="Q36" s="13">
        <v>0.44844439614037301</v>
      </c>
      <c r="R36" s="13">
        <v>6.9435371603062401E-2</v>
      </c>
      <c r="S36" s="13">
        <v>0.95802415682370401</v>
      </c>
      <c r="T36" s="13">
        <v>3.7500391480914101E-2</v>
      </c>
      <c r="U36" s="13">
        <f t="shared" si="4"/>
        <v>0.70323427648203851</v>
      </c>
      <c r="V36" s="13">
        <f t="shared" si="5"/>
        <v>0.25478988034166544</v>
      </c>
      <c r="W36" s="13">
        <v>51.238586682258301</v>
      </c>
    </row>
    <row r="37" spans="1:23" x14ac:dyDescent="0.15">
      <c r="A37" t="s">
        <v>105</v>
      </c>
      <c r="B37" t="s">
        <v>186</v>
      </c>
      <c r="C37" s="7">
        <v>0.65535438162395898</v>
      </c>
      <c r="D37" s="7">
        <v>4.75214123205202E-2</v>
      </c>
      <c r="E37" s="7">
        <v>1.0811467867064699</v>
      </c>
      <c r="F37" s="7">
        <v>2.51829358068217E-2</v>
      </c>
      <c r="G37" s="7">
        <f t="shared" si="6"/>
        <v>0.86825058416521439</v>
      </c>
      <c r="H37" s="7">
        <f t="shared" si="7"/>
        <v>0.21289620254125577</v>
      </c>
      <c r="I37" s="7">
        <v>34.676705377750999</v>
      </c>
      <c r="J37" s="10">
        <v>0.88447858798830303</v>
      </c>
      <c r="K37" s="16">
        <v>9.9355314760110003E-2</v>
      </c>
      <c r="L37" s="10">
        <v>0.75874046289430996</v>
      </c>
      <c r="M37" s="10">
        <v>4.5508504198281098E-2</v>
      </c>
      <c r="N37" s="10">
        <f t="shared" si="2"/>
        <v>0.8216095254413065</v>
      </c>
      <c r="O37" s="10">
        <f t="shared" si="3"/>
        <v>6.2869062546996535E-2</v>
      </c>
      <c r="P37" s="10">
        <v>10.8214764014437</v>
      </c>
      <c r="Q37" s="13">
        <v>0.430572828945046</v>
      </c>
      <c r="R37" s="13">
        <v>8.9975447811288203E-2</v>
      </c>
      <c r="S37" s="13">
        <v>1.25963091202615</v>
      </c>
      <c r="T37" s="13">
        <v>4.4418802403621602E-2</v>
      </c>
      <c r="U37" s="13">
        <f t="shared" si="4"/>
        <v>0.84510187048559793</v>
      </c>
      <c r="V37" s="13">
        <f t="shared" si="5"/>
        <v>0.41452904154055209</v>
      </c>
      <c r="W37" s="13">
        <v>69.368275354463194</v>
      </c>
    </row>
    <row r="38" spans="1:23" x14ac:dyDescent="0.15">
      <c r="A38" t="s">
        <v>109</v>
      </c>
      <c r="B38" t="s">
        <v>187</v>
      </c>
      <c r="C38" s="7">
        <v>1.0053487328213699</v>
      </c>
      <c r="D38" s="7">
        <v>2.4735714736349401E-2</v>
      </c>
      <c r="E38" s="7">
        <v>1.1811572372754799</v>
      </c>
      <c r="F38" s="7">
        <v>1.65482918064765E-2</v>
      </c>
      <c r="G38" s="7">
        <f t="shared" si="6"/>
        <v>1.0932529850484249</v>
      </c>
      <c r="H38" s="7">
        <f t="shared" si="7"/>
        <v>8.7904252227055002E-2</v>
      </c>
      <c r="I38" s="7">
        <v>11.3711453240862</v>
      </c>
      <c r="J38" s="10">
        <v>0.88439805607725197</v>
      </c>
      <c r="K38" s="16">
        <v>7.3361586085814307E-2</v>
      </c>
      <c r="L38" s="10">
        <v>0.96933367223150202</v>
      </c>
      <c r="M38" s="10">
        <v>1.9161427003687101E-2</v>
      </c>
      <c r="N38" s="10">
        <f t="shared" si="2"/>
        <v>0.92686586415437699</v>
      </c>
      <c r="O38" s="10">
        <f t="shared" si="3"/>
        <v>4.2467808077125024E-2</v>
      </c>
      <c r="P38" s="10">
        <v>6.4797456104095597</v>
      </c>
      <c r="Q38" s="13">
        <v>0.56224920705740999</v>
      </c>
      <c r="R38" s="13">
        <v>5.1554894315897E-2</v>
      </c>
      <c r="S38" s="13">
        <v>1.2880431939782599</v>
      </c>
      <c r="T38" s="13">
        <v>2.3202527632236201E-2</v>
      </c>
      <c r="U38" s="13">
        <f t="shared" si="4"/>
        <v>0.92514620051783503</v>
      </c>
      <c r="V38" s="13">
        <f t="shared" si="5"/>
        <v>0.3628969934604247</v>
      </c>
      <c r="W38" s="13">
        <v>55.473810475456801</v>
      </c>
    </row>
    <row r="39" spans="1:23" x14ac:dyDescent="0.15">
      <c r="A39" t="s">
        <v>110</v>
      </c>
      <c r="B39" t="s">
        <v>188</v>
      </c>
      <c r="C39" s="7">
        <v>0.84242814889467899</v>
      </c>
      <c r="D39" s="7">
        <v>2.7806006528968599E-2</v>
      </c>
      <c r="E39" s="7">
        <v>0.90279456760705101</v>
      </c>
      <c r="F39" s="7">
        <v>2.44597341756485E-2</v>
      </c>
      <c r="G39" s="7">
        <f t="shared" si="6"/>
        <v>0.872611358250865</v>
      </c>
      <c r="H39" s="7">
        <f t="shared" si="7"/>
        <v>3.0183209356186014E-2</v>
      </c>
      <c r="I39" s="7">
        <v>4.8916970451802397</v>
      </c>
      <c r="J39" s="10">
        <v>0.88755326429096104</v>
      </c>
      <c r="K39" s="16">
        <v>0.106398875943579</v>
      </c>
      <c r="L39" s="10">
        <v>0.77256161075069096</v>
      </c>
      <c r="M39" s="10">
        <v>3.5691981258733199E-2</v>
      </c>
      <c r="N39" s="10">
        <f t="shared" si="2"/>
        <v>0.83005743752082606</v>
      </c>
      <c r="O39" s="10">
        <f t="shared" si="3"/>
        <v>5.7495826770135039E-2</v>
      </c>
      <c r="P39" s="10">
        <v>9.7958736736382797</v>
      </c>
      <c r="Q39" s="13">
        <v>0.28657839571106802</v>
      </c>
      <c r="R39" s="13">
        <v>5.6637355029984099E-2</v>
      </c>
      <c r="S39" s="13">
        <v>0.94837983655234603</v>
      </c>
      <c r="T39" s="13">
        <v>4.3839467777713401E-2</v>
      </c>
      <c r="U39" s="13">
        <f t="shared" si="4"/>
        <v>0.61747911613170703</v>
      </c>
      <c r="V39" s="13">
        <f t="shared" si="5"/>
        <v>0.33090072042063901</v>
      </c>
      <c r="W39" s="13">
        <v>75.786253233879293</v>
      </c>
    </row>
    <row r="40" spans="1:23" x14ac:dyDescent="0.15">
      <c r="A40" t="s">
        <v>113</v>
      </c>
      <c r="B40" t="s">
        <v>189</v>
      </c>
      <c r="C40" s="7">
        <v>1.10552463154026</v>
      </c>
      <c r="D40" s="7">
        <v>9.2060724300378899E-2</v>
      </c>
      <c r="E40" s="7">
        <v>0.88063777089607698</v>
      </c>
      <c r="F40" s="7">
        <v>5.06830694911534E-2</v>
      </c>
      <c r="G40" s="7">
        <f t="shared" si="6"/>
        <v>0.99308120121816845</v>
      </c>
      <c r="H40" s="7">
        <f t="shared" si="7"/>
        <v>0.11244343032209238</v>
      </c>
      <c r="I40" s="7">
        <v>16.012691003131899</v>
      </c>
      <c r="J40" s="10">
        <v>0.91960757434340401</v>
      </c>
      <c r="K40" s="16">
        <v>0.115873251983308</v>
      </c>
      <c r="L40" s="10">
        <v>0.85474001603766603</v>
      </c>
      <c r="M40" s="10">
        <v>3.7043034444335599E-2</v>
      </c>
      <c r="N40" s="10">
        <f t="shared" si="2"/>
        <v>0.88717379519053496</v>
      </c>
      <c r="O40" s="10">
        <f t="shared" si="3"/>
        <v>3.2433779152868991E-2</v>
      </c>
      <c r="P40" s="10">
        <v>5.17015838448543</v>
      </c>
      <c r="Q40" s="13">
        <v>0.47018191271792897</v>
      </c>
      <c r="R40" s="13">
        <v>7.2809603175104001E-2</v>
      </c>
      <c r="S40" s="13">
        <v>1.41779771792906</v>
      </c>
      <c r="T40" s="13">
        <v>4.6097010626401098E-2</v>
      </c>
      <c r="U40" s="13">
        <f t="shared" si="4"/>
        <v>0.94398981532349446</v>
      </c>
      <c r="V40" s="13">
        <f t="shared" si="5"/>
        <v>0.47380790260556532</v>
      </c>
      <c r="W40" s="13">
        <v>70.982287197104696</v>
      </c>
    </row>
    <row r="41" spans="1:23" x14ac:dyDescent="0.15">
      <c r="A41" t="s">
        <v>117</v>
      </c>
      <c r="B41" t="s">
        <v>190</v>
      </c>
      <c r="C41" s="7">
        <v>1.1156532961418799</v>
      </c>
      <c r="D41" s="7">
        <v>2.8829059393337599E-2</v>
      </c>
      <c r="E41" s="7">
        <v>1.23281187903358</v>
      </c>
      <c r="F41" s="7">
        <v>2.8248051193023E-2</v>
      </c>
      <c r="G41" s="7">
        <f t="shared" si="6"/>
        <v>1.17423258758773</v>
      </c>
      <c r="H41" s="7">
        <f t="shared" si="7"/>
        <v>5.8579291445850057E-2</v>
      </c>
      <c r="I41" s="7">
        <v>7.0551293936677499</v>
      </c>
      <c r="J41" s="10">
        <v>1.0223168055965901</v>
      </c>
      <c r="K41" s="10">
        <v>0.106528217320032</v>
      </c>
      <c r="L41" s="10">
        <v>0.68494962095294498</v>
      </c>
      <c r="M41" s="10">
        <v>5.1445319206070102E-2</v>
      </c>
      <c r="N41" s="10">
        <f t="shared" si="2"/>
        <v>0.85363321327476749</v>
      </c>
      <c r="O41" s="10">
        <f t="shared" si="3"/>
        <v>0.1686835923218227</v>
      </c>
      <c r="P41" s="10">
        <v>27.945799238079701</v>
      </c>
      <c r="Q41" s="13">
        <v>0.46530803131697002</v>
      </c>
      <c r="R41" s="13">
        <v>4.9592311170849397E-2</v>
      </c>
      <c r="S41" s="13">
        <v>1.48111360682466</v>
      </c>
      <c r="T41" s="13">
        <v>5.7068948802488403E-2</v>
      </c>
      <c r="U41" s="13">
        <f t="shared" si="4"/>
        <v>0.97321081907081497</v>
      </c>
      <c r="V41" s="13">
        <f t="shared" si="5"/>
        <v>0.50790278775384501</v>
      </c>
      <c r="W41" s="13">
        <v>73.805489697944495</v>
      </c>
    </row>
    <row r="43" spans="1:23" x14ac:dyDescent="0.15">
      <c r="H43" s="7"/>
      <c r="I43" s="7"/>
      <c r="J43" s="7"/>
      <c r="K43" s="7"/>
      <c r="L43" s="7"/>
      <c r="M43" s="7"/>
      <c r="N43" s="7"/>
      <c r="O43" s="7"/>
      <c r="P43" s="10"/>
      <c r="Q43" s="10"/>
      <c r="R43" s="10"/>
      <c r="S43" s="10"/>
      <c r="T43" s="10"/>
      <c r="U43" s="10"/>
      <c r="V43" s="10"/>
      <c r="W43" s="10"/>
    </row>
    <row r="44" spans="1:23" x14ac:dyDescent="0.15">
      <c r="H44" s="7"/>
      <c r="I44" s="7"/>
      <c r="J44" s="7"/>
      <c r="K44" s="7"/>
      <c r="L44" s="7"/>
      <c r="M44" s="7"/>
      <c r="N44" s="7"/>
      <c r="O44" s="7"/>
      <c r="P44" s="10"/>
      <c r="Q44" s="10"/>
      <c r="R44" s="10"/>
      <c r="S44" s="10"/>
      <c r="T44" s="10"/>
      <c r="U44" s="10"/>
      <c r="V44" s="10"/>
      <c r="W44" s="10"/>
    </row>
    <row r="45" spans="1:23" x14ac:dyDescent="0.15">
      <c r="H45" s="7"/>
      <c r="I45" s="7"/>
      <c r="P45" s="10"/>
    </row>
    <row r="46" spans="1:23" x14ac:dyDescent="0.15">
      <c r="H46" s="9"/>
      <c r="I46" s="9"/>
      <c r="P46" s="12"/>
      <c r="W46" s="6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4"/>
  <sheetViews>
    <sheetView topLeftCell="I1" zoomScaleNormal="100" workbookViewId="0">
      <selection activeCell="I42" sqref="I42"/>
    </sheetView>
  </sheetViews>
  <sheetFormatPr baseColWidth="10" defaultColWidth="11.5" defaultRowHeight="13" x14ac:dyDescent="0.15"/>
  <cols>
    <col min="1" max="1" width="15.33203125" customWidth="1"/>
    <col min="3" max="13" width="16" customWidth="1"/>
    <col min="14" max="14" width="19.33203125" customWidth="1"/>
    <col min="15" max="23" width="16" customWidth="1"/>
  </cols>
  <sheetData>
    <row r="1" spans="1:23" x14ac:dyDescent="0.15">
      <c r="A1" t="s">
        <v>136</v>
      </c>
      <c r="B1" t="s">
        <v>2</v>
      </c>
      <c r="C1" s="7" t="s">
        <v>130</v>
      </c>
      <c r="D1" s="7" t="s">
        <v>3</v>
      </c>
      <c r="E1" s="7" t="s">
        <v>131</v>
      </c>
      <c r="F1" s="7" t="s">
        <v>3</v>
      </c>
      <c r="G1" s="7" t="s">
        <v>132</v>
      </c>
      <c r="H1" s="7" t="s">
        <v>195</v>
      </c>
      <c r="I1" s="7" t="s">
        <v>133</v>
      </c>
      <c r="J1" s="10" t="s">
        <v>137</v>
      </c>
      <c r="K1" s="10" t="s">
        <v>3</v>
      </c>
      <c r="L1" s="10" t="s">
        <v>138</v>
      </c>
      <c r="M1" s="10" t="s">
        <v>3</v>
      </c>
      <c r="N1" s="10" t="s">
        <v>139</v>
      </c>
      <c r="O1" s="10" t="s">
        <v>196</v>
      </c>
      <c r="P1" s="10" t="s">
        <v>140</v>
      </c>
      <c r="Q1" s="13" t="s">
        <v>191</v>
      </c>
      <c r="R1" s="13" t="s">
        <v>3</v>
      </c>
      <c r="S1" s="13" t="s">
        <v>192</v>
      </c>
      <c r="T1" s="13" t="s">
        <v>3</v>
      </c>
      <c r="U1" s="13" t="s">
        <v>193</v>
      </c>
      <c r="V1" s="13" t="s">
        <v>197</v>
      </c>
      <c r="W1" s="13" t="s">
        <v>194</v>
      </c>
    </row>
    <row r="2" spans="1:23" x14ac:dyDescent="0.15">
      <c r="A2" t="s">
        <v>6</v>
      </c>
      <c r="B2" t="s">
        <v>141</v>
      </c>
      <c r="C2" s="7">
        <v>1.3892209497174799</v>
      </c>
      <c r="D2" s="7">
        <v>4.3225468116297301E-2</v>
      </c>
      <c r="E2" s="7">
        <v>1.3422261735677901</v>
      </c>
      <c r="F2" s="7">
        <v>2.3015276182325701E-2</v>
      </c>
      <c r="G2" s="7">
        <f t="shared" ref="G2:G39" si="0">(C2+E2)/2</f>
        <v>1.3657235616426351</v>
      </c>
      <c r="H2" s="7">
        <f t="shared" ref="H2:H39" si="1">_xlfn.STDEV.P(C2,E2)</f>
        <v>2.3497388074844916E-2</v>
      </c>
      <c r="I2" s="7">
        <v>2.4331662591968102</v>
      </c>
      <c r="J2" s="10">
        <v>0.99901490065944698</v>
      </c>
      <c r="K2" s="10">
        <v>0.119937460319058</v>
      </c>
      <c r="L2" s="10">
        <v>0.91009438494672401</v>
      </c>
      <c r="M2" s="10">
        <v>4.4563563196195602E-2</v>
      </c>
      <c r="N2" s="10">
        <f t="shared" ref="N2:N39" si="2">AVERAGE(J2,L2)</f>
        <v>0.95455464280308555</v>
      </c>
      <c r="O2" s="10">
        <f t="shared" ref="O2:O39" si="3">_xlfn.STDEV.P(J2,L2)</f>
        <v>4.4460257856361485E-2</v>
      </c>
      <c r="P2" s="10">
        <v>6.5869775105207999</v>
      </c>
      <c r="Q2" s="13">
        <v>1.0745293897632999</v>
      </c>
      <c r="R2" s="13">
        <v>4.8486411919883197E-2</v>
      </c>
      <c r="S2" s="13">
        <v>1.0455121990740801</v>
      </c>
      <c r="T2" s="13">
        <v>3.9644917184251102E-2</v>
      </c>
      <c r="U2" s="13">
        <f t="shared" ref="U2:U39" si="4">AVERAGE(Q2,S2)</f>
        <v>1.0600207944186901</v>
      </c>
      <c r="V2" s="13">
        <f t="shared" ref="V2:V39" si="5">_xlfn.STDEV.P(Q2,S2)</f>
        <v>1.4508595344609909E-2</v>
      </c>
      <c r="W2" s="13">
        <v>1.9356462076371499</v>
      </c>
    </row>
    <row r="3" spans="1:23" x14ac:dyDescent="0.15">
      <c r="A3" t="s">
        <v>9</v>
      </c>
      <c r="B3" t="s">
        <v>142</v>
      </c>
      <c r="C3" s="7">
        <v>1.23281619894904</v>
      </c>
      <c r="D3" s="7">
        <v>4.06550373626667E-2</v>
      </c>
      <c r="E3" s="7">
        <v>1.1599611724757</v>
      </c>
      <c r="F3" s="7">
        <v>2.8294871766315399E-2</v>
      </c>
      <c r="G3" s="7">
        <f t="shared" si="0"/>
        <v>1.19638868571237</v>
      </c>
      <c r="H3" s="7">
        <f t="shared" si="1"/>
        <v>3.6427513236670039E-2</v>
      </c>
      <c r="I3" s="7">
        <v>4.3059821509553702</v>
      </c>
      <c r="J3" s="10">
        <v>1.1275603835678201</v>
      </c>
      <c r="K3" s="16">
        <v>0.12955310233817899</v>
      </c>
      <c r="L3" s="10">
        <v>1.2666326843428699</v>
      </c>
      <c r="M3" s="10">
        <v>4.0854812454923103E-2</v>
      </c>
      <c r="N3" s="10">
        <f t="shared" si="2"/>
        <v>1.197096533955345</v>
      </c>
      <c r="O3" s="10">
        <f t="shared" si="3"/>
        <v>6.953615038752492E-2</v>
      </c>
      <c r="P3" s="10">
        <v>8.2147900494147805</v>
      </c>
      <c r="Q3" s="13">
        <v>1.3713344507787399</v>
      </c>
      <c r="R3" s="13">
        <v>3.7888966232802898E-2</v>
      </c>
      <c r="S3" s="13">
        <v>1.27095242816799</v>
      </c>
      <c r="T3" s="13">
        <v>3.0828718384267501E-2</v>
      </c>
      <c r="U3" s="13">
        <f t="shared" si="4"/>
        <v>1.321143439473365</v>
      </c>
      <c r="V3" s="13">
        <f t="shared" si="5"/>
        <v>5.0191011305374955E-2</v>
      </c>
      <c r="W3" s="13">
        <v>5.3726799661948199</v>
      </c>
    </row>
    <row r="4" spans="1:23" x14ac:dyDescent="0.15">
      <c r="A4" t="s">
        <v>14</v>
      </c>
      <c r="B4" t="s">
        <v>143</v>
      </c>
      <c r="C4" s="7">
        <v>0.93970907412874705</v>
      </c>
      <c r="D4" s="7">
        <v>6.6246334099920701E-2</v>
      </c>
      <c r="E4" s="7">
        <v>0.86186829000213505</v>
      </c>
      <c r="F4" s="7">
        <v>3.6224184432210302E-2</v>
      </c>
      <c r="G4" s="7">
        <f t="shared" si="0"/>
        <v>0.90078868206544105</v>
      </c>
      <c r="H4" s="7">
        <f t="shared" si="1"/>
        <v>3.8920392063305997E-2</v>
      </c>
      <c r="I4" s="7">
        <v>6.1103949688398496</v>
      </c>
      <c r="J4" s="10">
        <v>0.88334677081354096</v>
      </c>
      <c r="K4" s="16">
        <v>0.14365044097746599</v>
      </c>
      <c r="L4" s="10">
        <v>0.85835400886191004</v>
      </c>
      <c r="M4" s="10">
        <v>4.5387365117087401E-2</v>
      </c>
      <c r="N4" s="10">
        <f t="shared" si="2"/>
        <v>0.87085038983772556</v>
      </c>
      <c r="O4" s="10">
        <f t="shared" si="3"/>
        <v>1.2496380975815458E-2</v>
      </c>
      <c r="P4" s="10">
        <v>2.0293441517402901</v>
      </c>
      <c r="Q4" s="13">
        <v>0.98938630979966002</v>
      </c>
      <c r="R4" s="13">
        <v>0.120335081966204</v>
      </c>
      <c r="S4" s="13">
        <v>1.11632148690161</v>
      </c>
      <c r="T4" s="13">
        <v>3.2972262133945003E-2</v>
      </c>
      <c r="U4" s="13">
        <f t="shared" si="4"/>
        <v>1.052853898350635</v>
      </c>
      <c r="V4" s="13">
        <f t="shared" si="5"/>
        <v>6.3467588550975007E-2</v>
      </c>
      <c r="W4" s="13">
        <v>8.5250882995745201</v>
      </c>
    </row>
    <row r="5" spans="1:23" x14ac:dyDescent="0.15">
      <c r="A5" t="s">
        <v>17</v>
      </c>
      <c r="B5" t="s">
        <v>144</v>
      </c>
      <c r="C5" s="7">
        <v>0.94721058757513699</v>
      </c>
      <c r="D5" s="7">
        <v>2.4698660638958599E-2</v>
      </c>
      <c r="E5" s="7">
        <v>0.78138226450906301</v>
      </c>
      <c r="F5" s="7">
        <v>2.2584148171761201E-2</v>
      </c>
      <c r="G5" s="7">
        <f t="shared" si="0"/>
        <v>0.8642964260421</v>
      </c>
      <c r="H5" s="7">
        <f t="shared" si="1"/>
        <v>8.291416153303699E-2</v>
      </c>
      <c r="I5" s="7">
        <v>13.5669115617867</v>
      </c>
      <c r="J5" s="10">
        <v>0.66557178475720402</v>
      </c>
      <c r="K5" s="16">
        <v>0.10605267546135599</v>
      </c>
      <c r="L5" s="10">
        <v>0.74423906449915</v>
      </c>
      <c r="M5" s="10">
        <v>3.8315109489867397E-2</v>
      </c>
      <c r="N5" s="10">
        <f t="shared" si="2"/>
        <v>0.70490542462817696</v>
      </c>
      <c r="O5" s="10">
        <f t="shared" si="3"/>
        <v>3.9333639870972992E-2</v>
      </c>
      <c r="P5" s="10">
        <v>7.8912950616560797</v>
      </c>
      <c r="Q5" s="13">
        <v>0.61428191250060005</v>
      </c>
      <c r="R5" s="13">
        <v>5.1574587876387197E-2</v>
      </c>
      <c r="S5" s="13">
        <v>0.77620550893146001</v>
      </c>
      <c r="T5" s="13">
        <v>3.4601806249515699E-2</v>
      </c>
      <c r="U5" s="13">
        <f t="shared" si="4"/>
        <v>0.69524371071603008</v>
      </c>
      <c r="V5" s="13">
        <f t="shared" si="5"/>
        <v>8.0961798215429481E-2</v>
      </c>
      <c r="W5" s="13">
        <v>16.468652834335501</v>
      </c>
    </row>
    <row r="6" spans="1:23" x14ac:dyDescent="0.15">
      <c r="A6" t="s">
        <v>20</v>
      </c>
      <c r="B6" t="s">
        <v>145</v>
      </c>
      <c r="C6" s="7">
        <v>1.08551296420845</v>
      </c>
      <c r="D6" s="7">
        <v>5.4156032135891999E-2</v>
      </c>
      <c r="E6" s="7">
        <v>1.15391009776372</v>
      </c>
      <c r="F6" s="7">
        <v>2.71492156849708E-2</v>
      </c>
      <c r="G6" s="7">
        <f t="shared" si="0"/>
        <v>1.119711530986085</v>
      </c>
      <c r="H6" s="7">
        <f t="shared" si="1"/>
        <v>3.4198566777634998E-2</v>
      </c>
      <c r="I6" s="7">
        <v>4.3193336508789102</v>
      </c>
      <c r="J6" s="10">
        <v>1.5583632308276301</v>
      </c>
      <c r="K6" s="16">
        <v>0.11562856636433499</v>
      </c>
      <c r="L6" s="10">
        <v>1.14001062897039</v>
      </c>
      <c r="M6" s="10">
        <v>7.4391156710655201E-2</v>
      </c>
      <c r="N6" s="10">
        <f t="shared" si="2"/>
        <v>1.34918692989901</v>
      </c>
      <c r="O6" s="10">
        <f t="shared" si="3"/>
        <v>0.20917630092862005</v>
      </c>
      <c r="P6" s="10">
        <v>21.925795095156602</v>
      </c>
      <c r="Q6" s="13">
        <v>1.02986937574522</v>
      </c>
      <c r="R6" s="13">
        <v>0.197945460158227</v>
      </c>
      <c r="S6" s="13">
        <v>1.0181799049809099</v>
      </c>
      <c r="T6" s="13">
        <v>7.3275870588019001E-2</v>
      </c>
      <c r="U6" s="13">
        <f t="shared" si="4"/>
        <v>1.0240246403630651</v>
      </c>
      <c r="V6" s="13">
        <f t="shared" si="5"/>
        <v>5.8447353821550196E-3</v>
      </c>
      <c r="W6" s="13">
        <v>0.80717823772238695</v>
      </c>
    </row>
    <row r="7" spans="1:23" x14ac:dyDescent="0.15">
      <c r="A7" t="s">
        <v>23</v>
      </c>
      <c r="B7" t="s">
        <v>146</v>
      </c>
      <c r="C7" s="7">
        <v>0.51687428786239797</v>
      </c>
      <c r="D7" s="7">
        <v>3.5181320250117699E-2</v>
      </c>
      <c r="E7" s="7">
        <v>0.70050631009989905</v>
      </c>
      <c r="F7" s="7">
        <v>0.107885868726457</v>
      </c>
      <c r="G7" s="7">
        <f t="shared" si="0"/>
        <v>0.60869029898114846</v>
      </c>
      <c r="H7" s="7">
        <f t="shared" si="1"/>
        <v>9.1816011118751109E-2</v>
      </c>
      <c r="I7" s="7">
        <v>21.332268377610099</v>
      </c>
      <c r="J7" s="10">
        <v>1.04277780333324</v>
      </c>
      <c r="K7" s="16">
        <v>0.10195627221598901</v>
      </c>
      <c r="L7" s="10">
        <v>0.95195296693750098</v>
      </c>
      <c r="M7" s="10">
        <v>3.4127435037866902E-2</v>
      </c>
      <c r="N7" s="10">
        <f t="shared" si="2"/>
        <v>0.99736538513537054</v>
      </c>
      <c r="O7" s="10">
        <f t="shared" si="3"/>
        <v>4.5412418197869509E-2</v>
      </c>
      <c r="P7" s="10">
        <v>6.4392507172152396</v>
      </c>
      <c r="Q7" s="13">
        <v>0.39216421673034402</v>
      </c>
      <c r="R7" s="13">
        <v>4.61851066998865E-2</v>
      </c>
      <c r="S7" s="13">
        <v>0.407851298260827</v>
      </c>
      <c r="T7" s="13">
        <v>4.1897432422708103E-2</v>
      </c>
      <c r="U7" s="13">
        <f t="shared" si="4"/>
        <v>0.40000775749558548</v>
      </c>
      <c r="V7" s="13">
        <f t="shared" si="5"/>
        <v>7.8435407652414912E-3</v>
      </c>
      <c r="W7" s="13">
        <v>2.7730566518708599</v>
      </c>
    </row>
    <row r="8" spans="1:23" x14ac:dyDescent="0.15">
      <c r="A8" t="s">
        <v>147</v>
      </c>
      <c r="B8" t="s">
        <v>148</v>
      </c>
      <c r="C8" s="7">
        <v>1.1205054891809501</v>
      </c>
      <c r="D8" s="7">
        <v>2.4848600861281499E-2</v>
      </c>
      <c r="E8" s="7">
        <v>1.1466166424333</v>
      </c>
      <c r="F8" s="7">
        <v>8.2995396930175505E-2</v>
      </c>
      <c r="G8" s="7">
        <f t="shared" si="0"/>
        <v>1.1335610658071249</v>
      </c>
      <c r="H8" s="7">
        <f t="shared" si="1"/>
        <v>1.3055576626174958E-2</v>
      </c>
      <c r="I8" s="7">
        <v>1.62879390323727</v>
      </c>
      <c r="J8" s="10">
        <v>1.0600625500568901</v>
      </c>
      <c r="K8" s="16">
        <v>8.8589947160559096E-2</v>
      </c>
      <c r="L8" s="10">
        <v>0.98002205342385895</v>
      </c>
      <c r="M8" s="10">
        <v>3.6601157386309098E-2</v>
      </c>
      <c r="N8" s="10">
        <f t="shared" si="2"/>
        <v>1.0200423017403746</v>
      </c>
      <c r="O8" s="10">
        <f t="shared" si="3"/>
        <v>4.0020248316515572E-2</v>
      </c>
      <c r="P8" s="10">
        <v>5.5485128256142398</v>
      </c>
      <c r="Q8" s="13">
        <v>0.96039761905485899</v>
      </c>
      <c r="R8" s="13">
        <v>6.3104722368025098E-2</v>
      </c>
      <c r="S8" s="13">
        <v>0.84679706880439898</v>
      </c>
      <c r="T8" s="13">
        <v>3.2450188403450902E-2</v>
      </c>
      <c r="U8" s="13">
        <f t="shared" si="4"/>
        <v>0.90359734392962898</v>
      </c>
      <c r="V8" s="13">
        <f t="shared" si="5"/>
        <v>5.6800275125230004E-2</v>
      </c>
      <c r="W8" s="13">
        <v>8.8897693168605905</v>
      </c>
    </row>
    <row r="9" spans="1:23" x14ac:dyDescent="0.15">
      <c r="A9" t="s">
        <v>149</v>
      </c>
      <c r="B9" t="s">
        <v>150</v>
      </c>
      <c r="C9" s="7">
        <v>1.67193930339901</v>
      </c>
      <c r="D9" s="7">
        <v>2.0115175379176099E-2</v>
      </c>
      <c r="E9" s="7">
        <v>1.4419521984985499</v>
      </c>
      <c r="F9" s="7">
        <v>1.69927453871473E-2</v>
      </c>
      <c r="G9" s="7">
        <f t="shared" si="0"/>
        <v>1.5569457509487798</v>
      </c>
      <c r="H9" s="7">
        <f t="shared" si="1"/>
        <v>0.11499355245023002</v>
      </c>
      <c r="I9" s="7">
        <v>10.445157858677799</v>
      </c>
      <c r="J9" s="10">
        <v>1.22980024535823</v>
      </c>
      <c r="K9" s="16">
        <v>7.8208091412720199E-2</v>
      </c>
      <c r="L9" s="10">
        <v>1.10021042377548</v>
      </c>
      <c r="M9" s="10">
        <v>4.2736611007500903E-2</v>
      </c>
      <c r="N9" s="10">
        <f t="shared" si="2"/>
        <v>1.165005334566855</v>
      </c>
      <c r="O9" s="10">
        <f t="shared" si="3"/>
        <v>6.4794910791375004E-2</v>
      </c>
      <c r="P9" s="10">
        <v>7.8655297872937604</v>
      </c>
      <c r="Q9" s="13">
        <v>1.35014901606287</v>
      </c>
      <c r="R9" s="13">
        <v>9.6174511468253301E-2</v>
      </c>
      <c r="S9" s="13">
        <v>0.99864033337324698</v>
      </c>
      <c r="T9" s="13">
        <v>3.83297116204845E-2</v>
      </c>
      <c r="U9" s="13">
        <f t="shared" si="4"/>
        <v>1.1743946747180585</v>
      </c>
      <c r="V9" s="13">
        <f t="shared" si="5"/>
        <v>0.17575434134481158</v>
      </c>
      <c r="W9" s="13">
        <v>21.164449952521601</v>
      </c>
    </row>
    <row r="10" spans="1:23" x14ac:dyDescent="0.15">
      <c r="A10" t="s">
        <v>32</v>
      </c>
      <c r="B10" t="s">
        <v>151</v>
      </c>
      <c r="C10" s="7">
        <v>1.5247876785688701</v>
      </c>
      <c r="D10" s="7">
        <v>3.1140265920039701E-2</v>
      </c>
      <c r="E10" s="7">
        <v>1.4068657419963899</v>
      </c>
      <c r="F10" s="7">
        <v>3.26435729958525E-2</v>
      </c>
      <c r="G10" s="7">
        <f t="shared" si="0"/>
        <v>1.4658267102826299</v>
      </c>
      <c r="H10" s="7">
        <f t="shared" si="1"/>
        <v>5.896096828624009E-2</v>
      </c>
      <c r="I10" s="7">
        <v>5.6884896704449597</v>
      </c>
      <c r="J10" s="10">
        <v>1.0237321788114999</v>
      </c>
      <c r="K10" s="16">
        <v>7.1016239453407098E-2</v>
      </c>
      <c r="L10" s="10">
        <v>1.0240129965734699</v>
      </c>
      <c r="M10" s="10">
        <v>2.8599211301286301E-2</v>
      </c>
      <c r="N10" s="10">
        <f t="shared" si="2"/>
        <v>1.0238725876924848</v>
      </c>
      <c r="O10" s="10">
        <f t="shared" si="3"/>
        <v>1.4040888098498794E-4</v>
      </c>
      <c r="P10" s="10">
        <v>1.9393833388409599E-2</v>
      </c>
      <c r="Q10" s="13">
        <v>1.18643415495355</v>
      </c>
      <c r="R10" s="13">
        <v>3.5984302435719998E-2</v>
      </c>
      <c r="S10" s="13">
        <v>1.0187384348324799</v>
      </c>
      <c r="T10" s="13">
        <v>3.6549747329076801E-2</v>
      </c>
      <c r="U10" s="13">
        <f t="shared" si="4"/>
        <v>1.102586294893015</v>
      </c>
      <c r="V10" s="13">
        <f t="shared" si="5"/>
        <v>8.3847860060535018E-2</v>
      </c>
      <c r="W10" s="13">
        <v>10.754603192766499</v>
      </c>
    </row>
    <row r="11" spans="1:23" x14ac:dyDescent="0.15">
      <c r="A11" t="s">
        <v>152</v>
      </c>
      <c r="B11" t="s">
        <v>153</v>
      </c>
      <c r="C11" s="7">
        <v>1.55614472273866</v>
      </c>
      <c r="D11" s="7">
        <v>2.90414602930942E-2</v>
      </c>
      <c r="E11" s="7">
        <v>1.1710749564405101</v>
      </c>
      <c r="F11" s="7">
        <v>2.56020413427753E-2</v>
      </c>
      <c r="G11" s="7">
        <f t="shared" si="0"/>
        <v>1.363609839589585</v>
      </c>
      <c r="H11" s="7">
        <f t="shared" si="1"/>
        <v>0.19253488314907435</v>
      </c>
      <c r="I11" s="7">
        <v>19.967987548497899</v>
      </c>
      <c r="J11" s="10">
        <v>1.2347048162271901</v>
      </c>
      <c r="K11" s="16">
        <v>0.15039740962171599</v>
      </c>
      <c r="L11" s="10">
        <v>1.26758283632153</v>
      </c>
      <c r="M11" s="10">
        <v>5.7479325506275401E-2</v>
      </c>
      <c r="N11" s="10">
        <f t="shared" si="2"/>
        <v>1.2511438262743599</v>
      </c>
      <c r="O11" s="10">
        <f t="shared" si="3"/>
        <v>1.6439010047169966E-2</v>
      </c>
      <c r="P11" s="10">
        <v>1.85816134584014</v>
      </c>
      <c r="Q11" s="13">
        <v>1.1404914835305899</v>
      </c>
      <c r="R11" s="13">
        <v>0.113531298462366</v>
      </c>
      <c r="S11" s="13">
        <v>1.00830996341623</v>
      </c>
      <c r="T11" s="13">
        <v>3.13188914911521E-2</v>
      </c>
      <c r="U11" s="13">
        <f t="shared" si="4"/>
        <v>1.0744007234734099</v>
      </c>
      <c r="V11" s="13">
        <f t="shared" si="5"/>
        <v>6.6090760057179954E-2</v>
      </c>
      <c r="W11" s="13">
        <v>8.6994030419342891</v>
      </c>
    </row>
    <row r="12" spans="1:23" x14ac:dyDescent="0.15">
      <c r="A12" t="s">
        <v>38</v>
      </c>
      <c r="B12" t="s">
        <v>154</v>
      </c>
      <c r="C12" s="7">
        <v>1.2321767975398801</v>
      </c>
      <c r="D12" s="7">
        <v>5.1253580323830601E-2</v>
      </c>
      <c r="E12" s="7">
        <v>1.10542443436487</v>
      </c>
      <c r="F12" s="7">
        <v>6.7460463228115899E-2</v>
      </c>
      <c r="G12" s="7">
        <f t="shared" si="0"/>
        <v>1.1688006159523749</v>
      </c>
      <c r="H12" s="7">
        <f t="shared" si="1"/>
        <v>6.3376181587505021E-2</v>
      </c>
      <c r="I12" s="7">
        <v>7.6683271987702</v>
      </c>
      <c r="J12" s="10">
        <v>0.95969052522992504</v>
      </c>
      <c r="K12" s="16">
        <v>0.15136698454366401</v>
      </c>
      <c r="L12" s="10">
        <v>0.83212542044514504</v>
      </c>
      <c r="M12" s="10">
        <v>5.6931435640759503E-2</v>
      </c>
      <c r="N12" s="10">
        <f t="shared" si="2"/>
        <v>0.89590797283753498</v>
      </c>
      <c r="O12" s="10">
        <f t="shared" si="3"/>
        <v>6.3782552392390002E-2</v>
      </c>
      <c r="P12" s="10">
        <v>10.0682384096215</v>
      </c>
      <c r="Q12" s="13">
        <v>0.88622452077179703</v>
      </c>
      <c r="R12" s="13">
        <v>6.0587773439487902E-2</v>
      </c>
      <c r="S12" s="13">
        <v>1.1009891446589399</v>
      </c>
      <c r="T12" s="13">
        <v>5.1970090344429697E-2</v>
      </c>
      <c r="U12" s="13">
        <f t="shared" si="4"/>
        <v>0.99360683271536843</v>
      </c>
      <c r="V12" s="13">
        <f t="shared" si="5"/>
        <v>0.10738231194357198</v>
      </c>
      <c r="W12" s="13">
        <v>15.2838644934198</v>
      </c>
    </row>
    <row r="13" spans="1:23" x14ac:dyDescent="0.15">
      <c r="A13" t="s">
        <v>39</v>
      </c>
      <c r="B13" t="s">
        <v>155</v>
      </c>
      <c r="C13" s="7">
        <v>1.6377380545081901</v>
      </c>
      <c r="D13" s="7">
        <v>0.128858208969136</v>
      </c>
      <c r="E13" s="7">
        <v>1.0743604322296401</v>
      </c>
      <c r="F13" s="7">
        <v>0.13714418701987</v>
      </c>
      <c r="G13" s="7">
        <f t="shared" si="0"/>
        <v>1.3560492433689151</v>
      </c>
      <c r="H13" s="7">
        <f t="shared" si="1"/>
        <v>0.28168881113927535</v>
      </c>
      <c r="I13" s="7">
        <v>29.377114365863701</v>
      </c>
      <c r="J13" s="10">
        <v>1.2389377293863599</v>
      </c>
      <c r="K13" s="16">
        <v>0.18354201444537899</v>
      </c>
      <c r="L13" s="10">
        <v>1.28671363725875</v>
      </c>
      <c r="M13" s="10">
        <v>5.9565744705085501E-2</v>
      </c>
      <c r="N13" s="10">
        <f t="shared" si="2"/>
        <v>1.2628256833225548</v>
      </c>
      <c r="O13" s="10">
        <f t="shared" si="3"/>
        <v>2.3887953936195028E-2</v>
      </c>
      <c r="P13" s="10">
        <v>2.67516482124651</v>
      </c>
      <c r="Q13" s="13">
        <v>1.42355797467338</v>
      </c>
      <c r="R13" s="13">
        <v>6.1001311958610201E-2</v>
      </c>
      <c r="S13" s="13">
        <v>1.37911500730534</v>
      </c>
      <c r="T13" s="13">
        <v>5.0348053913304699E-2</v>
      </c>
      <c r="U13" s="13">
        <f t="shared" si="4"/>
        <v>1.40133649098936</v>
      </c>
      <c r="V13" s="13">
        <f t="shared" si="5"/>
        <v>2.2221483684019994E-2</v>
      </c>
      <c r="W13" s="13">
        <v>2.2425679916325101</v>
      </c>
    </row>
    <row r="14" spans="1:23" x14ac:dyDescent="0.15">
      <c r="A14" t="s">
        <v>44</v>
      </c>
      <c r="B14" t="s">
        <v>156</v>
      </c>
      <c r="C14" s="7">
        <v>0.66938934045628296</v>
      </c>
      <c r="D14" s="7">
        <v>4.7788462489396E-2</v>
      </c>
      <c r="E14" s="7">
        <v>1.16452914340747</v>
      </c>
      <c r="F14" s="7">
        <v>3.2784205612223401E-2</v>
      </c>
      <c r="G14" s="7">
        <f t="shared" si="0"/>
        <v>0.9169592419318765</v>
      </c>
      <c r="H14" s="7">
        <f t="shared" si="1"/>
        <v>0.24756990147559355</v>
      </c>
      <c r="I14" s="7">
        <v>38.182363652774697</v>
      </c>
      <c r="J14" s="10">
        <v>1.1653024394167699</v>
      </c>
      <c r="K14" s="16">
        <v>0.15017001292302701</v>
      </c>
      <c r="L14" s="10">
        <v>1.2488727751922</v>
      </c>
      <c r="M14" s="10">
        <v>9.0593290280886904E-2</v>
      </c>
      <c r="N14" s="10">
        <f t="shared" si="2"/>
        <v>1.2070876073044849</v>
      </c>
      <c r="O14" s="10">
        <f t="shared" si="3"/>
        <v>4.1785167887715025E-2</v>
      </c>
      <c r="P14" s="10">
        <v>4.8955146896754798</v>
      </c>
      <c r="Q14" s="13">
        <v>1.0438622856151001</v>
      </c>
      <c r="R14" s="13">
        <v>9.3474715765684405E-2</v>
      </c>
      <c r="S14" s="13">
        <v>0.97137264744205798</v>
      </c>
      <c r="T14" s="13">
        <v>6.9871918320226906E-2</v>
      </c>
      <c r="U14" s="13">
        <f t="shared" si="4"/>
        <v>1.0076174665285791</v>
      </c>
      <c r="V14" s="13">
        <f t="shared" si="5"/>
        <v>3.6244819086521052E-2</v>
      </c>
      <c r="W14" s="13">
        <v>5.0870411064339702</v>
      </c>
    </row>
    <row r="15" spans="1:23" x14ac:dyDescent="0.15">
      <c r="A15" t="s">
        <v>45</v>
      </c>
      <c r="B15" t="s">
        <v>157</v>
      </c>
      <c r="C15" s="7">
        <v>0.57639945446860996</v>
      </c>
      <c r="D15" s="7">
        <v>5.8351523482479198E-2</v>
      </c>
      <c r="E15" s="7">
        <v>0.84757551397503705</v>
      </c>
      <c r="F15" s="7">
        <v>3.1383992339749603E-2</v>
      </c>
      <c r="G15" s="7">
        <f t="shared" si="0"/>
        <v>0.71198748422182345</v>
      </c>
      <c r="H15" s="7">
        <f t="shared" si="1"/>
        <v>0.13558802975321377</v>
      </c>
      <c r="I15" s="7">
        <v>26.931713663761599</v>
      </c>
      <c r="J15" s="10">
        <v>0.77902189590458804</v>
      </c>
      <c r="K15" s="16">
        <v>8.8096394457506499E-2</v>
      </c>
      <c r="L15" s="10">
        <v>0.71382158534839402</v>
      </c>
      <c r="M15" s="10">
        <v>5.0752770749326097E-2</v>
      </c>
      <c r="N15" s="10">
        <f t="shared" si="2"/>
        <v>0.74642174062649103</v>
      </c>
      <c r="O15" s="10">
        <f t="shared" si="3"/>
        <v>3.2600155278097009E-2</v>
      </c>
      <c r="P15" s="10">
        <v>6.1766129281092104</v>
      </c>
      <c r="Q15" s="13">
        <v>1.0072885597431001</v>
      </c>
      <c r="R15" s="13">
        <v>4.8816029170491798E-2</v>
      </c>
      <c r="S15" s="13">
        <v>1.0402869349817501</v>
      </c>
      <c r="T15" s="13">
        <v>3.87890584804906E-2</v>
      </c>
      <c r="U15" s="13">
        <f t="shared" si="4"/>
        <v>1.0237877473624251</v>
      </c>
      <c r="V15" s="13">
        <f t="shared" si="5"/>
        <v>1.6499187619325006E-2</v>
      </c>
      <c r="W15" s="13">
        <v>2.27912230435471</v>
      </c>
    </row>
    <row r="16" spans="1:23" x14ac:dyDescent="0.15">
      <c r="A16" t="s">
        <v>158</v>
      </c>
      <c r="B16" t="s">
        <v>159</v>
      </c>
      <c r="C16" s="7">
        <v>0.74085152654619302</v>
      </c>
      <c r="D16" s="7">
        <v>4.3988969968263597E-2</v>
      </c>
      <c r="E16" s="7">
        <v>0.94036915387782805</v>
      </c>
      <c r="F16" s="7">
        <v>2.30930988343678E-2</v>
      </c>
      <c r="G16" s="7">
        <f t="shared" si="0"/>
        <v>0.84061034021201053</v>
      </c>
      <c r="H16" s="7">
        <f t="shared" si="1"/>
        <v>9.9758813665817847E-2</v>
      </c>
      <c r="I16" s="7">
        <v>16.783075404100799</v>
      </c>
      <c r="J16" s="10">
        <v>0.74624077147773105</v>
      </c>
      <c r="K16" s="16">
        <v>0.112636384379716</v>
      </c>
      <c r="L16" s="10">
        <v>0.86671546700464797</v>
      </c>
      <c r="M16" s="10">
        <v>5.2548402569673601E-2</v>
      </c>
      <c r="N16" s="10">
        <f t="shared" si="2"/>
        <v>0.80647811924118951</v>
      </c>
      <c r="O16" s="10">
        <f t="shared" si="3"/>
        <v>6.023734776345846E-2</v>
      </c>
      <c r="P16" s="10">
        <v>10.563023612918499</v>
      </c>
      <c r="Q16" s="13">
        <v>1.06090674830094</v>
      </c>
      <c r="R16" s="13">
        <v>0.1079250870048</v>
      </c>
      <c r="S16" s="13">
        <v>1.4132561709197999</v>
      </c>
      <c r="T16" s="13">
        <v>4.3043238188511301E-2</v>
      </c>
      <c r="U16" s="13">
        <f t="shared" si="4"/>
        <v>1.2370814596103701</v>
      </c>
      <c r="V16" s="13">
        <f t="shared" si="5"/>
        <v>0.17617471130942913</v>
      </c>
      <c r="W16" s="13">
        <v>20.140037193624401</v>
      </c>
    </row>
    <row r="17" spans="1:23" x14ac:dyDescent="0.15">
      <c r="A17" t="s">
        <v>52</v>
      </c>
      <c r="B17" t="s">
        <v>160</v>
      </c>
      <c r="C17" s="7">
        <v>1.26441965803941</v>
      </c>
      <c r="D17" s="7">
        <v>3.0037691127788198E-2</v>
      </c>
      <c r="E17" s="7">
        <v>0.79127170046099304</v>
      </c>
      <c r="F17" s="7">
        <v>2.73753958797293E-2</v>
      </c>
      <c r="G17" s="7">
        <f t="shared" si="0"/>
        <v>1.0278456792502015</v>
      </c>
      <c r="H17" s="7">
        <f t="shared" si="1"/>
        <v>0.23657397878920858</v>
      </c>
      <c r="I17" s="7">
        <v>32.550229675754899</v>
      </c>
      <c r="J17" s="10">
        <v>0.77467222882962605</v>
      </c>
      <c r="K17" s="16">
        <v>0.117125733920529</v>
      </c>
      <c r="L17" s="10">
        <v>1.10951677965566</v>
      </c>
      <c r="M17" s="10">
        <v>4.7613205288348302E-2</v>
      </c>
      <c r="N17" s="10">
        <f t="shared" si="2"/>
        <v>0.94209450424264296</v>
      </c>
      <c r="O17" s="10">
        <f t="shared" si="3"/>
        <v>0.16742227541301749</v>
      </c>
      <c r="P17" s="10">
        <v>25.132388679285899</v>
      </c>
      <c r="Q17" s="13">
        <v>1.00254775708879</v>
      </c>
      <c r="R17" s="13">
        <v>0.116450017940018</v>
      </c>
      <c r="S17" s="13">
        <v>1.3780327093756299</v>
      </c>
      <c r="T17" s="13">
        <v>3.53583135353773E-2</v>
      </c>
      <c r="U17" s="13">
        <f t="shared" si="4"/>
        <v>1.1902902332322101</v>
      </c>
      <c r="V17" s="13">
        <f t="shared" si="5"/>
        <v>0.18774247614341899</v>
      </c>
      <c r="W17" s="13">
        <v>22.306152615782601</v>
      </c>
    </row>
    <row r="18" spans="1:23" x14ac:dyDescent="0.15">
      <c r="A18" t="s">
        <v>161</v>
      </c>
      <c r="B18" t="s">
        <v>162</v>
      </c>
      <c r="C18" s="7">
        <v>0.557775383543755</v>
      </c>
      <c r="D18" s="7">
        <v>3.0162364950688199E-2</v>
      </c>
      <c r="E18" s="7">
        <v>0.66999078903590403</v>
      </c>
      <c r="F18" s="7">
        <v>3.3166871060745999E-2</v>
      </c>
      <c r="G18" s="7">
        <f t="shared" si="0"/>
        <v>0.61388308628982946</v>
      </c>
      <c r="H18" s="7">
        <f t="shared" si="1"/>
        <v>5.6107702746074517E-2</v>
      </c>
      <c r="I18" s="7">
        <v>12.9256329013167</v>
      </c>
      <c r="J18" s="10">
        <v>0.92731531115508303</v>
      </c>
      <c r="K18" s="16">
        <v>8.8705951494858895E-2</v>
      </c>
      <c r="L18" s="10">
        <v>0.98658964768765101</v>
      </c>
      <c r="M18" s="10">
        <v>2.8722827033079799E-2</v>
      </c>
      <c r="N18" s="10">
        <f t="shared" si="2"/>
        <v>0.95695247942136707</v>
      </c>
      <c r="O18" s="10">
        <f t="shared" si="3"/>
        <v>2.9637168266283986E-2</v>
      </c>
      <c r="P18" s="10">
        <v>4.3798711235750902</v>
      </c>
      <c r="Q18" s="13">
        <v>0.67896334184568596</v>
      </c>
      <c r="R18" s="13">
        <v>0.113467837711259</v>
      </c>
      <c r="S18" s="13">
        <v>0.59064650943380903</v>
      </c>
      <c r="T18" s="13">
        <v>3.5701825828001701E-2</v>
      </c>
      <c r="U18" s="13">
        <f t="shared" si="4"/>
        <v>0.63480492563974744</v>
      </c>
      <c r="V18" s="13">
        <f t="shared" si="5"/>
        <v>4.4158416205938467E-2</v>
      </c>
      <c r="W18" s="13">
        <v>9.8375782179727693</v>
      </c>
    </row>
    <row r="19" spans="1:23" x14ac:dyDescent="0.15">
      <c r="A19" t="s">
        <v>61</v>
      </c>
      <c r="B19" t="s">
        <v>163</v>
      </c>
      <c r="C19" s="7">
        <v>0.86674141971710505</v>
      </c>
      <c r="D19" s="7">
        <v>1.9948439490512899E-2</v>
      </c>
      <c r="E19" s="7">
        <v>0.93104692721093896</v>
      </c>
      <c r="F19" s="7">
        <v>1.83310379615425E-2</v>
      </c>
      <c r="G19" s="7">
        <f t="shared" si="0"/>
        <v>0.89889417346402201</v>
      </c>
      <c r="H19" s="7">
        <f t="shared" si="1"/>
        <v>3.2152753746916951E-2</v>
      </c>
      <c r="I19" s="7">
        <v>5.0585332243620602</v>
      </c>
      <c r="J19" s="10">
        <v>0.80053016882002004</v>
      </c>
      <c r="K19" s="16">
        <v>0.109539143419619</v>
      </c>
      <c r="L19" s="10">
        <v>0.93194279265271995</v>
      </c>
      <c r="M19" s="10">
        <v>4.2176316586536498E-2</v>
      </c>
      <c r="N19" s="10">
        <f t="shared" si="2"/>
        <v>0.86623648073637005</v>
      </c>
      <c r="O19" s="10">
        <f t="shared" si="3"/>
        <v>6.5706311916349958E-2</v>
      </c>
      <c r="P19" s="10">
        <v>10.727181261937501</v>
      </c>
      <c r="Q19" s="13">
        <v>0.95569385122806605</v>
      </c>
      <c r="R19" s="13">
        <v>4.4323060638827398E-2</v>
      </c>
      <c r="S19" s="13">
        <v>1.07304318088842</v>
      </c>
      <c r="T19" s="13">
        <v>3.9318167144794698E-2</v>
      </c>
      <c r="U19" s="13">
        <f t="shared" si="4"/>
        <v>1.014368516058243</v>
      </c>
      <c r="V19" s="13">
        <f t="shared" si="5"/>
        <v>5.867466483017697E-2</v>
      </c>
      <c r="W19" s="13">
        <v>8.1803117365057805</v>
      </c>
    </row>
    <row r="20" spans="1:23" x14ac:dyDescent="0.15">
      <c r="A20" t="s">
        <v>58</v>
      </c>
      <c r="B20" t="s">
        <v>164</v>
      </c>
      <c r="C20" s="7">
        <v>0.98046078171766304</v>
      </c>
      <c r="D20" s="7">
        <v>2.7186264322510399E-2</v>
      </c>
      <c r="E20" s="7">
        <v>0.87676989151008</v>
      </c>
      <c r="F20" s="7">
        <v>4.4490993735582497E-2</v>
      </c>
      <c r="G20" s="7">
        <f t="shared" si="0"/>
        <v>0.92861533661387152</v>
      </c>
      <c r="H20" s="7">
        <f t="shared" si="1"/>
        <v>5.1845445103791521E-2</v>
      </c>
      <c r="I20" s="7">
        <v>7.8956838986107796</v>
      </c>
      <c r="J20" s="10">
        <v>0.90476139246743303</v>
      </c>
      <c r="K20" s="16">
        <v>0.152842149190096</v>
      </c>
      <c r="L20" s="10">
        <v>1.0843847568560101</v>
      </c>
      <c r="M20" s="10">
        <v>5.2776778935187001E-2</v>
      </c>
      <c r="N20" s="10">
        <f t="shared" si="2"/>
        <v>0.99457307466172162</v>
      </c>
      <c r="O20" s="10">
        <f t="shared" si="3"/>
        <v>8.9811682194288533E-2</v>
      </c>
      <c r="P20" s="10">
        <v>12.7705949672833</v>
      </c>
      <c r="Q20" s="13">
        <v>0.964474211433482</v>
      </c>
      <c r="R20" s="13">
        <v>6.8059409095067802E-2</v>
      </c>
      <c r="S20" s="13">
        <v>0.93224739182016803</v>
      </c>
      <c r="T20" s="13">
        <v>4.8631353590163899E-2</v>
      </c>
      <c r="U20" s="13">
        <f t="shared" si="4"/>
        <v>0.94836080162682501</v>
      </c>
      <c r="V20" s="13">
        <f t="shared" si="5"/>
        <v>1.6113409806656986E-2</v>
      </c>
      <c r="W20" s="13">
        <v>2.40286214334877</v>
      </c>
    </row>
    <row r="21" spans="1:23" x14ac:dyDescent="0.15">
      <c r="A21" t="s">
        <v>62</v>
      </c>
      <c r="B21" t="s">
        <v>165</v>
      </c>
      <c r="C21" s="7">
        <v>1.0923119519440201</v>
      </c>
      <c r="D21" s="7">
        <v>3.8471134569433497E-2</v>
      </c>
      <c r="E21" s="7">
        <v>0.98014618115576102</v>
      </c>
      <c r="F21" s="7">
        <v>4.7103916621871599E-2</v>
      </c>
      <c r="G21" s="7">
        <f t="shared" si="0"/>
        <v>1.0362290665498906</v>
      </c>
      <c r="H21" s="7">
        <f t="shared" si="1"/>
        <v>5.6082885394129534E-2</v>
      </c>
      <c r="I21" s="7">
        <v>7.6540197241779797</v>
      </c>
      <c r="J21" s="10">
        <v>1.04565968225107</v>
      </c>
      <c r="K21" s="16">
        <v>0.52058328233638995</v>
      </c>
      <c r="L21" s="10">
        <v>0.91940410043465803</v>
      </c>
      <c r="M21" s="10">
        <v>0.519186193215187</v>
      </c>
      <c r="N21" s="10">
        <f t="shared" si="2"/>
        <v>0.98253189134286401</v>
      </c>
      <c r="O21" s="10">
        <f t="shared" si="3"/>
        <v>6.3127790908205972E-2</v>
      </c>
      <c r="P21" s="10">
        <v>9.0863389628015696</v>
      </c>
      <c r="Q21" s="13">
        <v>1.1021692679838699</v>
      </c>
      <c r="R21" s="13">
        <v>0.50499609634992104</v>
      </c>
      <c r="S21" s="13">
        <v>0.85278024300866695</v>
      </c>
      <c r="T21" s="13">
        <v>0.32763700699717302</v>
      </c>
      <c r="U21" s="13">
        <f t="shared" si="4"/>
        <v>0.97747475549626839</v>
      </c>
      <c r="V21" s="13">
        <f t="shared" si="5"/>
        <v>0.12469451248760181</v>
      </c>
      <c r="W21" s="13">
        <v>18.0408414357398</v>
      </c>
    </row>
    <row r="22" spans="1:23" x14ac:dyDescent="0.15">
      <c r="A22" t="s">
        <v>67</v>
      </c>
      <c r="B22" t="s">
        <v>166</v>
      </c>
      <c r="C22" s="7">
        <v>1.1241500722151201</v>
      </c>
      <c r="D22" s="7">
        <v>3.7510398014195201E-2</v>
      </c>
      <c r="E22" s="7">
        <v>0.95951645882548797</v>
      </c>
      <c r="F22" s="7">
        <v>2.1070512002976501E-2</v>
      </c>
      <c r="G22" s="7">
        <f t="shared" si="0"/>
        <v>1.041833265520304</v>
      </c>
      <c r="H22" s="7">
        <f t="shared" si="1"/>
        <v>8.2316806694816058E-2</v>
      </c>
      <c r="I22" s="7">
        <v>11.173913167469699</v>
      </c>
      <c r="J22" s="10">
        <v>1.01733157245535</v>
      </c>
      <c r="K22" s="16">
        <v>0.21089810992948399</v>
      </c>
      <c r="L22" s="10">
        <v>1.14084374931156</v>
      </c>
      <c r="M22" s="10">
        <v>8.7251602508364404E-2</v>
      </c>
      <c r="N22" s="10">
        <f t="shared" si="2"/>
        <v>1.079087660883455</v>
      </c>
      <c r="O22" s="10">
        <f t="shared" si="3"/>
        <v>6.1756088428104983E-2</v>
      </c>
      <c r="P22" s="10">
        <v>8.0935313209526907</v>
      </c>
      <c r="Q22" s="13">
        <v>0.94777075383473897</v>
      </c>
      <c r="R22" s="13">
        <v>8.7936168191278904E-2</v>
      </c>
      <c r="S22" s="13">
        <v>0.86023251309684901</v>
      </c>
      <c r="T22" s="13">
        <v>9.6420654879534301E-2</v>
      </c>
      <c r="U22" s="13">
        <f t="shared" si="4"/>
        <v>0.90400163346579399</v>
      </c>
      <c r="V22" s="13">
        <f t="shared" si="5"/>
        <v>4.376912036894498E-2</v>
      </c>
      <c r="W22" s="13">
        <v>6.8472092690355302</v>
      </c>
    </row>
    <row r="23" spans="1:23" x14ac:dyDescent="0.15">
      <c r="A23" t="s">
        <v>68</v>
      </c>
      <c r="B23" t="s">
        <v>167</v>
      </c>
      <c r="C23" s="7">
        <v>1.1762035180136901</v>
      </c>
      <c r="D23" s="7">
        <v>4.3642375976301502E-2</v>
      </c>
      <c r="E23" s="7">
        <v>1.0456834279928999</v>
      </c>
      <c r="F23" s="7">
        <v>2.47853465907216E-2</v>
      </c>
      <c r="G23" s="7">
        <f t="shared" si="0"/>
        <v>1.110943473003295</v>
      </c>
      <c r="H23" s="7">
        <f t="shared" si="1"/>
        <v>6.5260045010395062E-2</v>
      </c>
      <c r="I23" s="7">
        <v>8.3075010545118495</v>
      </c>
      <c r="J23" s="10">
        <v>1.0400452682719199</v>
      </c>
      <c r="K23" s="16">
        <v>9.1042744790712699E-2</v>
      </c>
      <c r="L23" s="10">
        <v>1.0447555085781599</v>
      </c>
      <c r="M23" s="10">
        <v>4.2065773019192197E-2</v>
      </c>
      <c r="N23" s="10">
        <f t="shared" si="2"/>
        <v>1.0424003884250399</v>
      </c>
      <c r="O23" s="10">
        <f t="shared" si="3"/>
        <v>2.355120153120005E-3</v>
      </c>
      <c r="P23" s="10">
        <v>0.31951665584015898</v>
      </c>
      <c r="Q23" s="13">
        <v>1.19569386961685</v>
      </c>
      <c r="R23" s="13">
        <v>4.6800934063684102E-2</v>
      </c>
      <c r="S23" s="13">
        <v>1.1419587519082</v>
      </c>
      <c r="T23" s="13">
        <v>4.56288892309882E-2</v>
      </c>
      <c r="U23" s="13">
        <f t="shared" si="4"/>
        <v>1.168826310762525</v>
      </c>
      <c r="V23" s="13">
        <f t="shared" si="5"/>
        <v>2.6867558854325013E-2</v>
      </c>
      <c r="W23" s="13">
        <v>3.2508222795614001</v>
      </c>
    </row>
    <row r="24" spans="1:23" x14ac:dyDescent="0.15">
      <c r="A24" t="s">
        <v>70</v>
      </c>
      <c r="B24" t="s">
        <v>168</v>
      </c>
      <c r="C24" s="7">
        <v>1.0705592821226799</v>
      </c>
      <c r="D24" s="7">
        <v>3.3479778993760999E-2</v>
      </c>
      <c r="E24" s="7">
        <v>0.89351778373191504</v>
      </c>
      <c r="F24" s="7">
        <v>4.1347428281203198E-2</v>
      </c>
      <c r="G24" s="7">
        <f t="shared" si="0"/>
        <v>0.98203853292729748</v>
      </c>
      <c r="H24" s="7">
        <f t="shared" si="1"/>
        <v>8.8520749195382442E-2</v>
      </c>
      <c r="I24" s="7">
        <v>12.7476916501814</v>
      </c>
      <c r="J24" s="10">
        <v>0.91545995444953998</v>
      </c>
      <c r="K24" s="16">
        <v>9.7870405617019596E-2</v>
      </c>
      <c r="L24" s="10">
        <v>0.89972577221925298</v>
      </c>
      <c r="M24" s="10">
        <v>4.4378442135054701E-2</v>
      </c>
      <c r="N24" s="10">
        <f t="shared" si="2"/>
        <v>0.90759286333439648</v>
      </c>
      <c r="O24" s="10">
        <f t="shared" si="3"/>
        <v>7.8670911151434986E-3</v>
      </c>
      <c r="P24" s="10">
        <v>1.2258521855919</v>
      </c>
      <c r="Q24" s="13">
        <v>0.99762647660970805</v>
      </c>
      <c r="R24" s="13">
        <v>4.6614082580901398E-2</v>
      </c>
      <c r="S24" s="13">
        <v>1.0679278284109801</v>
      </c>
      <c r="T24" s="13">
        <v>3.4353050365009997E-2</v>
      </c>
      <c r="U24" s="13">
        <f t="shared" si="4"/>
        <v>1.0327771525103442</v>
      </c>
      <c r="V24" s="13">
        <f t="shared" si="5"/>
        <v>3.515067590063603E-2</v>
      </c>
      <c r="W24" s="13">
        <v>4.8132903080234097</v>
      </c>
    </row>
    <row r="25" spans="1:23" x14ac:dyDescent="0.15">
      <c r="A25" t="s">
        <v>74</v>
      </c>
      <c r="B25" t="s">
        <v>169</v>
      </c>
      <c r="C25" s="7">
        <v>0.69355640808413599</v>
      </c>
      <c r="D25" s="7">
        <v>3.9230043704962601E-2</v>
      </c>
      <c r="E25" s="7">
        <v>0.99409028853383796</v>
      </c>
      <c r="F25" s="7">
        <v>3.0683757546588999E-2</v>
      </c>
      <c r="G25" s="7">
        <f t="shared" si="0"/>
        <v>0.84382334830898698</v>
      </c>
      <c r="H25" s="7">
        <f t="shared" si="1"/>
        <v>0.15026694022485118</v>
      </c>
      <c r="I25" s="7">
        <v>25.184127136107101</v>
      </c>
      <c r="J25" s="10">
        <v>0.95571370537831701</v>
      </c>
      <c r="K25" s="16">
        <v>0.10244427624932</v>
      </c>
      <c r="L25" s="10">
        <v>0.85837993017534497</v>
      </c>
      <c r="M25" s="10">
        <v>3.2089329604980399E-2</v>
      </c>
      <c r="N25" s="10">
        <f t="shared" si="2"/>
        <v>0.90704681777683094</v>
      </c>
      <c r="O25" s="10">
        <f t="shared" si="3"/>
        <v>4.866688760148602E-2</v>
      </c>
      <c r="P25" s="10">
        <v>7.5878522624884202</v>
      </c>
      <c r="Q25" s="13">
        <v>1.0910033500768599</v>
      </c>
      <c r="R25" s="13">
        <v>5.8797384687694403E-2</v>
      </c>
      <c r="S25" s="13">
        <v>1.1321172080497599</v>
      </c>
      <c r="T25" s="13">
        <v>5.8321812330225403E-2</v>
      </c>
      <c r="U25" s="13">
        <f t="shared" si="4"/>
        <v>1.1115602790633099</v>
      </c>
      <c r="V25" s="13">
        <f t="shared" si="5"/>
        <v>2.0556928986450007E-2</v>
      </c>
      <c r="W25" s="13">
        <v>2.61541261602803</v>
      </c>
    </row>
    <row r="26" spans="1:23" x14ac:dyDescent="0.15">
      <c r="A26" t="s">
        <v>170</v>
      </c>
      <c r="B26" t="s">
        <v>171</v>
      </c>
      <c r="C26" s="7">
        <v>0.95100203423627605</v>
      </c>
      <c r="D26" s="7">
        <v>3.02744341701978E-2</v>
      </c>
      <c r="E26" s="7">
        <v>1.1248704352833301</v>
      </c>
      <c r="F26" s="7">
        <v>2.2917219204582499E-2</v>
      </c>
      <c r="G26" s="7">
        <f t="shared" si="0"/>
        <v>1.0379362347598031</v>
      </c>
      <c r="H26" s="7">
        <f t="shared" si="1"/>
        <v>8.6934200523527017E-2</v>
      </c>
      <c r="I26" s="7">
        <v>11.8449979196348</v>
      </c>
      <c r="J26" s="10">
        <v>0.97045410520958897</v>
      </c>
      <c r="K26" s="16">
        <v>0.106009538792475</v>
      </c>
      <c r="L26" s="10">
        <v>0.72640281364989301</v>
      </c>
      <c r="M26" s="10">
        <v>3.55730873495404E-2</v>
      </c>
      <c r="N26" s="10">
        <f t="shared" si="2"/>
        <v>0.84842845942974099</v>
      </c>
      <c r="O26" s="10">
        <f t="shared" si="3"/>
        <v>0.12202564577984806</v>
      </c>
      <c r="P26" s="10">
        <v>20.339997002833599</v>
      </c>
      <c r="Q26" s="13">
        <v>0.82364316201015497</v>
      </c>
      <c r="R26" s="13">
        <v>7.4053539218090395E-2</v>
      </c>
      <c r="S26" s="13">
        <v>0.85355641579865904</v>
      </c>
      <c r="T26" s="13">
        <v>3.4186413454122898E-2</v>
      </c>
      <c r="U26" s="13">
        <f t="shared" si="4"/>
        <v>0.83859978890440701</v>
      </c>
      <c r="V26" s="13">
        <f t="shared" si="5"/>
        <v>1.4956626894252034E-2</v>
      </c>
      <c r="W26" s="13">
        <v>2.5222835589834101</v>
      </c>
    </row>
    <row r="27" spans="1:23" x14ac:dyDescent="0.15">
      <c r="A27" t="s">
        <v>80</v>
      </c>
      <c r="B27" t="s">
        <v>172</v>
      </c>
      <c r="C27" s="7">
        <v>0.96378808852816999</v>
      </c>
      <c r="D27" s="7">
        <v>4.02025447839666E-2</v>
      </c>
      <c r="E27" s="7">
        <v>1.0291455823354401</v>
      </c>
      <c r="F27" s="7">
        <v>2.8596756907008799E-2</v>
      </c>
      <c r="G27" s="7">
        <f t="shared" si="0"/>
        <v>0.99646683543180503</v>
      </c>
      <c r="H27" s="7">
        <f t="shared" si="1"/>
        <v>3.2678746903635036E-2</v>
      </c>
      <c r="I27" s="7">
        <v>4.6378590264323201</v>
      </c>
      <c r="J27" s="10">
        <v>1.0316739749745301</v>
      </c>
      <c r="K27" s="16">
        <v>0.107114466707005</v>
      </c>
      <c r="L27" s="10">
        <v>0.87987493075696499</v>
      </c>
      <c r="M27" s="10">
        <v>5.3083186150309103E-2</v>
      </c>
      <c r="N27" s="10">
        <f t="shared" si="2"/>
        <v>0.95577445286574747</v>
      </c>
      <c r="O27" s="10">
        <f t="shared" si="3"/>
        <v>7.5899522108782536E-2</v>
      </c>
      <c r="P27" s="10">
        <v>11.2304878229418</v>
      </c>
      <c r="Q27" s="13">
        <v>0.951581226701539</v>
      </c>
      <c r="R27" s="13">
        <v>0.102199641017701</v>
      </c>
      <c r="S27" s="13">
        <v>0.974066271489332</v>
      </c>
      <c r="T27" s="13">
        <v>4.9595472210344799E-2</v>
      </c>
      <c r="U27" s="13">
        <f t="shared" si="4"/>
        <v>0.96282374909543544</v>
      </c>
      <c r="V27" s="13">
        <f t="shared" si="5"/>
        <v>1.1242522393896504E-2</v>
      </c>
      <c r="W27" s="13">
        <v>1.651322753481</v>
      </c>
    </row>
    <row r="28" spans="1:23" x14ac:dyDescent="0.15">
      <c r="A28" t="s">
        <v>81</v>
      </c>
      <c r="B28" t="s">
        <v>173</v>
      </c>
      <c r="C28" s="7">
        <v>0.93290517697710795</v>
      </c>
      <c r="D28" s="7">
        <v>3.42194051074282E-2</v>
      </c>
      <c r="E28" s="7">
        <v>1.00839741779132</v>
      </c>
      <c r="F28" s="7">
        <v>2.6409884388683701E-2</v>
      </c>
      <c r="G28" s="7">
        <f t="shared" si="0"/>
        <v>0.97065129738421396</v>
      </c>
      <c r="H28" s="7">
        <f t="shared" si="1"/>
        <v>3.774612040710601E-2</v>
      </c>
      <c r="I28" s="7">
        <v>5.4995110551598296</v>
      </c>
      <c r="J28" s="10">
        <v>1.2066191751762201</v>
      </c>
      <c r="K28" s="16">
        <v>8.5038465478339903E-2</v>
      </c>
      <c r="L28" s="10">
        <v>1.1689952976584099</v>
      </c>
      <c r="M28" s="10">
        <v>4.1292135459861101E-2</v>
      </c>
      <c r="N28" s="10">
        <f t="shared" si="2"/>
        <v>1.1878072364173149</v>
      </c>
      <c r="O28" s="10">
        <f t="shared" si="3"/>
        <v>1.8811938758905078E-2</v>
      </c>
      <c r="P28" s="10">
        <v>2.2397656885488701</v>
      </c>
      <c r="Q28" s="13">
        <v>1.0428206861664799</v>
      </c>
      <c r="R28" s="13">
        <v>5.4523162735358399E-2</v>
      </c>
      <c r="S28" s="13">
        <v>1.01629941813367</v>
      </c>
      <c r="T28" s="13">
        <v>3.5540849414649703E-2</v>
      </c>
      <c r="U28" s="13">
        <f t="shared" si="4"/>
        <v>1.029560052150075</v>
      </c>
      <c r="V28" s="13">
        <f t="shared" si="5"/>
        <v>1.3260634016404982E-2</v>
      </c>
      <c r="W28" s="13">
        <v>1.8214934070627999</v>
      </c>
    </row>
    <row r="29" spans="1:23" x14ac:dyDescent="0.15">
      <c r="A29" t="s">
        <v>174</v>
      </c>
      <c r="B29" t="s">
        <v>175</v>
      </c>
      <c r="C29" s="7">
        <v>0.71789287191108897</v>
      </c>
      <c r="D29" s="7">
        <v>7.21982124839783E-2</v>
      </c>
      <c r="E29" s="7">
        <v>0.80596799796846497</v>
      </c>
      <c r="F29" s="7">
        <v>3.1865276064749003E-2</v>
      </c>
      <c r="G29" s="7">
        <f t="shared" si="0"/>
        <v>0.76193043493977697</v>
      </c>
      <c r="H29" s="7">
        <f t="shared" si="1"/>
        <v>4.4037563028687998E-2</v>
      </c>
      <c r="I29" s="7">
        <v>8.1737801816451991</v>
      </c>
      <c r="J29" s="10">
        <v>0.78575019075196595</v>
      </c>
      <c r="K29" s="10">
        <v>0.14468968815432501</v>
      </c>
      <c r="L29" s="10">
        <v>0.77808073377704601</v>
      </c>
      <c r="M29" s="10">
        <v>6.2610608169269305E-2</v>
      </c>
      <c r="N29" s="10">
        <f t="shared" si="2"/>
        <v>0.78191546226450592</v>
      </c>
      <c r="O29" s="10">
        <f t="shared" si="3"/>
        <v>3.8347284874599707E-3</v>
      </c>
      <c r="P29" s="10">
        <v>0.69356922796722797</v>
      </c>
      <c r="Q29" s="13">
        <v>0.82493246359611005</v>
      </c>
      <c r="R29" s="13">
        <v>6.6439993501456601E-2</v>
      </c>
      <c r="S29" s="13">
        <v>0.98882208617179701</v>
      </c>
      <c r="T29" s="13">
        <v>8.0255771726657002E-2</v>
      </c>
      <c r="U29" s="13">
        <f t="shared" si="4"/>
        <v>0.90687727488395353</v>
      </c>
      <c r="V29" s="13">
        <f t="shared" si="5"/>
        <v>8.1944811287843478E-2</v>
      </c>
      <c r="W29" s="13">
        <v>12.7787371785451</v>
      </c>
    </row>
    <row r="30" spans="1:23" x14ac:dyDescent="0.15">
      <c r="A30" t="s">
        <v>87</v>
      </c>
      <c r="B30" t="s">
        <v>176</v>
      </c>
      <c r="C30" s="7">
        <v>0.90402594881917397</v>
      </c>
      <c r="D30" s="7">
        <v>3.2148496549001399E-2</v>
      </c>
      <c r="E30" s="7">
        <v>1.0408787550891401</v>
      </c>
      <c r="F30" s="7">
        <v>2.4168832326865099E-2</v>
      </c>
      <c r="G30" s="7">
        <f t="shared" si="0"/>
        <v>0.97245235195415702</v>
      </c>
      <c r="H30" s="7">
        <f t="shared" si="1"/>
        <v>6.8426403134983049E-2</v>
      </c>
      <c r="I30" s="7">
        <v>9.9510836848141793</v>
      </c>
      <c r="J30" s="10">
        <v>1.04430478913987</v>
      </c>
      <c r="K30" s="10">
        <v>9.7499351420497302E-2</v>
      </c>
      <c r="L30" s="10">
        <v>0.90231454380755904</v>
      </c>
      <c r="M30" s="10">
        <v>3.8287071798307599E-2</v>
      </c>
      <c r="N30" s="10">
        <f t="shared" si="2"/>
        <v>0.97330966647371453</v>
      </c>
      <c r="O30" s="10">
        <f t="shared" si="3"/>
        <v>7.0995122666155486E-2</v>
      </c>
      <c r="P30" s="10">
        <v>10.3155520586346</v>
      </c>
      <c r="Q30" s="13">
        <v>1.0061299544093301</v>
      </c>
      <c r="R30" s="13">
        <v>8.8644313204325795E-2</v>
      </c>
      <c r="S30" s="13">
        <v>1.0436624545189299</v>
      </c>
      <c r="T30" s="13">
        <v>0.103412281285996</v>
      </c>
      <c r="U30" s="13">
        <f t="shared" si="4"/>
        <v>1.0248962044641301</v>
      </c>
      <c r="V30" s="13">
        <f t="shared" si="5"/>
        <v>1.8766250054799927E-2</v>
      </c>
      <c r="W30" s="13">
        <v>2.5894803031551001</v>
      </c>
    </row>
    <row r="31" spans="1:23" x14ac:dyDescent="0.15">
      <c r="A31" t="s">
        <v>177</v>
      </c>
      <c r="B31" t="s">
        <v>178</v>
      </c>
      <c r="C31" s="7">
        <v>0.69567633524824402</v>
      </c>
      <c r="D31" s="7">
        <v>2.7344464262396201E-2</v>
      </c>
      <c r="E31" s="7">
        <v>0.96139881912951397</v>
      </c>
      <c r="F31" s="7">
        <v>2.37216327507444E-2</v>
      </c>
      <c r="G31" s="7">
        <f t="shared" si="0"/>
        <v>0.82853757718887899</v>
      </c>
      <c r="H31" s="7">
        <f t="shared" si="1"/>
        <v>0.13286124194063503</v>
      </c>
      <c r="I31" s="7">
        <v>22.677809122873999</v>
      </c>
      <c r="J31" s="10">
        <v>1.2512845153369501</v>
      </c>
      <c r="K31" s="10">
        <v>0.117791759588755</v>
      </c>
      <c r="L31" s="10">
        <v>1.1761925592717399</v>
      </c>
      <c r="M31" s="10">
        <v>6.7367820263671205E-2</v>
      </c>
      <c r="N31" s="10">
        <f t="shared" si="2"/>
        <v>1.213738537304345</v>
      </c>
      <c r="O31" s="10">
        <f t="shared" si="3"/>
        <v>3.7545978032605065E-2</v>
      </c>
      <c r="P31" s="10">
        <v>4.3747503860428303</v>
      </c>
      <c r="Q31" s="13">
        <v>1.12784531827593</v>
      </c>
      <c r="R31" s="13">
        <v>0.115632310398901</v>
      </c>
      <c r="S31" s="13">
        <v>1.07481183526587</v>
      </c>
      <c r="T31" s="13">
        <v>6.2566674359698302E-2</v>
      </c>
      <c r="U31" s="13">
        <f t="shared" si="4"/>
        <v>1.1013285767709</v>
      </c>
      <c r="V31" s="13">
        <f t="shared" si="5"/>
        <v>2.6516741505030028E-2</v>
      </c>
      <c r="W31" s="13">
        <v>3.40500884634322</v>
      </c>
    </row>
    <row r="32" spans="1:23" x14ac:dyDescent="0.15">
      <c r="A32" t="s">
        <v>98</v>
      </c>
      <c r="B32" t="s">
        <v>181</v>
      </c>
      <c r="C32" s="7">
        <v>0.86019160204227396</v>
      </c>
      <c r="D32" s="7">
        <v>5.5017951821778197E-2</v>
      </c>
      <c r="E32" s="7">
        <v>1.0224889009910201</v>
      </c>
      <c r="F32" s="7">
        <v>4.0159974350341097E-2</v>
      </c>
      <c r="G32" s="7">
        <f t="shared" si="0"/>
        <v>0.94134025151664702</v>
      </c>
      <c r="H32" s="7">
        <f t="shared" si="1"/>
        <v>8.1148649474373058E-2</v>
      </c>
      <c r="I32" s="7">
        <v>12.191290074977699</v>
      </c>
      <c r="J32" s="10">
        <v>0.75202977615552202</v>
      </c>
      <c r="K32" s="16">
        <v>0.16354989321337399</v>
      </c>
      <c r="L32" s="10">
        <v>0.95144819499702904</v>
      </c>
      <c r="M32" s="10">
        <v>5.4202880663229203E-2</v>
      </c>
      <c r="N32" s="10">
        <f t="shared" si="2"/>
        <v>0.85173898557627559</v>
      </c>
      <c r="O32" s="10">
        <f t="shared" si="3"/>
        <v>9.9709209420752551E-2</v>
      </c>
      <c r="P32" s="10">
        <v>16.555555005025798</v>
      </c>
      <c r="Q32" s="13">
        <v>1.07774746005878</v>
      </c>
      <c r="R32" s="13">
        <v>9.4904770321163096E-2</v>
      </c>
      <c r="S32" s="13">
        <v>0.90545189481144805</v>
      </c>
      <c r="T32" s="13">
        <v>5.3792742598743601E-2</v>
      </c>
      <c r="U32" s="13">
        <f t="shared" si="4"/>
        <v>0.99159967743511401</v>
      </c>
      <c r="V32" s="13">
        <f t="shared" si="5"/>
        <v>8.6147782623665958E-2</v>
      </c>
      <c r="W32" s="13">
        <v>12.2863455209958</v>
      </c>
    </row>
    <row r="33" spans="1:23" x14ac:dyDescent="0.15">
      <c r="A33" t="s">
        <v>182</v>
      </c>
      <c r="B33" t="s">
        <v>183</v>
      </c>
      <c r="C33" s="7">
        <v>1.0350703259337699</v>
      </c>
      <c r="D33" s="7">
        <v>4.2152176939648997E-2</v>
      </c>
      <c r="E33" s="7">
        <v>0.97845629106922005</v>
      </c>
      <c r="F33" s="7">
        <v>2.1556904581381198E-2</v>
      </c>
      <c r="G33" s="7">
        <f t="shared" si="0"/>
        <v>1.0067633085014949</v>
      </c>
      <c r="H33" s="7">
        <f t="shared" si="1"/>
        <v>2.8307017432274928E-2</v>
      </c>
      <c r="I33" s="7">
        <v>3.9763236924714902</v>
      </c>
      <c r="J33" s="10">
        <v>0.91900757880634698</v>
      </c>
      <c r="K33" s="16">
        <v>7.3890525594117504E-2</v>
      </c>
      <c r="L33" s="10">
        <v>1.0951900420559499</v>
      </c>
      <c r="M33" s="10">
        <v>3.8737103136342099E-2</v>
      </c>
      <c r="N33" s="10">
        <f t="shared" si="2"/>
        <v>1.0070988104311485</v>
      </c>
      <c r="O33" s="10">
        <f t="shared" si="3"/>
        <v>8.809123162480148E-2</v>
      </c>
      <c r="P33" s="10">
        <v>12.3701679715628</v>
      </c>
      <c r="Q33" s="13">
        <v>0.73799073906201096</v>
      </c>
      <c r="R33" s="13">
        <v>3.52340192895194E-2</v>
      </c>
      <c r="S33" s="13">
        <v>0.70506513565581896</v>
      </c>
      <c r="T33" s="13">
        <v>4.1180022991409299E-2</v>
      </c>
      <c r="U33" s="13">
        <f t="shared" si="4"/>
        <v>0.72152793735891496</v>
      </c>
      <c r="V33" s="13">
        <f t="shared" si="5"/>
        <v>1.6462801703095997E-2</v>
      </c>
      <c r="W33" s="13">
        <v>3.2267520407315802</v>
      </c>
    </row>
    <row r="34" spans="1:23" x14ac:dyDescent="0.15">
      <c r="A34" t="s">
        <v>184</v>
      </c>
      <c r="B34" t="s">
        <v>185</v>
      </c>
      <c r="C34" s="7">
        <v>0.98051220541976603</v>
      </c>
      <c r="D34" s="7">
        <v>3.0024814046144301E-2</v>
      </c>
      <c r="E34" s="7">
        <v>1.0229091110549999</v>
      </c>
      <c r="F34" s="7">
        <v>2.1902319474012E-2</v>
      </c>
      <c r="G34" s="7">
        <f t="shared" si="0"/>
        <v>1.0017106582373829</v>
      </c>
      <c r="H34" s="7">
        <f t="shared" si="1"/>
        <v>2.1198452817616953E-2</v>
      </c>
      <c r="I34" s="7">
        <v>2.9927942993789798</v>
      </c>
      <c r="J34" s="10">
        <v>1.0221782266139601</v>
      </c>
      <c r="K34" s="16">
        <v>8.1048967247388595E-2</v>
      </c>
      <c r="L34" s="10">
        <v>1.0945466704828699</v>
      </c>
      <c r="M34" s="10">
        <v>5.0279277605552203E-2</v>
      </c>
      <c r="N34" s="10">
        <f t="shared" si="2"/>
        <v>1.0583624485484151</v>
      </c>
      <c r="O34" s="10">
        <f t="shared" si="3"/>
        <v>3.6184221934454919E-2</v>
      </c>
      <c r="P34" s="10">
        <v>4.8350371343776199</v>
      </c>
      <c r="Q34" s="13">
        <v>0.96438955227101197</v>
      </c>
      <c r="R34" s="13">
        <v>6.9435371603062401E-2</v>
      </c>
      <c r="S34" s="13">
        <v>0.76666839700514</v>
      </c>
      <c r="T34" s="13">
        <v>3.7500391480914101E-2</v>
      </c>
      <c r="U34" s="13">
        <f t="shared" si="4"/>
        <v>0.86552897463807599</v>
      </c>
      <c r="V34" s="13">
        <f t="shared" si="5"/>
        <v>9.8860577632936208E-2</v>
      </c>
      <c r="W34" s="13">
        <v>16.153124132094899</v>
      </c>
    </row>
    <row r="35" spans="1:23" x14ac:dyDescent="0.15">
      <c r="A35" t="s">
        <v>105</v>
      </c>
      <c r="B35" t="s">
        <v>186</v>
      </c>
      <c r="C35" s="7">
        <v>0.59531255032348895</v>
      </c>
      <c r="D35" s="7">
        <v>4.75214123205202E-2</v>
      </c>
      <c r="E35" s="7">
        <v>0.93496390177243804</v>
      </c>
      <c r="F35" s="7">
        <v>2.51829358068217E-2</v>
      </c>
      <c r="G35" s="7">
        <f t="shared" si="0"/>
        <v>0.76513822604796355</v>
      </c>
      <c r="H35" s="7">
        <f t="shared" si="1"/>
        <v>0.16982567572447418</v>
      </c>
      <c r="I35" s="7">
        <v>31.389070062442801</v>
      </c>
      <c r="J35" s="10">
        <v>0.99148414369947102</v>
      </c>
      <c r="K35" s="16">
        <v>9.9355314760110003E-2</v>
      </c>
      <c r="L35" s="10">
        <v>0.95023655253524397</v>
      </c>
      <c r="M35" s="10">
        <v>4.5508504198281098E-2</v>
      </c>
      <c r="N35" s="10">
        <f t="shared" si="2"/>
        <v>0.97086034811735744</v>
      </c>
      <c r="O35" s="10">
        <f t="shared" si="3"/>
        <v>2.0623795582113524E-2</v>
      </c>
      <c r="P35" s="10">
        <v>3.0041860785017498</v>
      </c>
      <c r="Q35" s="13">
        <v>0.92595635334106496</v>
      </c>
      <c r="R35" s="13">
        <v>8.9975447811288203E-2</v>
      </c>
      <c r="S35" s="13">
        <v>1.00803221428468</v>
      </c>
      <c r="T35" s="13">
        <v>4.4418802403621602E-2</v>
      </c>
      <c r="U35" s="13">
        <f t="shared" si="4"/>
        <v>0.96699428381287245</v>
      </c>
      <c r="V35" s="13">
        <f t="shared" si="5"/>
        <v>4.1037930471807538E-2</v>
      </c>
      <c r="W35" s="13">
        <v>6.0017312218347403</v>
      </c>
    </row>
    <row r="36" spans="1:23" x14ac:dyDescent="0.15">
      <c r="A36" t="s">
        <v>109</v>
      </c>
      <c r="B36" t="s">
        <v>187</v>
      </c>
      <c r="C36" s="7">
        <v>0.91324134679211399</v>
      </c>
      <c r="D36" s="7">
        <v>2.4735714736349401E-2</v>
      </c>
      <c r="E36" s="7">
        <v>1.02145184423479</v>
      </c>
      <c r="F36" s="7">
        <v>1.65482918064765E-2</v>
      </c>
      <c r="G36" s="7">
        <f t="shared" si="0"/>
        <v>0.96734659551345192</v>
      </c>
      <c r="H36" s="7">
        <f t="shared" si="1"/>
        <v>5.4105248721337984E-2</v>
      </c>
      <c r="I36" s="7">
        <v>7.9099235881087804</v>
      </c>
      <c r="J36" s="10">
        <v>0.99139386891616599</v>
      </c>
      <c r="K36" s="16">
        <v>7.3361586085814307E-2</v>
      </c>
      <c r="L36" s="10">
        <v>1.21398071145956</v>
      </c>
      <c r="M36" s="10">
        <v>1.9161427003687101E-2</v>
      </c>
      <c r="N36" s="10">
        <f t="shared" si="2"/>
        <v>1.102687290187863</v>
      </c>
      <c r="O36" s="10">
        <f t="shared" si="3"/>
        <v>0.11129342127169663</v>
      </c>
      <c r="P36" s="10">
        <v>14.273553995396201</v>
      </c>
      <c r="Q36" s="13">
        <v>1.20912930505011</v>
      </c>
      <c r="R36" s="13">
        <v>5.1554894315897E-2</v>
      </c>
      <c r="S36" s="13">
        <v>1.0307694266026799</v>
      </c>
      <c r="T36" s="13">
        <v>2.3202527632236201E-2</v>
      </c>
      <c r="U36" s="13">
        <f t="shared" si="4"/>
        <v>1.119949365826395</v>
      </c>
      <c r="V36" s="13">
        <f t="shared" si="5"/>
        <v>8.9179939223715032E-2</v>
      </c>
      <c r="W36" s="13">
        <v>11.261176923719599</v>
      </c>
    </row>
    <row r="37" spans="1:23" x14ac:dyDescent="0.15">
      <c r="A37" t="s">
        <v>110</v>
      </c>
      <c r="B37" t="s">
        <v>188</v>
      </c>
      <c r="C37" s="7">
        <v>0.76524711491217501</v>
      </c>
      <c r="D37" s="7">
        <v>2.7806006528968599E-2</v>
      </c>
      <c r="E37" s="7">
        <v>0.78072685578634204</v>
      </c>
      <c r="F37" s="7">
        <v>2.44597341756485E-2</v>
      </c>
      <c r="G37" s="7">
        <f t="shared" si="0"/>
        <v>0.77298698534925858</v>
      </c>
      <c r="H37" s="7">
        <f t="shared" si="1"/>
        <v>7.7398704370835181E-3</v>
      </c>
      <c r="I37" s="7">
        <v>1.4160432129641101</v>
      </c>
      <c r="J37" s="10">
        <v>0.99493079898598002</v>
      </c>
      <c r="K37" s="16">
        <v>0.106398875943579</v>
      </c>
      <c r="L37" s="10">
        <v>0.96754597589330305</v>
      </c>
      <c r="M37" s="10">
        <v>3.5691981258733199E-2</v>
      </c>
      <c r="N37" s="10">
        <f t="shared" si="2"/>
        <v>0.98123838743964154</v>
      </c>
      <c r="O37" s="10">
        <f t="shared" si="3"/>
        <v>1.369241154633849E-2</v>
      </c>
      <c r="P37" s="10">
        <v>1.97342402807462</v>
      </c>
      <c r="Q37" s="13">
        <v>0.61629315274982499</v>
      </c>
      <c r="R37" s="13">
        <v>5.6637355029984099E-2</v>
      </c>
      <c r="S37" s="13">
        <v>0.75895043341311397</v>
      </c>
      <c r="T37" s="13">
        <v>4.3839467777713401E-2</v>
      </c>
      <c r="U37" s="13">
        <f t="shared" si="4"/>
        <v>0.68762179308146942</v>
      </c>
      <c r="V37" s="13">
        <f t="shared" si="5"/>
        <v>7.1328640331644835E-2</v>
      </c>
      <c r="W37" s="13">
        <v>14.669972877181999</v>
      </c>
    </row>
    <row r="38" spans="1:23" x14ac:dyDescent="0.15">
      <c r="A38" t="s">
        <v>113</v>
      </c>
      <c r="B38" t="s">
        <v>189</v>
      </c>
      <c r="C38" s="7">
        <v>1.00423939520603</v>
      </c>
      <c r="D38" s="7">
        <v>9.2060724300378899E-2</v>
      </c>
      <c r="E38" s="7">
        <v>0.76156590062429796</v>
      </c>
      <c r="F38" s="7">
        <v>5.06830694911534E-2</v>
      </c>
      <c r="G38" s="7">
        <f t="shared" si="0"/>
        <v>0.88290264791516404</v>
      </c>
      <c r="H38" s="7">
        <f t="shared" si="1"/>
        <v>0.12133674729086605</v>
      </c>
      <c r="I38" s="7">
        <v>19.435446709575199</v>
      </c>
      <c r="J38" s="10">
        <v>1.03086308789137</v>
      </c>
      <c r="K38" s="16">
        <v>0.115873251983308</v>
      </c>
      <c r="L38" s="10">
        <v>1.07046512723902</v>
      </c>
      <c r="M38" s="10">
        <v>3.7043034444335599E-2</v>
      </c>
      <c r="N38" s="10">
        <f t="shared" si="2"/>
        <v>1.050664107565195</v>
      </c>
      <c r="O38" s="10">
        <f t="shared" si="3"/>
        <v>1.9801019673824971E-2</v>
      </c>
      <c r="P38" s="10">
        <v>2.6652543253270098</v>
      </c>
      <c r="Q38" s="13">
        <v>1.0111365605069</v>
      </c>
      <c r="R38" s="13">
        <v>7.2809603175104001E-2</v>
      </c>
      <c r="S38" s="13">
        <v>1.1346067799439099</v>
      </c>
      <c r="T38" s="13">
        <v>4.6097010626401098E-2</v>
      </c>
      <c r="U38" s="13">
        <f t="shared" si="4"/>
        <v>1.0728716702254051</v>
      </c>
      <c r="V38" s="13">
        <f t="shared" si="5"/>
        <v>6.1735109718504932E-2</v>
      </c>
      <c r="W38" s="13">
        <v>8.1376581991542292</v>
      </c>
    </row>
    <row r="39" spans="1:23" x14ac:dyDescent="0.15">
      <c r="A39" t="s">
        <v>117</v>
      </c>
      <c r="B39" t="s">
        <v>190</v>
      </c>
      <c r="C39" s="7">
        <v>1.01344009840484</v>
      </c>
      <c r="D39" s="7">
        <v>2.8829059393337599E-2</v>
      </c>
      <c r="E39" s="7">
        <v>1.0661222127699701</v>
      </c>
      <c r="F39" s="7">
        <v>2.8248051193023E-2</v>
      </c>
      <c r="G39" s="7">
        <f t="shared" si="0"/>
        <v>1.039781155587405</v>
      </c>
      <c r="H39" s="7">
        <f t="shared" si="1"/>
        <v>2.6341057182565075E-2</v>
      </c>
      <c r="I39" s="7">
        <v>3.58266545942391</v>
      </c>
      <c r="J39" s="10">
        <v>1.14599823709912</v>
      </c>
      <c r="K39" s="10">
        <v>0.106528217320032</v>
      </c>
      <c r="L39" s="10">
        <v>0.85782187494238304</v>
      </c>
      <c r="M39" s="10">
        <v>5.1445319206070102E-2</v>
      </c>
      <c r="N39" s="10">
        <f t="shared" si="2"/>
        <v>1.0019100560207514</v>
      </c>
      <c r="O39" s="10">
        <f t="shared" si="3"/>
        <v>0.14408818107836863</v>
      </c>
      <c r="P39" s="10">
        <v>20.338298695993799</v>
      </c>
      <c r="Q39" s="13">
        <v>1.0006551711918701</v>
      </c>
      <c r="R39" s="13">
        <v>4.9592311170849397E-2</v>
      </c>
      <c r="S39" s="13">
        <v>1.1852759522176901</v>
      </c>
      <c r="T39" s="13">
        <v>5.7068948802488403E-2</v>
      </c>
      <c r="U39" s="13">
        <f t="shared" si="4"/>
        <v>1.09296556170478</v>
      </c>
      <c r="V39" s="13">
        <f t="shared" si="5"/>
        <v>9.2310390512910012E-2</v>
      </c>
      <c r="W39" s="13">
        <v>11.944256139936501</v>
      </c>
    </row>
    <row r="41" spans="1:23" x14ac:dyDescent="0.15">
      <c r="B41" t="s">
        <v>128</v>
      </c>
      <c r="I41" s="7">
        <f>MEDIAN(I2:I39)</f>
        <v>9.1292923696630144</v>
      </c>
      <c r="P41" s="10">
        <f t="shared" ref="P41:W41" si="6">MEDIAN(P2:P39)</f>
        <v>7.08741488650461</v>
      </c>
      <c r="W41" s="13">
        <f t="shared" si="6"/>
        <v>7.4924337340948792</v>
      </c>
    </row>
    <row r="42" spans="1:23" x14ac:dyDescent="0.15">
      <c r="I42" s="7">
        <f>SQRT(I41)/38</f>
        <v>7.9512418103907634E-2</v>
      </c>
      <c r="P42" s="10">
        <f t="shared" ref="P42:W42" si="7">SQRT(P41)/38</f>
        <v>7.0058418868584771E-2</v>
      </c>
      <c r="W42" s="13">
        <f t="shared" si="7"/>
        <v>7.2032395634473584E-2</v>
      </c>
    </row>
    <row r="43" spans="1:23" x14ac:dyDescent="0.15">
      <c r="I43" s="7"/>
      <c r="P43" s="10"/>
      <c r="W43" s="13"/>
    </row>
    <row r="44" spans="1:23" x14ac:dyDescent="0.15">
      <c r="B44" t="s">
        <v>129</v>
      </c>
      <c r="I44" s="9">
        <v>0.82</v>
      </c>
      <c r="P44" s="12">
        <v>0.93</v>
      </c>
      <c r="W44" s="15">
        <v>0.93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"/>
  <sheetViews>
    <sheetView zoomScaleNormal="100" workbookViewId="0">
      <selection activeCell="A9" sqref="A9"/>
    </sheetView>
  </sheetViews>
  <sheetFormatPr baseColWidth="10" defaultColWidth="11.5" defaultRowHeight="13" x14ac:dyDescent="0.15"/>
  <sheetData>
    <row r="1" spans="1:12" x14ac:dyDescent="0.15">
      <c r="A1" t="s">
        <v>136</v>
      </c>
      <c r="B1" t="s">
        <v>2</v>
      </c>
      <c r="C1" t="s">
        <v>137</v>
      </c>
      <c r="D1" t="s">
        <v>3</v>
      </c>
      <c r="E1" t="s">
        <v>138</v>
      </c>
      <c r="F1" t="s">
        <v>3</v>
      </c>
      <c r="G1" t="s">
        <v>139</v>
      </c>
      <c r="H1" t="s">
        <v>140</v>
      </c>
      <c r="J1" t="s">
        <v>134</v>
      </c>
      <c r="L1" t="s">
        <v>135</v>
      </c>
    </row>
    <row r="2" spans="1:12" x14ac:dyDescent="0.15">
      <c r="A2" t="s">
        <v>6</v>
      </c>
      <c r="B2" t="s">
        <v>141</v>
      </c>
      <c r="C2">
        <v>0.89119659081746505</v>
      </c>
      <c r="D2">
        <v>0.119937460319058</v>
      </c>
      <c r="E2">
        <v>0.72668793162045697</v>
      </c>
      <c r="F2">
        <v>4.4563563196195602E-2</v>
      </c>
      <c r="G2">
        <f t="shared" ref="G2:G41" si="0">AVERAGE(C2,E2)</f>
        <v>0.80894226121896096</v>
      </c>
      <c r="H2">
        <v>1.9356462076371499</v>
      </c>
      <c r="J2">
        <f t="shared" ref="J2:J41" si="1">C2/$C$43</f>
        <v>0.99901490065944676</v>
      </c>
      <c r="L2">
        <f t="shared" ref="L2:L41" si="2">E2/$E$43</f>
        <v>0.91235844664544985</v>
      </c>
    </row>
    <row r="3" spans="1:12" x14ac:dyDescent="0.15">
      <c r="A3" t="s">
        <v>9</v>
      </c>
      <c r="B3" t="s">
        <v>142</v>
      </c>
      <c r="C3">
        <v>1.0058688505178</v>
      </c>
      <c r="D3">
        <v>0.12955310233817899</v>
      </c>
      <c r="E3">
        <v>1.0113749746537199</v>
      </c>
      <c r="F3">
        <v>4.0854812454923103E-2</v>
      </c>
      <c r="G3">
        <f t="shared" si="0"/>
        <v>1.0086219125857601</v>
      </c>
      <c r="H3">
        <v>5.3726799661948199</v>
      </c>
      <c r="J3">
        <f t="shared" si="1"/>
        <v>1.127560383567817</v>
      </c>
      <c r="L3">
        <f t="shared" si="2"/>
        <v>1.2697837141639594</v>
      </c>
    </row>
    <row r="4" spans="1:12" x14ac:dyDescent="0.15">
      <c r="A4" t="s">
        <v>14</v>
      </c>
      <c r="B4" t="s">
        <v>143</v>
      </c>
      <c r="C4">
        <v>0.78801190066233495</v>
      </c>
      <c r="D4">
        <v>0.14365044097746599</v>
      </c>
      <c r="E4">
        <v>0.68537451677004102</v>
      </c>
      <c r="F4">
        <v>4.5387365117087401E-2</v>
      </c>
      <c r="G4">
        <f t="shared" si="0"/>
        <v>0.73669320871618793</v>
      </c>
      <c r="H4">
        <v>8.5250882995745201</v>
      </c>
      <c r="J4">
        <f t="shared" si="1"/>
        <v>0.88334677081354096</v>
      </c>
      <c r="L4">
        <f t="shared" si="2"/>
        <v>0.86048935489585532</v>
      </c>
    </row>
    <row r="5" spans="1:12" x14ac:dyDescent="0.15">
      <c r="A5" t="s">
        <v>17</v>
      </c>
      <c r="B5" t="s">
        <v>144</v>
      </c>
      <c r="C5">
        <v>0.59374019859801497</v>
      </c>
      <c r="D5">
        <v>0.10605267546135599</v>
      </c>
      <c r="E5">
        <v>0.59425654674673201</v>
      </c>
      <c r="F5">
        <v>3.8315109489867397E-2</v>
      </c>
      <c r="G5">
        <f t="shared" si="0"/>
        <v>0.59399837267237343</v>
      </c>
      <c r="H5">
        <v>16.468652834335501</v>
      </c>
      <c r="J5">
        <f t="shared" si="1"/>
        <v>0.66557178475720424</v>
      </c>
      <c r="L5">
        <f t="shared" si="2"/>
        <v>0.74609052429112177</v>
      </c>
    </row>
    <row r="6" spans="1:12" x14ac:dyDescent="0.15">
      <c r="A6" t="s">
        <v>20</v>
      </c>
      <c r="B6" t="s">
        <v>145</v>
      </c>
      <c r="C6">
        <v>1.39017746146942</v>
      </c>
      <c r="D6">
        <v>0.11562856636433499</v>
      </c>
      <c r="E6">
        <v>0.91027038480225897</v>
      </c>
      <c r="F6">
        <v>7.4391156710655201E-2</v>
      </c>
      <c r="G6">
        <f t="shared" si="0"/>
        <v>1.1502239231358395</v>
      </c>
      <c r="H6">
        <v>0.80717823772238695</v>
      </c>
      <c r="J6">
        <f t="shared" si="1"/>
        <v>1.5583632308276303</v>
      </c>
      <c r="L6">
        <f t="shared" si="2"/>
        <v>1.1428466583360082</v>
      </c>
    </row>
    <row r="7" spans="1:12" x14ac:dyDescent="0.15">
      <c r="A7" t="s">
        <v>23</v>
      </c>
      <c r="B7" t="s">
        <v>146</v>
      </c>
      <c r="C7">
        <v>0.93023639857350404</v>
      </c>
      <c r="D7">
        <v>0.10195627221598901</v>
      </c>
      <c r="E7">
        <v>0.76011097748313805</v>
      </c>
      <c r="F7">
        <v>3.4127435037866902E-2</v>
      </c>
      <c r="G7">
        <f t="shared" si="0"/>
        <v>0.84517368802832105</v>
      </c>
      <c r="H7">
        <v>2.7730566518708599</v>
      </c>
      <c r="J7">
        <f t="shared" si="1"/>
        <v>1.0427778033332424</v>
      </c>
      <c r="L7">
        <f t="shared" si="2"/>
        <v>0.95432116114579468</v>
      </c>
    </row>
    <row r="8" spans="1:12" x14ac:dyDescent="0.15">
      <c r="A8" t="s">
        <v>147</v>
      </c>
      <c r="B8" t="s">
        <v>148</v>
      </c>
      <c r="C8">
        <v>0.94565569546596395</v>
      </c>
      <c r="D8">
        <v>8.8589947160559096E-2</v>
      </c>
      <c r="E8">
        <v>0.78252345111073995</v>
      </c>
      <c r="F8">
        <v>3.6601157386309098E-2</v>
      </c>
      <c r="G8">
        <f t="shared" si="0"/>
        <v>0.86408957328835201</v>
      </c>
      <c r="H8">
        <v>8.8897693168605905</v>
      </c>
      <c r="J8">
        <f t="shared" si="1"/>
        <v>1.0600625500568914</v>
      </c>
      <c r="L8">
        <f t="shared" si="2"/>
        <v>0.98246007571227589</v>
      </c>
    </row>
    <row r="9" spans="1:12" x14ac:dyDescent="0.15">
      <c r="A9" t="s">
        <v>149</v>
      </c>
      <c r="B9" t="s">
        <v>150</v>
      </c>
      <c r="C9">
        <v>1.0970745134294499</v>
      </c>
      <c r="D9">
        <v>7.8208091412720199E-2</v>
      </c>
      <c r="E9">
        <v>0.87849090206997904</v>
      </c>
      <c r="F9">
        <v>4.2736611007500903E-2</v>
      </c>
      <c r="G9">
        <f t="shared" si="0"/>
        <v>0.98778270774971455</v>
      </c>
      <c r="H9">
        <v>21.164449952521601</v>
      </c>
      <c r="J9">
        <f t="shared" si="1"/>
        <v>1.2298002453582257</v>
      </c>
      <c r="L9">
        <f t="shared" si="2"/>
        <v>1.1029474413004867</v>
      </c>
    </row>
    <row r="10" spans="1:12" x14ac:dyDescent="0.15">
      <c r="A10" t="s">
        <v>32</v>
      </c>
      <c r="B10" t="s">
        <v>151</v>
      </c>
      <c r="C10">
        <v>0.91324626596130598</v>
      </c>
      <c r="D10">
        <v>7.1016239453407098E-2</v>
      </c>
      <c r="E10">
        <v>0.81764913479385803</v>
      </c>
      <c r="F10">
        <v>2.8599211301286301E-2</v>
      </c>
      <c r="G10">
        <f t="shared" si="0"/>
        <v>0.86544770037758201</v>
      </c>
      <c r="H10">
        <v>10.754603192766499</v>
      </c>
      <c r="J10">
        <f t="shared" si="1"/>
        <v>1.0237321788115006</v>
      </c>
      <c r="L10">
        <f t="shared" si="2"/>
        <v>1.0265604560929247</v>
      </c>
    </row>
    <row r="11" spans="1:12" x14ac:dyDescent="0.15">
      <c r="A11" t="s">
        <v>152</v>
      </c>
      <c r="B11" t="s">
        <v>153</v>
      </c>
      <c r="C11">
        <v>1.1014497603201201</v>
      </c>
      <c r="D11">
        <v>0.15039740962171599</v>
      </c>
      <c r="E11">
        <v>1.01213364758646</v>
      </c>
      <c r="F11">
        <v>5.7479325506275401E-2</v>
      </c>
      <c r="G11">
        <f t="shared" si="0"/>
        <v>1.0567917039532899</v>
      </c>
      <c r="H11">
        <v>8.6994030419342891</v>
      </c>
      <c r="J11">
        <f t="shared" si="1"/>
        <v>1.2347048162271896</v>
      </c>
      <c r="L11">
        <f t="shared" si="2"/>
        <v>1.2707362298564699</v>
      </c>
    </row>
    <row r="12" spans="1:12" x14ac:dyDescent="0.15">
      <c r="A12" t="s">
        <v>38</v>
      </c>
      <c r="B12" t="s">
        <v>154</v>
      </c>
      <c r="C12">
        <v>0.85611628391145</v>
      </c>
      <c r="D12">
        <v>0.15136698454366401</v>
      </c>
      <c r="E12">
        <v>0.66443163548084505</v>
      </c>
      <c r="F12">
        <v>5.6931435640759503E-2</v>
      </c>
      <c r="G12">
        <f t="shared" si="0"/>
        <v>0.76027395969614753</v>
      </c>
      <c r="H12">
        <v>15.2838644934198</v>
      </c>
      <c r="J12">
        <f t="shared" si="1"/>
        <v>0.95969052522992537</v>
      </c>
      <c r="L12">
        <f t="shared" si="2"/>
        <v>0.8341955170462535</v>
      </c>
    </row>
    <row r="13" spans="1:12" x14ac:dyDescent="0.15">
      <c r="A13" t="s">
        <v>39</v>
      </c>
      <c r="B13" t="s">
        <v>155</v>
      </c>
      <c r="C13">
        <v>1.1052258379083399</v>
      </c>
      <c r="D13">
        <v>0.18354201444537899</v>
      </c>
      <c r="E13">
        <v>1.0274091205409801</v>
      </c>
      <c r="F13">
        <v>5.9565744705085501E-2</v>
      </c>
      <c r="G13">
        <f t="shared" si="0"/>
        <v>1.0663174792246601</v>
      </c>
      <c r="H13">
        <v>2.2425679916325101</v>
      </c>
      <c r="J13">
        <f t="shared" si="1"/>
        <v>1.2389377293863588</v>
      </c>
      <c r="L13">
        <f t="shared" si="2"/>
        <v>1.2899146229054406</v>
      </c>
    </row>
    <row r="14" spans="1:12" x14ac:dyDescent="0.15">
      <c r="A14" t="s">
        <v>44</v>
      </c>
      <c r="B14" t="s">
        <v>156</v>
      </c>
      <c r="C14">
        <v>1.0395376090927</v>
      </c>
      <c r="D14">
        <v>0.15017001292302701</v>
      </c>
      <c r="E14">
        <v>0.99719412499687898</v>
      </c>
      <c r="F14">
        <v>9.0593290280886904E-2</v>
      </c>
      <c r="G14">
        <f t="shared" si="0"/>
        <v>1.0183658670447895</v>
      </c>
      <c r="H14">
        <v>5.0870411064339702</v>
      </c>
      <c r="J14">
        <f t="shared" si="1"/>
        <v>1.1653024394167717</v>
      </c>
      <c r="L14">
        <f t="shared" si="2"/>
        <v>1.2519796232990164</v>
      </c>
    </row>
    <row r="15" spans="1:12" x14ac:dyDescent="0.15">
      <c r="A15" t="s">
        <v>45</v>
      </c>
      <c r="B15" t="s">
        <v>157</v>
      </c>
      <c r="C15">
        <v>0.69494624889383205</v>
      </c>
      <c r="D15">
        <v>8.8096394457506499E-2</v>
      </c>
      <c r="E15">
        <v>0.56996893946689398</v>
      </c>
      <c r="F15">
        <v>5.0752770749326097E-2</v>
      </c>
      <c r="G15">
        <f t="shared" si="0"/>
        <v>0.63245759418036296</v>
      </c>
      <c r="H15">
        <v>2.27912230435471</v>
      </c>
      <c r="J15">
        <f t="shared" si="1"/>
        <v>0.77902189590458781</v>
      </c>
      <c r="L15">
        <f t="shared" si="2"/>
        <v>0.71559737491246767</v>
      </c>
    </row>
    <row r="16" spans="1:12" x14ac:dyDescent="0.15">
      <c r="A16" t="s">
        <v>158</v>
      </c>
      <c r="B16" t="s">
        <v>159</v>
      </c>
      <c r="C16">
        <v>0.66570301507109997</v>
      </c>
      <c r="D16">
        <v>0.112636384379716</v>
      </c>
      <c r="E16">
        <v>0.69205093497850301</v>
      </c>
      <c r="F16">
        <v>5.2548402569673601E-2</v>
      </c>
      <c r="G16">
        <f t="shared" si="0"/>
        <v>0.67887697502480149</v>
      </c>
      <c r="H16">
        <v>20.140037193624401</v>
      </c>
      <c r="J16">
        <f t="shared" si="1"/>
        <v>0.74624077147773127</v>
      </c>
      <c r="L16">
        <f t="shared" si="2"/>
        <v>0.86887161402082069</v>
      </c>
    </row>
    <row r="17" spans="1:12" x14ac:dyDescent="0.15">
      <c r="A17" t="s">
        <v>52</v>
      </c>
      <c r="B17" t="s">
        <v>160</v>
      </c>
      <c r="C17">
        <v>0.69106601801255296</v>
      </c>
      <c r="D17">
        <v>0.117125733920529</v>
      </c>
      <c r="E17">
        <v>0.88592179782908898</v>
      </c>
      <c r="F17">
        <v>4.7613205288348302E-2</v>
      </c>
      <c r="G17">
        <f t="shared" si="0"/>
        <v>0.78849390792082097</v>
      </c>
      <c r="H17">
        <v>22.306152615782601</v>
      </c>
      <c r="J17">
        <f t="shared" si="1"/>
        <v>0.77467222882962616</v>
      </c>
      <c r="L17">
        <f t="shared" si="2"/>
        <v>1.1122769488056516</v>
      </c>
    </row>
    <row r="18" spans="1:12" x14ac:dyDescent="0.15">
      <c r="A18" t="s">
        <v>161</v>
      </c>
      <c r="B18" t="s">
        <v>162</v>
      </c>
      <c r="C18">
        <v>0.82723515271767101</v>
      </c>
      <c r="D18">
        <v>8.8705951494858895E-2</v>
      </c>
      <c r="E18">
        <v>0.78776751323244698</v>
      </c>
      <c r="F18">
        <v>2.8722827033079799E-2</v>
      </c>
      <c r="G18">
        <f t="shared" si="0"/>
        <v>0.80750133297505899</v>
      </c>
      <c r="H18">
        <v>9.8375782179727693</v>
      </c>
      <c r="J18">
        <f t="shared" si="1"/>
        <v>0.92731531115508248</v>
      </c>
      <c r="L18">
        <f t="shared" si="2"/>
        <v>0.98904400832390449</v>
      </c>
    </row>
    <row r="19" spans="1:12" x14ac:dyDescent="0.15">
      <c r="A19" t="s">
        <v>61</v>
      </c>
      <c r="B19" t="s">
        <v>163</v>
      </c>
      <c r="C19">
        <v>0.71413324949207302</v>
      </c>
      <c r="D19">
        <v>0.109539143419619</v>
      </c>
      <c r="E19">
        <v>0.74413334658804797</v>
      </c>
      <c r="F19">
        <v>4.2176316586536498E-2</v>
      </c>
      <c r="G19">
        <f t="shared" si="0"/>
        <v>0.72913329804006044</v>
      </c>
      <c r="H19">
        <v>8.1803117365057805</v>
      </c>
      <c r="J19">
        <f t="shared" si="1"/>
        <v>0.80053016882001959</v>
      </c>
      <c r="L19">
        <f t="shared" si="2"/>
        <v>0.93426120711296468</v>
      </c>
    </row>
    <row r="20" spans="1:12" x14ac:dyDescent="0.15">
      <c r="A20" t="s">
        <v>58</v>
      </c>
      <c r="B20" t="s">
        <v>164</v>
      </c>
      <c r="C20">
        <v>0.80711535727644201</v>
      </c>
      <c r="D20">
        <v>0.152842149190096</v>
      </c>
      <c r="E20">
        <v>0.865854497153696</v>
      </c>
      <c r="F20">
        <v>5.2776778935187001E-2</v>
      </c>
      <c r="G20">
        <f t="shared" si="0"/>
        <v>0.83648492721506895</v>
      </c>
      <c r="H20">
        <v>2.40286214334877</v>
      </c>
      <c r="J20">
        <f t="shared" si="1"/>
        <v>0.9047613924674327</v>
      </c>
      <c r="L20">
        <f t="shared" si="2"/>
        <v>1.0870824045234286</v>
      </c>
    </row>
    <row r="21" spans="1:12" x14ac:dyDescent="0.15">
      <c r="A21" t="s">
        <v>62</v>
      </c>
      <c r="B21" t="s">
        <v>165</v>
      </c>
      <c r="C21">
        <v>0.93280725178602897</v>
      </c>
      <c r="D21">
        <v>0.52058328233638995</v>
      </c>
      <c r="E21">
        <v>0.73412150994354197</v>
      </c>
      <c r="F21">
        <v>0.519186193215187</v>
      </c>
      <c r="G21">
        <f t="shared" si="0"/>
        <v>0.83346438086478547</v>
      </c>
      <c r="H21">
        <v>18.0408414357398</v>
      </c>
      <c r="J21">
        <f t="shared" si="1"/>
        <v>1.0456596822510744</v>
      </c>
      <c r="L21">
        <f t="shared" si="2"/>
        <v>0.92169132211614002</v>
      </c>
    </row>
    <row r="22" spans="1:12" x14ac:dyDescent="0.15">
      <c r="A22" t="s">
        <v>67</v>
      </c>
      <c r="B22" t="s">
        <v>166</v>
      </c>
      <c r="C22">
        <v>0.90753644265436895</v>
      </c>
      <c r="D22">
        <v>0.21089810992948399</v>
      </c>
      <c r="E22">
        <v>0.91093561085741004</v>
      </c>
      <c r="F22">
        <v>8.7251602508364404E-2</v>
      </c>
      <c r="G22">
        <f t="shared" si="0"/>
        <v>0.90923602675588944</v>
      </c>
      <c r="H22">
        <v>6.8472092690355302</v>
      </c>
      <c r="J22">
        <f t="shared" si="1"/>
        <v>1.0173315724553535</v>
      </c>
      <c r="L22">
        <f t="shared" si="2"/>
        <v>1.143681851248862</v>
      </c>
    </row>
    <row r="23" spans="1:12" x14ac:dyDescent="0.15">
      <c r="A23" t="s">
        <v>68</v>
      </c>
      <c r="B23" t="s">
        <v>167</v>
      </c>
      <c r="C23">
        <v>0.92779877133758104</v>
      </c>
      <c r="D23">
        <v>9.1042744790712699E-2</v>
      </c>
      <c r="E23">
        <v>0.83421151930542503</v>
      </c>
      <c r="F23">
        <v>4.2065773019192197E-2</v>
      </c>
      <c r="G23">
        <f t="shared" si="0"/>
        <v>0.88100514532150309</v>
      </c>
      <c r="H23">
        <v>3.2508222795614001</v>
      </c>
      <c r="J23">
        <f t="shared" si="1"/>
        <v>1.0400452682719192</v>
      </c>
      <c r="L23">
        <f t="shared" si="2"/>
        <v>1.0473545696982269</v>
      </c>
    </row>
    <row r="24" spans="1:12" x14ac:dyDescent="0.15">
      <c r="A24" t="s">
        <v>70</v>
      </c>
      <c r="B24" t="s">
        <v>168</v>
      </c>
      <c r="C24">
        <v>0.81665928095446705</v>
      </c>
      <c r="D24">
        <v>9.7870405617019596E-2</v>
      </c>
      <c r="E24">
        <v>0.71840884995450305</v>
      </c>
      <c r="F24">
        <v>4.4378442135054701E-2</v>
      </c>
      <c r="G24">
        <f t="shared" si="0"/>
        <v>0.7675340654544851</v>
      </c>
      <c r="H24">
        <v>4.8132903080234097</v>
      </c>
      <c r="J24">
        <f t="shared" si="1"/>
        <v>0.9154599544495402</v>
      </c>
      <c r="L24">
        <f t="shared" si="2"/>
        <v>0.9019640396934081</v>
      </c>
    </row>
    <row r="25" spans="1:12" x14ac:dyDescent="0.15">
      <c r="A25" t="s">
        <v>74</v>
      </c>
      <c r="B25" t="s">
        <v>169</v>
      </c>
      <c r="C25">
        <v>0.85256866085626903</v>
      </c>
      <c r="D25">
        <v>0.10244427624932</v>
      </c>
      <c r="E25">
        <v>0.68539521429983197</v>
      </c>
      <c r="F25">
        <v>3.2089329604980399E-2</v>
      </c>
      <c r="G25">
        <f t="shared" si="0"/>
        <v>0.76898193757805045</v>
      </c>
      <c r="H25">
        <v>2.61541261602803</v>
      </c>
      <c r="J25">
        <f t="shared" si="1"/>
        <v>0.95571370537831679</v>
      </c>
      <c r="L25">
        <f t="shared" si="2"/>
        <v>0.86051534069430857</v>
      </c>
    </row>
    <row r="26" spans="1:12" x14ac:dyDescent="0.15">
      <c r="A26" t="s">
        <v>170</v>
      </c>
      <c r="B26" t="s">
        <v>171</v>
      </c>
      <c r="C26">
        <v>0.86571820854394099</v>
      </c>
      <c r="D26">
        <v>0.106009538792475</v>
      </c>
      <c r="E26">
        <v>0.58001474012546705</v>
      </c>
      <c r="F26">
        <v>3.55730873495404E-2</v>
      </c>
      <c r="G26">
        <f t="shared" si="0"/>
        <v>0.72286647433470397</v>
      </c>
      <c r="H26">
        <v>2.5222835589834101</v>
      </c>
      <c r="J26">
        <f t="shared" si="1"/>
        <v>0.97045410520958919</v>
      </c>
      <c r="L26">
        <f t="shared" si="2"/>
        <v>0.72820990181067491</v>
      </c>
    </row>
    <row r="27" spans="1:12" x14ac:dyDescent="0.15">
      <c r="A27" t="s">
        <v>80</v>
      </c>
      <c r="B27" t="s">
        <v>172</v>
      </c>
      <c r="C27">
        <v>0.92033094674113203</v>
      </c>
      <c r="D27">
        <v>0.107114466707005</v>
      </c>
      <c r="E27">
        <v>0.70255844239045695</v>
      </c>
      <c r="F27">
        <v>5.3083186150309103E-2</v>
      </c>
      <c r="G27">
        <f t="shared" si="0"/>
        <v>0.81144469456579449</v>
      </c>
      <c r="H27">
        <v>1.651322753481</v>
      </c>
      <c r="J27">
        <f t="shared" si="1"/>
        <v>1.0316739749745329</v>
      </c>
      <c r="L27">
        <f t="shared" si="2"/>
        <v>0.88206381485881791</v>
      </c>
    </row>
    <row r="28" spans="1:12" x14ac:dyDescent="0.15">
      <c r="A28" t="s">
        <v>81</v>
      </c>
      <c r="B28" t="s">
        <v>173</v>
      </c>
      <c r="C28">
        <v>1.0763952515845401</v>
      </c>
      <c r="D28">
        <v>8.5038465478339903E-2</v>
      </c>
      <c r="E28">
        <v>0.93341392824784497</v>
      </c>
      <c r="F28">
        <v>4.1292135459861101E-2</v>
      </c>
      <c r="G28">
        <f t="shared" si="0"/>
        <v>1.0049045899161926</v>
      </c>
      <c r="H28">
        <v>1.8214934070627999</v>
      </c>
      <c r="J28">
        <f t="shared" si="1"/>
        <v>1.2066191751762205</v>
      </c>
      <c r="L28">
        <f t="shared" si="2"/>
        <v>1.1719034328180078</v>
      </c>
    </row>
    <row r="29" spans="1:12" x14ac:dyDescent="0.15">
      <c r="A29" t="s">
        <v>174</v>
      </c>
      <c r="B29" t="s">
        <v>175</v>
      </c>
      <c r="C29">
        <v>0.70094839503403505</v>
      </c>
      <c r="D29">
        <v>0.14468968815432501</v>
      </c>
      <c r="E29">
        <v>0.621278285433294</v>
      </c>
      <c r="F29">
        <v>6.2610608169269305E-2</v>
      </c>
      <c r="G29">
        <f t="shared" si="0"/>
        <v>0.66111334023366453</v>
      </c>
      <c r="H29">
        <v>12.7787371785451</v>
      </c>
      <c r="J29">
        <f t="shared" si="1"/>
        <v>0.78575019075196617</v>
      </c>
      <c r="L29">
        <f t="shared" si="2"/>
        <v>0.78001638222955705</v>
      </c>
    </row>
    <row r="30" spans="1:12" x14ac:dyDescent="0.15">
      <c r="A30" t="s">
        <v>87</v>
      </c>
      <c r="B30" t="s">
        <v>176</v>
      </c>
      <c r="C30">
        <v>0.93159858500755899</v>
      </c>
      <c r="D30">
        <v>9.7499351420497302E-2</v>
      </c>
      <c r="E30">
        <v>0.720475920251892</v>
      </c>
      <c r="F30">
        <v>3.8287071798307599E-2</v>
      </c>
      <c r="G30">
        <f t="shared" si="0"/>
        <v>0.82603725262972549</v>
      </c>
      <c r="H30">
        <v>2.5894803031551001</v>
      </c>
      <c r="J30">
        <f t="shared" si="1"/>
        <v>1.0443047891398742</v>
      </c>
      <c r="L30">
        <f t="shared" si="2"/>
        <v>0.90455925142539229</v>
      </c>
    </row>
    <row r="31" spans="1:12" x14ac:dyDescent="0.15">
      <c r="A31" t="s">
        <v>177</v>
      </c>
      <c r="B31" t="s">
        <v>178</v>
      </c>
      <c r="C31">
        <v>1.11624010159896</v>
      </c>
      <c r="D31">
        <v>0.117791759588755</v>
      </c>
      <c r="E31">
        <v>0.93916076422621497</v>
      </c>
      <c r="F31">
        <v>6.7367820263671205E-2</v>
      </c>
      <c r="G31">
        <f t="shared" si="0"/>
        <v>1.0277004329125874</v>
      </c>
      <c r="H31">
        <v>3.40500884634322</v>
      </c>
      <c r="J31">
        <f t="shared" si="1"/>
        <v>1.2512845153369521</v>
      </c>
      <c r="L31">
        <f t="shared" si="2"/>
        <v>1.1791185992164093</v>
      </c>
    </row>
    <row r="32" spans="1:12" x14ac:dyDescent="0.15">
      <c r="A32" t="s">
        <v>93</v>
      </c>
      <c r="B32" t="s">
        <v>179</v>
      </c>
      <c r="C32">
        <v>0.80535545437155798</v>
      </c>
      <c r="D32">
        <v>0.107010488915512</v>
      </c>
      <c r="E32">
        <v>0.68745868472301896</v>
      </c>
      <c r="F32">
        <v>4.3765448987447997E-2</v>
      </c>
      <c r="G32">
        <f t="shared" si="0"/>
        <v>0.74640706954728842</v>
      </c>
      <c r="H32">
        <v>6.2719474161082296</v>
      </c>
      <c r="J32">
        <f t="shared" si="1"/>
        <v>0.90278857385052103</v>
      </c>
      <c r="L32">
        <f t="shared" si="2"/>
        <v>0.86310603277557052</v>
      </c>
    </row>
    <row r="33" spans="1:12" x14ac:dyDescent="0.15">
      <c r="A33" t="s">
        <v>97</v>
      </c>
      <c r="B33" t="s">
        <v>180</v>
      </c>
      <c r="C33">
        <v>0.77041560389902797</v>
      </c>
      <c r="D33">
        <v>0.20730965768395199</v>
      </c>
      <c r="E33">
        <v>0.83023380230599197</v>
      </c>
      <c r="F33">
        <v>7.6467238081136604E-2</v>
      </c>
      <c r="G33">
        <f t="shared" si="0"/>
        <v>0.80032470310251003</v>
      </c>
      <c r="H33">
        <v>8.9814979962997601</v>
      </c>
      <c r="J33">
        <f t="shared" si="1"/>
        <v>0.86362164748598802</v>
      </c>
      <c r="L33">
        <f t="shared" si="2"/>
        <v>1.0423605364345876</v>
      </c>
    </row>
    <row r="34" spans="1:12" x14ac:dyDescent="0.15">
      <c r="A34" t="s">
        <v>98</v>
      </c>
      <c r="B34" t="s">
        <v>181</v>
      </c>
      <c r="C34">
        <v>0.67086724358227401</v>
      </c>
      <c r="D34">
        <v>0.16354989321337399</v>
      </c>
      <c r="E34">
        <v>0.75970792953181698</v>
      </c>
      <c r="F34">
        <v>5.4202880663229203E-2</v>
      </c>
      <c r="G34">
        <f t="shared" si="0"/>
        <v>0.7152875865570455</v>
      </c>
      <c r="H34">
        <v>12.2863455209958</v>
      </c>
      <c r="J34">
        <f t="shared" si="1"/>
        <v>0.75202977615552169</v>
      </c>
      <c r="L34">
        <f t="shared" si="2"/>
        <v>0.95381513347313074</v>
      </c>
    </row>
    <row r="35" spans="1:12" x14ac:dyDescent="0.15">
      <c r="A35" t="s">
        <v>182</v>
      </c>
      <c r="B35" t="s">
        <v>183</v>
      </c>
      <c r="C35">
        <v>0.81982402927824105</v>
      </c>
      <c r="D35">
        <v>7.3890525594117504E-2</v>
      </c>
      <c r="E35">
        <v>0.87448225102448796</v>
      </c>
      <c r="F35">
        <v>3.8737103136342099E-2</v>
      </c>
      <c r="G35">
        <f t="shared" si="0"/>
        <v>0.84715314015136456</v>
      </c>
      <c r="H35">
        <v>3.2267520407315802</v>
      </c>
      <c r="J35">
        <f t="shared" si="1"/>
        <v>0.91900757880634709</v>
      </c>
      <c r="L35">
        <f t="shared" si="2"/>
        <v>1.0979145702675905</v>
      </c>
    </row>
    <row r="36" spans="1:12" x14ac:dyDescent="0.15">
      <c r="A36" t="s">
        <v>184</v>
      </c>
      <c r="B36" t="s">
        <v>185</v>
      </c>
      <c r="C36">
        <v>0.91186002347400297</v>
      </c>
      <c r="D36">
        <v>8.1048967247388595E-2</v>
      </c>
      <c r="E36">
        <v>0.87396853468315105</v>
      </c>
      <c r="F36">
        <v>5.0279277605552203E-2</v>
      </c>
      <c r="G36">
        <f t="shared" si="0"/>
        <v>0.89291427907857701</v>
      </c>
      <c r="H36">
        <v>16.153124132094899</v>
      </c>
      <c r="J36">
        <f t="shared" si="1"/>
        <v>1.0221782266139583</v>
      </c>
      <c r="L36">
        <f t="shared" si="2"/>
        <v>1.0972695981649805</v>
      </c>
    </row>
    <row r="37" spans="1:12" x14ac:dyDescent="0.15">
      <c r="A37" t="s">
        <v>105</v>
      </c>
      <c r="B37" t="s">
        <v>186</v>
      </c>
      <c r="C37">
        <v>0.88447858798830303</v>
      </c>
      <c r="D37">
        <v>9.9355314760110003E-2</v>
      </c>
      <c r="E37">
        <v>0.75874046289430996</v>
      </c>
      <c r="F37">
        <v>4.5508504198281098E-2</v>
      </c>
      <c r="G37">
        <f t="shared" si="0"/>
        <v>0.8216095254413065</v>
      </c>
      <c r="H37">
        <v>6.0017312218347403</v>
      </c>
      <c r="J37">
        <f t="shared" si="1"/>
        <v>0.99148414369947113</v>
      </c>
      <c r="L37">
        <f t="shared" si="2"/>
        <v>0.95260047678190296</v>
      </c>
    </row>
    <row r="38" spans="1:12" x14ac:dyDescent="0.15">
      <c r="A38" t="s">
        <v>109</v>
      </c>
      <c r="B38" t="s">
        <v>187</v>
      </c>
      <c r="C38">
        <v>0.88439805607725197</v>
      </c>
      <c r="D38">
        <v>7.3361586085814307E-2</v>
      </c>
      <c r="E38">
        <v>0.96933367223150202</v>
      </c>
      <c r="F38">
        <v>1.9161427003687101E-2</v>
      </c>
      <c r="G38">
        <f t="shared" si="0"/>
        <v>0.92686586415437699</v>
      </c>
      <c r="H38">
        <v>11.261176923719599</v>
      </c>
      <c r="J38">
        <f t="shared" si="1"/>
        <v>0.99139386891616565</v>
      </c>
      <c r="L38">
        <f t="shared" si="2"/>
        <v>1.2170007578165849</v>
      </c>
    </row>
    <row r="39" spans="1:12" x14ac:dyDescent="0.15">
      <c r="A39" t="s">
        <v>110</v>
      </c>
      <c r="B39" t="s">
        <v>188</v>
      </c>
      <c r="C39">
        <v>0.88755326429096104</v>
      </c>
      <c r="D39">
        <v>0.106398875943579</v>
      </c>
      <c r="E39">
        <v>0.77256161075069096</v>
      </c>
      <c r="F39">
        <v>3.5691981258733199E-2</v>
      </c>
      <c r="G39">
        <f t="shared" si="0"/>
        <v>0.83005743752082606</v>
      </c>
      <c r="H39">
        <v>14.669972877181999</v>
      </c>
      <c r="J39">
        <f t="shared" si="1"/>
        <v>0.99493079898598014</v>
      </c>
      <c r="L39">
        <f t="shared" si="2"/>
        <v>0.96995296117088403</v>
      </c>
    </row>
    <row r="40" spans="1:12" x14ac:dyDescent="0.15">
      <c r="A40" t="s">
        <v>113</v>
      </c>
      <c r="B40" t="s">
        <v>189</v>
      </c>
      <c r="C40">
        <v>0.91960757434340401</v>
      </c>
      <c r="D40">
        <v>0.115873251983308</v>
      </c>
      <c r="E40">
        <v>0.85474001603766603</v>
      </c>
      <c r="F40">
        <v>3.7043034444335599E-2</v>
      </c>
      <c r="G40">
        <f t="shared" si="0"/>
        <v>0.88717379519053496</v>
      </c>
      <c r="H40">
        <v>8.1376581991542292</v>
      </c>
      <c r="J40">
        <f t="shared" si="1"/>
        <v>1.0308630878913663</v>
      </c>
      <c r="L40">
        <f t="shared" si="2"/>
        <v>1.0731281467395144</v>
      </c>
    </row>
    <row r="41" spans="1:12" x14ac:dyDescent="0.15">
      <c r="A41" t="s">
        <v>117</v>
      </c>
      <c r="B41" t="s">
        <v>190</v>
      </c>
      <c r="C41">
        <v>1.0223168055965901</v>
      </c>
      <c r="D41">
        <v>0.106528217320032</v>
      </c>
      <c r="E41">
        <v>0.68494962095294498</v>
      </c>
      <c r="F41">
        <v>5.1445319206070102E-2</v>
      </c>
      <c r="G41">
        <f t="shared" si="0"/>
        <v>0.85363321327476749</v>
      </c>
      <c r="H41">
        <v>11.944256139936501</v>
      </c>
      <c r="J41">
        <f t="shared" si="1"/>
        <v>1.1459982370991195</v>
      </c>
      <c r="L41">
        <f t="shared" si="2"/>
        <v>0.85995589717514231</v>
      </c>
    </row>
    <row r="43" spans="1:12" x14ac:dyDescent="0.15">
      <c r="C43">
        <f>AVERAGE(C2:C41)</f>
        <v>0.89207537367980083</v>
      </c>
      <c r="E43">
        <f>AVERAGE(E2:E41)</f>
        <v>0.79649389370190593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3"/>
  <sheetViews>
    <sheetView zoomScaleNormal="100" workbookViewId="0">
      <selection activeCell="S36" sqref="S36"/>
    </sheetView>
  </sheetViews>
  <sheetFormatPr baseColWidth="10" defaultColWidth="11.5" defaultRowHeight="13" x14ac:dyDescent="0.15"/>
  <cols>
    <col min="1" max="1" width="15.33203125" customWidth="1"/>
    <col min="6" max="6" width="20.1640625" customWidth="1"/>
  </cols>
  <sheetData>
    <row r="1" spans="1:10" x14ac:dyDescent="0.15">
      <c r="A1" t="s">
        <v>130</v>
      </c>
      <c r="B1" t="s">
        <v>3</v>
      </c>
      <c r="C1" t="s">
        <v>131</v>
      </c>
      <c r="D1" t="s">
        <v>3</v>
      </c>
      <c r="E1" t="s">
        <v>132</v>
      </c>
      <c r="F1" t="s">
        <v>133</v>
      </c>
      <c r="G1" s="1"/>
      <c r="H1" t="s">
        <v>134</v>
      </c>
      <c r="J1" t="s">
        <v>135</v>
      </c>
    </row>
    <row r="2" spans="1:10" x14ac:dyDescent="0.15">
      <c r="A2">
        <v>1.5293345251102599</v>
      </c>
      <c r="B2">
        <v>4.3225468116297301E-2</v>
      </c>
      <c r="C2">
        <v>1.5520850717713901</v>
      </c>
      <c r="D2">
        <v>2.3015276182325701E-2</v>
      </c>
      <c r="E2">
        <f t="shared" ref="E2:E31" si="0">(A2+C2)/2</f>
        <v>1.5407097984408251</v>
      </c>
      <c r="F2">
        <v>1.0441334140969301</v>
      </c>
      <c r="H2">
        <f t="shared" ref="H2:H41" si="1">A2/$A$43</f>
        <v>1.3892209497174837</v>
      </c>
      <c r="J2">
        <f t="shared" ref="J2:J41" si="2">C2/$C$43</f>
        <v>1.3422261735677874</v>
      </c>
    </row>
    <row r="3" spans="1:10" x14ac:dyDescent="0.15">
      <c r="A3">
        <v>1.3571551570334299</v>
      </c>
      <c r="B3">
        <v>4.06550373626667E-2</v>
      </c>
      <c r="C3">
        <v>1.3413226884470699</v>
      </c>
      <c r="D3">
        <v>2.8294871766315399E-2</v>
      </c>
      <c r="E3">
        <f t="shared" si="0"/>
        <v>1.3492389227402499</v>
      </c>
      <c r="F3">
        <v>0.82974525205669702</v>
      </c>
      <c r="H3">
        <f t="shared" si="1"/>
        <v>1.2328161989490376</v>
      </c>
      <c r="J3">
        <f t="shared" si="2"/>
        <v>1.1599611724756971</v>
      </c>
    </row>
    <row r="4" spans="1:10" x14ac:dyDescent="0.15">
      <c r="A4">
        <v>1.0344859332252001</v>
      </c>
      <c r="B4">
        <v>6.6246334099920701E-2</v>
      </c>
      <c r="C4">
        <v>0.99662257605192694</v>
      </c>
      <c r="D4">
        <v>3.6224184432210302E-2</v>
      </c>
      <c r="E4">
        <f t="shared" si="0"/>
        <v>1.0155542546385634</v>
      </c>
      <c r="F4">
        <v>2.6363373983636502</v>
      </c>
      <c r="H4">
        <f t="shared" si="1"/>
        <v>0.93970907412874738</v>
      </c>
      <c r="J4">
        <f t="shared" si="2"/>
        <v>0.86186829000213505</v>
      </c>
    </row>
    <row r="5" spans="1:10" x14ac:dyDescent="0.15">
      <c r="A5">
        <v>1.04274403177063</v>
      </c>
      <c r="B5">
        <v>2.4698660638958599E-2</v>
      </c>
      <c r="C5">
        <v>0.90355245038007104</v>
      </c>
      <c r="D5">
        <v>2.2584148171761201E-2</v>
      </c>
      <c r="E5">
        <f t="shared" si="0"/>
        <v>0.97314824107535047</v>
      </c>
      <c r="F5">
        <v>10.113907309392401</v>
      </c>
      <c r="H5">
        <f t="shared" si="1"/>
        <v>0.9472105875751371</v>
      </c>
      <c r="J5">
        <f t="shared" si="2"/>
        <v>0.78138226450906323</v>
      </c>
    </row>
    <row r="6" spans="1:10" x14ac:dyDescent="0.15">
      <c r="A6">
        <v>1.1949952626012199</v>
      </c>
      <c r="B6">
        <v>5.4156032135891999E-2</v>
      </c>
      <c r="C6">
        <v>1.3343255199269</v>
      </c>
      <c r="D6">
        <v>2.71492156849708E-2</v>
      </c>
      <c r="E6">
        <f t="shared" si="0"/>
        <v>1.2646603912640599</v>
      </c>
      <c r="F6">
        <v>7.7903420127660103</v>
      </c>
      <c r="H6">
        <f t="shared" si="1"/>
        <v>1.08551296420845</v>
      </c>
      <c r="J6">
        <f t="shared" si="2"/>
        <v>1.1539100977637176</v>
      </c>
    </row>
    <row r="7" spans="1:10" x14ac:dyDescent="0.15">
      <c r="A7">
        <v>0.56900501948987803</v>
      </c>
      <c r="B7">
        <v>3.5181320250117699E-2</v>
      </c>
      <c r="C7">
        <v>0.81003142987272703</v>
      </c>
      <c r="D7">
        <v>0.107885868726457</v>
      </c>
      <c r="E7">
        <f t="shared" si="0"/>
        <v>0.68951822468130253</v>
      </c>
      <c r="F7">
        <v>24.7174625885397</v>
      </c>
      <c r="H7">
        <f t="shared" si="1"/>
        <v>0.51687428786239764</v>
      </c>
      <c r="J7">
        <f t="shared" si="2"/>
        <v>0.70050631009989928</v>
      </c>
    </row>
    <row r="8" spans="1:10" x14ac:dyDescent="0.15">
      <c r="A8">
        <v>1.2335170517896901</v>
      </c>
      <c r="B8">
        <v>2.4848600861281499E-2</v>
      </c>
      <c r="C8">
        <v>1.32589172287921</v>
      </c>
      <c r="D8">
        <v>8.2995396930175505E-2</v>
      </c>
      <c r="E8">
        <f t="shared" si="0"/>
        <v>1.27970438733445</v>
      </c>
      <c r="F8">
        <v>5.1042066420770498</v>
      </c>
      <c r="H8">
        <f t="shared" si="1"/>
        <v>1.1205054891809474</v>
      </c>
      <c r="J8">
        <f t="shared" si="2"/>
        <v>1.1466166424333029</v>
      </c>
    </row>
    <row r="9" spans="1:10" x14ac:dyDescent="0.15">
      <c r="A9">
        <v>1.8405671906235599</v>
      </c>
      <c r="B9">
        <v>2.0115175379176099E-2</v>
      </c>
      <c r="C9">
        <v>1.66740339711049</v>
      </c>
      <c r="D9">
        <v>1.69927453871473E-2</v>
      </c>
      <c r="E9">
        <f t="shared" si="0"/>
        <v>1.7539852938670251</v>
      </c>
      <c r="F9">
        <v>6.9809760137226</v>
      </c>
      <c r="H9">
        <f t="shared" si="1"/>
        <v>1.6719393033990093</v>
      </c>
      <c r="J9">
        <f t="shared" si="2"/>
        <v>1.4419521984985546</v>
      </c>
    </row>
    <row r="10" spans="1:10" x14ac:dyDescent="0.15">
      <c r="A10">
        <v>1.6785741971227299</v>
      </c>
      <c r="B10">
        <v>3.1140265920039701E-2</v>
      </c>
      <c r="C10">
        <v>1.62683112514114</v>
      </c>
      <c r="D10">
        <v>3.26435729958525E-2</v>
      </c>
      <c r="E10">
        <f t="shared" si="0"/>
        <v>1.6527026611319351</v>
      </c>
      <c r="F10">
        <v>2.2138209091130099</v>
      </c>
      <c r="H10">
        <f t="shared" si="1"/>
        <v>1.5247876785688721</v>
      </c>
      <c r="J10">
        <f t="shared" si="2"/>
        <v>1.4068657419963859</v>
      </c>
    </row>
    <row r="11" spans="1:10" x14ac:dyDescent="0.15">
      <c r="A11">
        <v>1.7130938394186599</v>
      </c>
      <c r="B11">
        <v>2.90414602930942E-2</v>
      </c>
      <c r="C11">
        <v>1.35417412773679</v>
      </c>
      <c r="D11">
        <v>2.56020413427753E-2</v>
      </c>
      <c r="E11">
        <f t="shared" si="0"/>
        <v>1.5336339835777251</v>
      </c>
      <c r="F11">
        <v>16.548574480575098</v>
      </c>
      <c r="H11">
        <f t="shared" si="1"/>
        <v>1.5561447227386571</v>
      </c>
      <c r="J11">
        <f t="shared" si="2"/>
        <v>1.1710749564405107</v>
      </c>
    </row>
    <row r="12" spans="1:10" x14ac:dyDescent="0.15">
      <c r="A12">
        <v>1.3564512670938</v>
      </c>
      <c r="B12">
        <v>5.1253580323830601E-2</v>
      </c>
      <c r="C12">
        <v>1.2782590567344501</v>
      </c>
      <c r="D12">
        <v>6.7460463228115899E-2</v>
      </c>
      <c r="E12">
        <f t="shared" si="0"/>
        <v>1.3173551619141251</v>
      </c>
      <c r="F12">
        <v>4.1970642222803702</v>
      </c>
      <c r="H12">
        <f t="shared" si="1"/>
        <v>1.2321767975398799</v>
      </c>
      <c r="J12">
        <f t="shared" si="2"/>
        <v>1.1054244343648716</v>
      </c>
    </row>
    <row r="13" spans="1:10" x14ac:dyDescent="0.15">
      <c r="A13">
        <v>1.80291648377145</v>
      </c>
      <c r="B13">
        <v>0.128858208969136</v>
      </c>
      <c r="C13">
        <v>1.2423381553744299</v>
      </c>
      <c r="D13">
        <v>0.13714418701987</v>
      </c>
      <c r="E13">
        <f t="shared" si="0"/>
        <v>1.5226273195729401</v>
      </c>
      <c r="F13">
        <v>26.0332080148759</v>
      </c>
      <c r="H13">
        <f t="shared" si="1"/>
        <v>1.6377380545081877</v>
      </c>
      <c r="J13">
        <f t="shared" si="2"/>
        <v>1.0743604322296412</v>
      </c>
    </row>
    <row r="14" spans="1:10" x14ac:dyDescent="0.15">
      <c r="A14">
        <v>0.73690238353284698</v>
      </c>
      <c r="B14">
        <v>4.7788462489396E-2</v>
      </c>
      <c r="C14">
        <v>1.3466048678823299</v>
      </c>
      <c r="D14">
        <v>3.2784205612223401E-2</v>
      </c>
      <c r="E14">
        <f t="shared" si="0"/>
        <v>1.0417536257075883</v>
      </c>
      <c r="F14">
        <v>41.384522266190601</v>
      </c>
      <c r="H14">
        <f t="shared" si="1"/>
        <v>0.66938934045628262</v>
      </c>
      <c r="J14">
        <f t="shared" si="2"/>
        <v>1.164529143407468</v>
      </c>
    </row>
    <row r="15" spans="1:10" x14ac:dyDescent="0.15">
      <c r="A15">
        <v>0.63453375516171895</v>
      </c>
      <c r="B15">
        <v>5.8351523482479198E-2</v>
      </c>
      <c r="C15">
        <v>0.980095104942595</v>
      </c>
      <c r="D15">
        <v>3.1383992339749603E-2</v>
      </c>
      <c r="E15">
        <f t="shared" si="0"/>
        <v>0.80731443005215697</v>
      </c>
      <c r="F15">
        <v>30.266865628829098</v>
      </c>
      <c r="H15">
        <f t="shared" si="1"/>
        <v>0.57639945446860996</v>
      </c>
      <c r="J15">
        <f t="shared" si="2"/>
        <v>0.84757551397503705</v>
      </c>
    </row>
    <row r="16" spans="1:10" x14ac:dyDescent="0.15">
      <c r="A16">
        <v>0.81557207855103697</v>
      </c>
      <c r="B16">
        <v>4.3988969968263597E-2</v>
      </c>
      <c r="C16">
        <v>1.0873971573721199</v>
      </c>
      <c r="D16">
        <v>2.30930988343678E-2</v>
      </c>
      <c r="E16">
        <f t="shared" si="0"/>
        <v>0.95148461796157846</v>
      </c>
      <c r="F16">
        <v>20.200994624877598</v>
      </c>
      <c r="H16">
        <f t="shared" si="1"/>
        <v>0.74085152654619335</v>
      </c>
      <c r="J16">
        <f t="shared" si="2"/>
        <v>0.94036915387782771</v>
      </c>
    </row>
    <row r="17" spans="1:10" x14ac:dyDescent="0.15">
      <c r="A17">
        <v>1.39194606708244</v>
      </c>
      <c r="B17">
        <v>3.0037691127788198E-2</v>
      </c>
      <c r="C17">
        <v>0.91498811317036599</v>
      </c>
      <c r="D17">
        <v>2.73753958797293E-2</v>
      </c>
      <c r="E17">
        <f t="shared" si="0"/>
        <v>1.153467090126403</v>
      </c>
      <c r="F17">
        <v>29.238823234664601</v>
      </c>
      <c r="H17">
        <f t="shared" si="1"/>
        <v>1.2644196580394134</v>
      </c>
      <c r="J17">
        <f t="shared" si="2"/>
        <v>0.79127170046099282</v>
      </c>
    </row>
    <row r="18" spans="1:10" x14ac:dyDescent="0.15">
      <c r="A18">
        <v>0.61403130400787298</v>
      </c>
      <c r="B18">
        <v>3.0162364950688199E-2</v>
      </c>
      <c r="C18">
        <v>0.77474476534966996</v>
      </c>
      <c r="D18">
        <v>3.3166871060745999E-2</v>
      </c>
      <c r="E18">
        <f t="shared" si="0"/>
        <v>0.69438803467877142</v>
      </c>
      <c r="F18">
        <v>16.3657166695446</v>
      </c>
      <c r="H18">
        <f t="shared" si="1"/>
        <v>0.55777538354375544</v>
      </c>
      <c r="J18">
        <f t="shared" si="2"/>
        <v>0.66999078903590359</v>
      </c>
    </row>
    <row r="19" spans="1:10" x14ac:dyDescent="0.15">
      <c r="A19">
        <v>0.95415893187186396</v>
      </c>
      <c r="B19">
        <v>1.9948439490512899E-2</v>
      </c>
      <c r="C19">
        <v>1.0766173878144401</v>
      </c>
      <c r="D19">
        <v>1.83310379615425E-2</v>
      </c>
      <c r="E19">
        <f t="shared" si="0"/>
        <v>1.015388159843152</v>
      </c>
      <c r="F19">
        <v>8.5278918974203393</v>
      </c>
      <c r="H19">
        <f t="shared" si="1"/>
        <v>0.86674141971710461</v>
      </c>
      <c r="J19">
        <f t="shared" si="2"/>
        <v>0.93104692721093896</v>
      </c>
    </row>
    <row r="20" spans="1:10" x14ac:dyDescent="0.15">
      <c r="A20">
        <v>1.0793477627171899</v>
      </c>
      <c r="B20">
        <v>2.7186264322510399E-2</v>
      </c>
      <c r="C20">
        <v>1.01385406333882</v>
      </c>
      <c r="D20">
        <v>4.4490993735582497E-2</v>
      </c>
      <c r="E20">
        <f t="shared" si="0"/>
        <v>1.046600913028005</v>
      </c>
      <c r="F20">
        <v>4.4248995370596802</v>
      </c>
      <c r="H20">
        <f t="shared" si="1"/>
        <v>0.9804607817176626</v>
      </c>
      <c r="J20">
        <f t="shared" si="2"/>
        <v>0.87676989151008067</v>
      </c>
    </row>
    <row r="21" spans="1:10" x14ac:dyDescent="0.15">
      <c r="A21">
        <v>1.20247998033595</v>
      </c>
      <c r="B21">
        <v>3.8471134569433497E-2</v>
      </c>
      <c r="C21">
        <v>1.1333933772740299</v>
      </c>
      <c r="D21">
        <v>4.7103916621871599E-2</v>
      </c>
      <c r="E21">
        <f t="shared" si="0"/>
        <v>1.1679366788049901</v>
      </c>
      <c r="F21">
        <v>4.1827272317717696</v>
      </c>
      <c r="H21">
        <f t="shared" si="1"/>
        <v>1.0923119519440205</v>
      </c>
      <c r="J21">
        <f t="shared" si="2"/>
        <v>0.98014618115576069</v>
      </c>
    </row>
    <row r="22" spans="1:10" x14ac:dyDescent="0.15">
      <c r="A22">
        <v>1.2375292189434599</v>
      </c>
      <c r="B22">
        <v>3.7510398014195201E-2</v>
      </c>
      <c r="C22">
        <v>1.1095381696390201</v>
      </c>
      <c r="D22">
        <v>2.1070512002976501E-2</v>
      </c>
      <c r="E22">
        <f t="shared" si="0"/>
        <v>1.17353369429124</v>
      </c>
      <c r="F22">
        <v>7.7120358226280796</v>
      </c>
      <c r="H22">
        <f t="shared" si="1"/>
        <v>1.1241500722151163</v>
      </c>
      <c r="J22">
        <f t="shared" si="2"/>
        <v>0.95951645882548853</v>
      </c>
    </row>
    <row r="23" spans="1:10" x14ac:dyDescent="0.15">
      <c r="A23">
        <v>1.2948326535244801</v>
      </c>
      <c r="B23">
        <v>4.3642375976301502E-2</v>
      </c>
      <c r="C23">
        <v>1.20917746229939</v>
      </c>
      <c r="D23">
        <v>2.47853465907216E-2</v>
      </c>
      <c r="E23">
        <f t="shared" si="0"/>
        <v>1.2520050579119351</v>
      </c>
      <c r="F23">
        <v>4.8376295428154599</v>
      </c>
      <c r="H23">
        <f t="shared" si="1"/>
        <v>1.1762035180136927</v>
      </c>
      <c r="J23">
        <f t="shared" si="2"/>
        <v>1.0456834279929028</v>
      </c>
    </row>
    <row r="24" spans="1:10" x14ac:dyDescent="0.15">
      <c r="A24">
        <v>1.1785333871191801</v>
      </c>
      <c r="B24">
        <v>3.3479778993760999E-2</v>
      </c>
      <c r="C24">
        <v>1.0332205114181701</v>
      </c>
      <c r="D24">
        <v>4.1347428281203198E-2</v>
      </c>
      <c r="E24">
        <f t="shared" si="0"/>
        <v>1.1058769492686751</v>
      </c>
      <c r="F24">
        <v>9.2914243189400594</v>
      </c>
      <c r="H24">
        <f t="shared" si="1"/>
        <v>1.0705592821226804</v>
      </c>
      <c r="J24">
        <f t="shared" si="2"/>
        <v>0.89351778373191504</v>
      </c>
    </row>
    <row r="25" spans="1:10" x14ac:dyDescent="0.15">
      <c r="A25">
        <v>0.76350688507125697</v>
      </c>
      <c r="B25">
        <v>3.9230043704962601E-2</v>
      </c>
      <c r="C25">
        <v>1.1495176649141401</v>
      </c>
      <c r="D25">
        <v>3.0683757546588999E-2</v>
      </c>
      <c r="E25">
        <f t="shared" si="0"/>
        <v>0.95651227499269853</v>
      </c>
      <c r="F25">
        <v>28.536051985333199</v>
      </c>
      <c r="H25">
        <f t="shared" si="1"/>
        <v>0.69355640808413566</v>
      </c>
      <c r="J25">
        <f t="shared" si="2"/>
        <v>0.99409028853383818</v>
      </c>
    </row>
    <row r="26" spans="1:10" x14ac:dyDescent="0.15">
      <c r="A26">
        <v>1.0469178748732499</v>
      </c>
      <c r="B26">
        <v>3.02744341701978E-2</v>
      </c>
      <c r="C26">
        <v>1.3007454664957501</v>
      </c>
      <c r="D26">
        <v>2.2917219204582499E-2</v>
      </c>
      <c r="E26">
        <f t="shared" si="0"/>
        <v>1.1738316706845</v>
      </c>
      <c r="F26">
        <v>15.2903704824949</v>
      </c>
      <c r="H26">
        <f t="shared" si="1"/>
        <v>0.95100203423627583</v>
      </c>
      <c r="J26">
        <f t="shared" si="2"/>
        <v>1.1248704352833268</v>
      </c>
    </row>
    <row r="27" spans="1:10" x14ac:dyDescent="0.15">
      <c r="A27">
        <v>1.06099350069253</v>
      </c>
      <c r="B27">
        <v>4.02025447839666E-2</v>
      </c>
      <c r="C27">
        <v>1.1900539018520599</v>
      </c>
      <c r="D27">
        <v>2.8596756907008799E-2</v>
      </c>
      <c r="E27">
        <f t="shared" si="0"/>
        <v>1.125523701272295</v>
      </c>
      <c r="F27">
        <v>8.1081797512926492</v>
      </c>
      <c r="H27">
        <f t="shared" si="1"/>
        <v>0.96378808852817011</v>
      </c>
      <c r="J27">
        <f t="shared" si="2"/>
        <v>1.0291455823354367</v>
      </c>
    </row>
    <row r="28" spans="1:10" x14ac:dyDescent="0.15">
      <c r="A28">
        <v>1.02699581092218</v>
      </c>
      <c r="B28">
        <v>3.42194051074282E-2</v>
      </c>
      <c r="C28">
        <v>1.1660617334010599</v>
      </c>
      <c r="D28">
        <v>2.6409884388683701E-2</v>
      </c>
      <c r="E28">
        <f t="shared" si="0"/>
        <v>1.0965287721616199</v>
      </c>
      <c r="F28">
        <v>8.9677954024798705</v>
      </c>
      <c r="H28">
        <f t="shared" si="1"/>
        <v>0.93290517697710784</v>
      </c>
      <c r="J28">
        <f t="shared" si="2"/>
        <v>1.0083974177913204</v>
      </c>
    </row>
    <row r="29" spans="1:10" x14ac:dyDescent="0.15">
      <c r="A29">
        <v>0.79029786771316501</v>
      </c>
      <c r="B29">
        <v>7.21982124839783E-2</v>
      </c>
      <c r="C29">
        <v>0.931982196895486</v>
      </c>
      <c r="D29">
        <v>3.1865276064749003E-2</v>
      </c>
      <c r="E29">
        <f t="shared" si="0"/>
        <v>0.86114003230432545</v>
      </c>
      <c r="F29">
        <v>11.6341066718962</v>
      </c>
      <c r="H29">
        <f t="shared" si="1"/>
        <v>0.71789287191108864</v>
      </c>
      <c r="J29">
        <f t="shared" si="2"/>
        <v>0.80596799796846486</v>
      </c>
    </row>
    <row r="30" spans="1:10" x14ac:dyDescent="0.15">
      <c r="A30">
        <v>0.99520389136507403</v>
      </c>
      <c r="B30">
        <v>3.2148496549001399E-2</v>
      </c>
      <c r="C30">
        <v>1.2036215722150501</v>
      </c>
      <c r="D30">
        <v>2.4168832326865099E-2</v>
      </c>
      <c r="E30">
        <f t="shared" si="0"/>
        <v>1.0994127317900619</v>
      </c>
      <c r="F30">
        <v>13.404752481648901</v>
      </c>
      <c r="H30">
        <f t="shared" si="1"/>
        <v>0.90402594881917397</v>
      </c>
      <c r="J30">
        <f t="shared" si="2"/>
        <v>1.040878755089145</v>
      </c>
    </row>
    <row r="31" spans="1:10" x14ac:dyDescent="0.15">
      <c r="A31">
        <v>0.76584062313030998</v>
      </c>
      <c r="B31">
        <v>2.7344464262396201E-2</v>
      </c>
      <c r="C31">
        <v>1.1117148395513701</v>
      </c>
      <c r="D31">
        <v>2.37216327507444E-2</v>
      </c>
      <c r="E31">
        <f t="shared" si="0"/>
        <v>0.93877773134084008</v>
      </c>
      <c r="F31">
        <v>26.051960512484701</v>
      </c>
      <c r="H31">
        <f t="shared" si="1"/>
        <v>0.69567633524824368</v>
      </c>
      <c r="J31">
        <f t="shared" si="2"/>
        <v>0.96139881912951441</v>
      </c>
    </row>
    <row r="32" spans="1:10" x14ac:dyDescent="0.15">
      <c r="A32" t="s">
        <v>94</v>
      </c>
      <c r="B32" t="s">
        <v>94</v>
      </c>
      <c r="C32" t="s">
        <v>94</v>
      </c>
      <c r="D32" t="s">
        <v>94</v>
      </c>
      <c r="E32" t="s">
        <v>94</v>
      </c>
      <c r="F32" t="s">
        <v>94</v>
      </c>
      <c r="H32" t="e">
        <f t="shared" si="1"/>
        <v>#VALUE!</v>
      </c>
      <c r="J32" t="e">
        <f t="shared" si="2"/>
        <v>#VALUE!</v>
      </c>
    </row>
    <row r="33" spans="1:10" x14ac:dyDescent="0.15">
      <c r="A33" t="s">
        <v>94</v>
      </c>
      <c r="B33" t="s">
        <v>94</v>
      </c>
      <c r="C33" t="s">
        <v>94</v>
      </c>
      <c r="D33" t="s">
        <v>94</v>
      </c>
      <c r="E33" t="s">
        <v>94</v>
      </c>
      <c r="F33" t="s">
        <v>94</v>
      </c>
      <c r="H33" t="e">
        <f t="shared" si="1"/>
        <v>#VALUE!</v>
      </c>
      <c r="J33" t="e">
        <f t="shared" si="2"/>
        <v>#VALUE!</v>
      </c>
    </row>
    <row r="34" spans="1:10" x14ac:dyDescent="0.15">
      <c r="A34">
        <v>0.94694851490735399</v>
      </c>
      <c r="B34">
        <v>5.5017951821778197E-2</v>
      </c>
      <c r="C34">
        <v>1.18235643927409</v>
      </c>
      <c r="D34">
        <v>4.0159974350341097E-2</v>
      </c>
      <c r="E34">
        <f t="shared" ref="E34:E41" si="3">(A34+C34)/2</f>
        <v>1.064652477090722</v>
      </c>
      <c r="F34">
        <v>15.6350117288634</v>
      </c>
      <c r="H34">
        <f t="shared" si="1"/>
        <v>0.86019160204227418</v>
      </c>
      <c r="J34">
        <f t="shared" si="2"/>
        <v>1.0224889009910192</v>
      </c>
    </row>
    <row r="35" spans="1:10" x14ac:dyDescent="0.15">
      <c r="A35">
        <v>1.1394650978230401</v>
      </c>
      <c r="B35">
        <v>4.2152176939648997E-2</v>
      </c>
      <c r="C35">
        <v>1.13143927056094</v>
      </c>
      <c r="D35">
        <v>2.1556904581381198E-2</v>
      </c>
      <c r="E35">
        <f t="shared" si="3"/>
        <v>1.13545218419199</v>
      </c>
      <c r="F35">
        <v>0.49981117308796003</v>
      </c>
      <c r="H35">
        <f t="shared" si="1"/>
        <v>1.0350703259337732</v>
      </c>
      <c r="J35">
        <f t="shared" si="2"/>
        <v>0.97845629106922027</v>
      </c>
    </row>
    <row r="36" spans="1:10" x14ac:dyDescent="0.15">
      <c r="A36">
        <v>1.0794043728936</v>
      </c>
      <c r="B36">
        <v>3.0024814046144301E-2</v>
      </c>
      <c r="C36">
        <v>1.18284234975636</v>
      </c>
      <c r="D36">
        <v>2.1902319474012E-2</v>
      </c>
      <c r="E36">
        <f t="shared" si="3"/>
        <v>1.13112336132498</v>
      </c>
      <c r="F36">
        <v>6.4662880612949101</v>
      </c>
      <c r="H36">
        <f t="shared" si="1"/>
        <v>0.98051220541976636</v>
      </c>
      <c r="J36">
        <f t="shared" si="2"/>
        <v>1.0229091110550006</v>
      </c>
    </row>
    <row r="37" spans="1:10" x14ac:dyDescent="0.15">
      <c r="A37">
        <v>0.65535438162395898</v>
      </c>
      <c r="B37">
        <v>4.75214123205202E-2</v>
      </c>
      <c r="C37">
        <v>1.0811467867064699</v>
      </c>
      <c r="D37">
        <v>2.51829358068217E-2</v>
      </c>
      <c r="E37">
        <f t="shared" si="3"/>
        <v>0.86825058416521439</v>
      </c>
      <c r="F37">
        <v>34.676705377750999</v>
      </c>
      <c r="H37">
        <f t="shared" si="1"/>
        <v>0.59531255032348884</v>
      </c>
      <c r="J37">
        <f t="shared" si="2"/>
        <v>0.93496390177243827</v>
      </c>
    </row>
    <row r="38" spans="1:10" x14ac:dyDescent="0.15">
      <c r="A38">
        <v>1.0053487328213699</v>
      </c>
      <c r="B38">
        <v>2.4735714736349401E-2</v>
      </c>
      <c r="C38">
        <v>1.1811572372754799</v>
      </c>
      <c r="D38">
        <v>1.65482918064765E-2</v>
      </c>
      <c r="E38">
        <f t="shared" si="3"/>
        <v>1.0932529850484249</v>
      </c>
      <c r="F38">
        <v>11.3711453240862</v>
      </c>
      <c r="H38">
        <f t="shared" si="1"/>
        <v>0.91324134679211433</v>
      </c>
      <c r="J38">
        <f t="shared" si="2"/>
        <v>1.021451844234786</v>
      </c>
    </row>
    <row r="39" spans="1:10" x14ac:dyDescent="0.15">
      <c r="A39">
        <v>0.84242814889467899</v>
      </c>
      <c r="B39">
        <v>2.7806006528968599E-2</v>
      </c>
      <c r="C39">
        <v>0.90279456760705101</v>
      </c>
      <c r="D39">
        <v>2.44597341756485E-2</v>
      </c>
      <c r="E39">
        <f t="shared" si="3"/>
        <v>0.872611358250865</v>
      </c>
      <c r="F39">
        <v>4.8916970451802397</v>
      </c>
      <c r="H39">
        <f t="shared" si="1"/>
        <v>0.76524711491217501</v>
      </c>
      <c r="J39">
        <f t="shared" si="2"/>
        <v>0.78072685578634249</v>
      </c>
    </row>
    <row r="40" spans="1:10" x14ac:dyDescent="0.15">
      <c r="A40">
        <v>1.10552463154026</v>
      </c>
      <c r="B40">
        <v>9.2060724300378899E-2</v>
      </c>
      <c r="C40">
        <v>0.88063777089607698</v>
      </c>
      <c r="D40">
        <v>5.06830694911534E-2</v>
      </c>
      <c r="E40">
        <f t="shared" si="3"/>
        <v>0.99308120121816845</v>
      </c>
      <c r="F40">
        <v>16.012691003131899</v>
      </c>
      <c r="H40">
        <f t="shared" si="1"/>
        <v>1.0042393952060318</v>
      </c>
      <c r="J40">
        <f t="shared" si="2"/>
        <v>0.76156590062429819</v>
      </c>
    </row>
    <row r="41" spans="1:10" x14ac:dyDescent="0.15">
      <c r="A41">
        <v>1.1156532961418799</v>
      </c>
      <c r="B41">
        <v>2.8829059393337599E-2</v>
      </c>
      <c r="C41">
        <v>1.23281187903358</v>
      </c>
      <c r="D41">
        <v>2.8248051193023E-2</v>
      </c>
      <c r="E41">
        <f t="shared" si="3"/>
        <v>1.17423258758773</v>
      </c>
      <c r="F41">
        <v>7.0551293936677499</v>
      </c>
      <c r="H41">
        <f t="shared" si="1"/>
        <v>1.0134400984048415</v>
      </c>
      <c r="J41">
        <f t="shared" si="2"/>
        <v>1.0661222127699725</v>
      </c>
    </row>
    <row r="43" spans="1:10" x14ac:dyDescent="0.15">
      <c r="A43">
        <f>AVERAGE(A2:A41)</f>
        <v>1.1008576608503278</v>
      </c>
      <c r="C43">
        <f>AVERAGE(C2:C41)</f>
        <v>1.1563513678516448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391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charging all</vt:lpstr>
      <vt:lpstr>charging wild type</vt:lpstr>
      <vt:lpstr>charging puf3</vt:lpstr>
      <vt:lpstr>charging not4</vt:lpstr>
      <vt:lpstr>charging not4-puf3</vt:lpstr>
      <vt:lpstr>abundance all</vt:lpstr>
      <vt:lpstr>abundance all mean normalized</vt:lpstr>
      <vt:lpstr>abundance puf3 vs wild type</vt:lpstr>
      <vt:lpstr>abundance not4 vs wild type</vt:lpstr>
      <vt:lpstr>abundance puf3-not4 vs wildtype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ignatova</dc:creator>
  <dc:description/>
  <cp:lastModifiedBy>Léna Audebert</cp:lastModifiedBy>
  <cp:revision>54</cp:revision>
  <dcterms:created xsi:type="dcterms:W3CDTF">2024-12-10T20:48:27Z</dcterms:created>
  <dcterms:modified xsi:type="dcterms:W3CDTF">2026-04-13T11:51:17Z</dcterms:modified>
  <dc:language>en-IE</dc:language>
</cp:coreProperties>
</file>