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9"/>
  <workbookPr/>
  <mc:AlternateContent xmlns:mc="http://schemas.openxmlformats.org/markup-compatibility/2006">
    <mc:Choice Requires="x15">
      <x15ac:absPath xmlns:x15ac="http://schemas.microsoft.com/office/spreadsheetml/2010/11/ac" url="/Users/ildar/Gainetdinov Lab Dropbox/Ildar Gainetdinov/JL_ESJ/"/>
    </mc:Choice>
  </mc:AlternateContent>
  <xr:revisionPtr revIDLastSave="0" documentId="13_ncr:1_{A5A741BC-A1F9-C24F-9148-691E0FF65165}" xr6:coauthVersionLast="47" xr6:coauthVersionMax="47" xr10:uidLastSave="{00000000-0000-0000-0000-000000000000}"/>
  <bookViews>
    <workbookView xWindow="0" yWindow="880" windowWidth="36000" windowHeight="20940" xr2:uid="{00000000-000D-0000-FFFF-FFFF00000000}"/>
  </bookViews>
  <sheets>
    <sheet name="Table S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4" l="1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67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38" i="4"/>
  <c r="H38" i="4" s="1"/>
  <c r="F39" i="4"/>
  <c r="H39" i="4" s="1"/>
  <c r="F40" i="4"/>
  <c r="H40" i="4" s="1"/>
  <c r="F41" i="4"/>
  <c r="H41" i="4" s="1"/>
  <c r="F42" i="4"/>
  <c r="H42" i="4" s="1"/>
  <c r="F43" i="4"/>
  <c r="H43" i="4" s="1"/>
  <c r="F44" i="4"/>
  <c r="H44" i="4" s="1"/>
  <c r="F45" i="4"/>
  <c r="H45" i="4" s="1"/>
  <c r="F46" i="4"/>
  <c r="H46" i="4" s="1"/>
  <c r="F47" i="4"/>
  <c r="H47" i="4" s="1"/>
  <c r="F48" i="4"/>
  <c r="H48" i="4" s="1"/>
  <c r="F49" i="4"/>
  <c r="H49" i="4" s="1"/>
  <c r="F50" i="4"/>
  <c r="H50" i="4" s="1"/>
  <c r="F51" i="4"/>
  <c r="H51" i="4" s="1"/>
  <c r="F52" i="4"/>
  <c r="H52" i="4" s="1"/>
  <c r="F53" i="4"/>
  <c r="H53" i="4" s="1"/>
  <c r="F54" i="4"/>
  <c r="H54" i="4" s="1"/>
  <c r="F55" i="4"/>
  <c r="H55" i="4" s="1"/>
  <c r="F56" i="4"/>
  <c r="H56" i="4" s="1"/>
  <c r="F57" i="4"/>
  <c r="H57" i="4" s="1"/>
  <c r="F58" i="4"/>
  <c r="H58" i="4" s="1"/>
  <c r="F59" i="4"/>
  <c r="H59" i="4" s="1"/>
  <c r="F60" i="4"/>
  <c r="H60" i="4" s="1"/>
  <c r="F61" i="4"/>
  <c r="H61" i="4" s="1"/>
  <c r="F62" i="4"/>
  <c r="H62" i="4" s="1"/>
  <c r="F63" i="4"/>
  <c r="H63" i="4" s="1"/>
  <c r="F64" i="4"/>
  <c r="H64" i="4" s="1"/>
  <c r="F15" i="4"/>
  <c r="H15" i="4" s="1"/>
  <c r="F16" i="4"/>
  <c r="H16" i="4" s="1"/>
  <c r="F17" i="4"/>
  <c r="H17" i="4" s="1"/>
  <c r="F18" i="4"/>
  <c r="H18" i="4" s="1"/>
  <c r="F19" i="4"/>
  <c r="H19" i="4" s="1"/>
  <c r="F20" i="4"/>
  <c r="H20" i="4" s="1"/>
  <c r="F21" i="4"/>
  <c r="H21" i="4" s="1"/>
  <c r="F22" i="4"/>
  <c r="H22" i="4" s="1"/>
  <c r="F23" i="4"/>
  <c r="H23" i="4" s="1"/>
  <c r="F24" i="4"/>
  <c r="H24" i="4" s="1"/>
  <c r="F25" i="4"/>
  <c r="H25" i="4" s="1"/>
  <c r="F26" i="4"/>
  <c r="H26" i="4" s="1"/>
  <c r="F27" i="4"/>
  <c r="H27" i="4" s="1"/>
  <c r="F28" i="4"/>
  <c r="H28" i="4" s="1"/>
  <c r="F29" i="4"/>
  <c r="H29" i="4" s="1"/>
  <c r="F30" i="4"/>
  <c r="H30" i="4" s="1"/>
  <c r="F31" i="4"/>
  <c r="H31" i="4" s="1"/>
  <c r="F32" i="4"/>
  <c r="H32" i="4" s="1"/>
  <c r="F33" i="4"/>
  <c r="H33" i="4" s="1"/>
  <c r="F34" i="4"/>
  <c r="H34" i="4" s="1"/>
  <c r="F35" i="4"/>
  <c r="H35" i="4" s="1"/>
  <c r="F36" i="4"/>
  <c r="H36" i="4" s="1"/>
  <c r="F37" i="4"/>
  <c r="H37" i="4" s="1"/>
  <c r="F14" i="4"/>
  <c r="H14" i="4" s="1"/>
  <c r="F13" i="4"/>
  <c r="H13" i="4" s="1"/>
</calcChain>
</file>

<file path=xl/sharedStrings.xml><?xml version="1.0" encoding="utf-8"?>
<sst xmlns="http://schemas.openxmlformats.org/spreadsheetml/2006/main" count="111" uniqueCount="106">
  <si>
    <t>brain_amygdala_F1</t>
  </si>
  <si>
    <t>brain_amygdala_M1</t>
  </si>
  <si>
    <t>brain_amygdala_M2</t>
  </si>
  <si>
    <t>brain_caudate_putamen_F1</t>
  </si>
  <si>
    <t>brain_caudate_putamen_M1</t>
  </si>
  <si>
    <t>brain_caudate_putamen_M2</t>
  </si>
  <si>
    <t>brain_cerebellum_M1</t>
  </si>
  <si>
    <t>brain_cerebellum_M2</t>
  </si>
  <si>
    <t>brain_cortex_F1</t>
  </si>
  <si>
    <t>brain_cortex_M1</t>
  </si>
  <si>
    <t>brain_cortex_M2</t>
  </si>
  <si>
    <t>brain_hipocampus_F1</t>
  </si>
  <si>
    <t>brain_hipocampus_M1</t>
  </si>
  <si>
    <t>brain_hipocampus_M2</t>
  </si>
  <si>
    <t>brain_hypothalamus_F1</t>
  </si>
  <si>
    <t>brain_hypothalamus_M1</t>
  </si>
  <si>
    <t>brain_hypothalamus_M2</t>
  </si>
  <si>
    <t>brain_nucleus_acumbens_F1</t>
  </si>
  <si>
    <t>brain_nucleus_acumbens_M1</t>
  </si>
  <si>
    <t>brain_nucleus_acumbens_M2</t>
  </si>
  <si>
    <t>brain_thalamus_F1</t>
  </si>
  <si>
    <t>brain_thalamus_M1</t>
  </si>
  <si>
    <t>brain_thalamus_M2</t>
  </si>
  <si>
    <t>colon_M1</t>
  </si>
  <si>
    <t>colon_M2</t>
  </si>
  <si>
    <t>colon_M3</t>
  </si>
  <si>
    <t>heart_F1</t>
  </si>
  <si>
    <t>heart_F2</t>
  </si>
  <si>
    <t>heart_M1</t>
  </si>
  <si>
    <t>heart_M2</t>
  </si>
  <si>
    <t>ileum_M1</t>
  </si>
  <si>
    <t>ileum_M2</t>
  </si>
  <si>
    <t>ileum_M3</t>
  </si>
  <si>
    <t>jejunum_M1</t>
  </si>
  <si>
    <t>jejunum_M3</t>
  </si>
  <si>
    <t>kidney_F1</t>
  </si>
  <si>
    <t>kidney_F2</t>
  </si>
  <si>
    <t>kidney_M1</t>
  </si>
  <si>
    <t>liver_F1</t>
  </si>
  <si>
    <t>liver_M1</t>
  </si>
  <si>
    <t>liver_M2</t>
  </si>
  <si>
    <t>lung_F1</t>
  </si>
  <si>
    <t>lung_F2</t>
  </si>
  <si>
    <t>lung_M1</t>
  </si>
  <si>
    <t>lung_M2</t>
  </si>
  <si>
    <t>sk_muscle_F1</t>
  </si>
  <si>
    <t>sk_muscle_M1</t>
  </si>
  <si>
    <t>sk_muscle_M2</t>
  </si>
  <si>
    <t>spleen_F1</t>
  </si>
  <si>
    <t>spleen_F2</t>
  </si>
  <si>
    <t>spleen_M1</t>
  </si>
  <si>
    <t>spleen_M2</t>
  </si>
  <si>
    <t>Mouse tissue</t>
  </si>
  <si>
    <t>Cell line</t>
  </si>
  <si>
    <t>Number of cells</t>
  </si>
  <si>
    <t>Total RNA, ng</t>
  </si>
  <si>
    <t>Spikein, attomol</t>
  </si>
  <si>
    <t>Total RNA per cell, pg</t>
  </si>
  <si>
    <t>C2C12_differentiated_day7_rep1</t>
  </si>
  <si>
    <t>C2C12_differentiated_day7_rep2</t>
  </si>
  <si>
    <t>C2C12_undifferentiated_rep1</t>
  </si>
  <si>
    <t>C2C12_undifferentiated_rep2</t>
  </si>
  <si>
    <t>K562_rep1</t>
  </si>
  <si>
    <t>K562_rep2</t>
  </si>
  <si>
    <t>K562_rep3</t>
  </si>
  <si>
    <t>A549_rep1</t>
  </si>
  <si>
    <t>A549_rep2</t>
  </si>
  <si>
    <t>HCC_38_rep1</t>
  </si>
  <si>
    <t>HCC_38_rep2</t>
  </si>
  <si>
    <t>HEK293T_rep1</t>
  </si>
  <si>
    <t>HEK293T_rep2</t>
  </si>
  <si>
    <t>HEK293T_rep3</t>
  </si>
  <si>
    <t>HEK293T_rep4</t>
  </si>
  <si>
    <t>HEK293T_rep5</t>
  </si>
  <si>
    <t>HEK293T_rep6</t>
  </si>
  <si>
    <t>HepG_2_2_15_rep1</t>
  </si>
  <si>
    <t>HepG_2_2_15_rep2</t>
  </si>
  <si>
    <t>HepG_2_rep1</t>
  </si>
  <si>
    <t>HepG_2_rep2</t>
  </si>
  <si>
    <t>Huh_7_5_miR122KO</t>
  </si>
  <si>
    <t>Huh_7_5</t>
  </si>
  <si>
    <t>MCF_7_rep1</t>
  </si>
  <si>
    <t>MCF_7_rep2</t>
  </si>
  <si>
    <t>MD_MB_231_rep1</t>
  </si>
  <si>
    <t>MD_MB_231_rep2</t>
  </si>
  <si>
    <t>MDA_MB_468_rep1</t>
  </si>
  <si>
    <t>MDA_MB_468_rep2</t>
  </si>
  <si>
    <t>SkBr3_rep1</t>
  </si>
  <si>
    <t>SkBr3_rep2</t>
  </si>
  <si>
    <t>UGCUAGUUAUCGACCUUCAUAG</t>
  </si>
  <si>
    <t>UGCUAGUCUUAUCGACCUCCUCAUAG</t>
  </si>
  <si>
    <t>UGCUAGUCUGUUAUCGACCUGACCUCAUAG</t>
  </si>
  <si>
    <t>UGCUAGUUCGAUACCUUCAUAG</t>
  </si>
  <si>
    <t>UGCUAGUCUUCGAUACCUCCUCAUAG</t>
  </si>
  <si>
    <t>UGCUAGUCUGUUCGAUACCUGACCUCAUAG</t>
  </si>
  <si>
    <t>UGCUAGUUGUCACGAAUCAUAG</t>
  </si>
  <si>
    <t>UGCUAGUCUUGUCACGAACCUCAUAG</t>
  </si>
  <si>
    <t>UGCUAGUCUGUUGUCACGAAGACCUCAUAG</t>
  </si>
  <si>
    <t>Spike-in small RNA sequences</t>
  </si>
  <si>
    <t>Spikein reads</t>
  </si>
  <si>
    <t>Small RNA reads</t>
  </si>
  <si>
    <t>miR-derived fraction, ppm</t>
  </si>
  <si>
    <t>Small RNAs per 10 pg total RNA</t>
  </si>
  <si>
    <t>miRNAs per 10 pg total RNA</t>
  </si>
  <si>
    <t>Small RNAs per cell</t>
  </si>
  <si>
    <t>miRNAs per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</si>
</sst>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 Narrow"/>
      <family val="2"/>
    </font>
    <font>
      <b/>
      <sz val="13"/>
      <color theme="3"/>
      <name val="Arial Narrow"/>
      <family val="2"/>
    </font>
    <font>
      <b/>
      <sz val="11"/>
      <color theme="3"/>
      <name val="Arial Narrow"/>
      <family val="2"/>
    </font>
    <font>
      <sz val="10"/>
      <color rgb="FF006100"/>
      <name val="Arial Narrow"/>
      <family val="2"/>
    </font>
    <font>
      <sz val="10"/>
      <color rgb="FF9C0006"/>
      <name val="Arial Narrow"/>
      <family val="2"/>
    </font>
    <font>
      <sz val="10"/>
      <color rgb="FF9C6500"/>
      <name val="Arial Narrow"/>
      <family val="2"/>
    </font>
    <font>
      <sz val="10"/>
      <color rgb="FF3F3F76"/>
      <name val="Arial Narrow"/>
      <family val="2"/>
    </font>
    <font>
      <b/>
      <sz val="10"/>
      <color rgb="FF3F3F3F"/>
      <name val="Arial Narrow"/>
      <family val="2"/>
    </font>
    <font>
      <b/>
      <sz val="10"/>
      <color rgb="FFFA7D00"/>
      <name val="Arial Narrow"/>
      <family val="2"/>
    </font>
    <font>
      <sz val="10"/>
      <color rgb="FFFA7D00"/>
      <name val="Arial Narrow"/>
      <family val="2"/>
    </font>
    <font>
      <b/>
      <sz val="10"/>
      <color theme="0"/>
      <name val="Arial Narrow"/>
      <family val="2"/>
    </font>
    <font>
      <sz val="10"/>
      <color rgb="FFFF0000"/>
      <name val="Arial Narrow"/>
      <family val="2"/>
    </font>
    <font>
      <i/>
      <sz val="10"/>
      <color rgb="FF7F7F7F"/>
      <name val="Arial Narrow"/>
      <family val="2"/>
    </font>
    <font>
      <b/>
      <sz val="10"/>
      <color theme="1"/>
      <name val="Arial Narrow"/>
      <family val="2"/>
    </font>
    <font>
      <sz val="10"/>
      <color theme="0"/>
      <name val="Arial Narrow"/>
      <family val="2"/>
    </font>
    <font>
      <sz val="8"/>
      <name val="Arial Narrow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trike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9" fillId="0" borderId="0" xfId="0" applyFont="1"/>
    <xf numFmtId="3" fontId="20" fillId="0" borderId="0" xfId="0" applyNumberFormat="1" applyFont="1"/>
    <xf numFmtId="0" fontId="19" fillId="0" borderId="0" xfId="0" applyFont="1" applyAlignment="1">
      <alignment horizontal="center"/>
    </xf>
    <xf numFmtId="0" fontId="23" fillId="0" borderId="0" xfId="0" applyFont="1"/>
    <xf numFmtId="0" fontId="20" fillId="0" borderId="0" xfId="0" applyFont="1"/>
    <xf numFmtId="1" fontId="20" fillId="0" borderId="0" xfId="0" applyNumberFormat="1" applyFont="1"/>
    <xf numFmtId="0" fontId="21" fillId="0" borderId="0" xfId="0" applyFont="1"/>
    <xf numFmtId="0" fontId="22" fillId="0" borderId="0" xfId="0" applyFont="1"/>
    <xf numFmtId="164" fontId="20" fillId="0" borderId="0" xfId="0" applyNumberFormat="1" applyFont="1"/>
    <xf numFmtId="3" fontId="24" fillId="0" borderId="0" xfId="0" applyNumberFormat="1" applyFont="1" applyAlignment="1">
      <alignment horizontal="left"/>
    </xf>
    <xf numFmtId="0" fontId="20" fillId="0" borderId="0" xfId="0" applyFont="1" applyAlignment="1">
      <alignment horizontal="center"/>
    </xf>
    <xf numFmtId="3" fontId="20" fillId="0" borderId="0" xfId="0" applyNumberFormat="1" applyFont="1" applyAlignment="1">
      <alignment horizontal="center"/>
    </xf>
    <xf numFmtId="1" fontId="25" fillId="0" borderId="0" xfId="0" applyNumberFormat="1" applyFont="1"/>
    <xf numFmtId="3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25" fillId="0" borderId="0" xfId="0" applyFont="1"/>
    <xf numFmtId="0" fontId="28" fillId="0" borderId="0" xfId="0" applyFont="1"/>
    <xf numFmtId="0" fontId="29" fillId="0" borderId="0" xfId="0" applyFont="1"/>
    <xf numFmtId="3" fontId="27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1"/>
  <sheetViews>
    <sheetView tabSelected="1" zoomScale="82" zoomScaleNormal="125" workbookViewId="0"/>
  </sheetViews>
  <sheetFormatPr baseColWidth="10" defaultColWidth="47.3984375" defaultRowHeight="13" x14ac:dyDescent="0.15"/>
  <cols>
    <col min="1" max="1" width="68.796875" style="5" bestFit="1" customWidth="1"/>
    <col min="2" max="2" width="20.59765625" style="5" bestFit="1" customWidth="1"/>
    <col min="3" max="3" width="21.19921875" style="5" bestFit="1" customWidth="1"/>
    <col min="4" max="4" width="18.3984375" style="5" bestFit="1" customWidth="1"/>
    <col min="5" max="5" width="22.3984375" style="5" bestFit="1" customWidth="1"/>
    <col min="6" max="6" width="40.59765625" style="5" bestFit="1" customWidth="1"/>
    <col min="7" max="7" width="33.3984375" style="5" bestFit="1" customWidth="1"/>
    <col min="8" max="8" width="35.796875" style="5" bestFit="1" customWidth="1"/>
    <col min="9" max="9" width="28.19921875" style="5" bestFit="1" customWidth="1"/>
    <col min="10" max="10" width="35.796875" style="5" bestFit="1" customWidth="1"/>
    <col min="11" max="16384" width="47.3984375" style="5"/>
  </cols>
  <sheetData>
    <row r="1" spans="1:8" ht="18" x14ac:dyDescent="0.2">
      <c r="A1" s="18" t="s">
        <v>98</v>
      </c>
    </row>
    <row r="2" spans="1:8" ht="18" x14ac:dyDescent="0.2">
      <c r="A2" s="19" t="s">
        <v>89</v>
      </c>
    </row>
    <row r="3" spans="1:8" ht="18" x14ac:dyDescent="0.2">
      <c r="A3" s="19" t="s">
        <v>90</v>
      </c>
    </row>
    <row r="4" spans="1:8" ht="18" x14ac:dyDescent="0.2">
      <c r="A4" s="19" t="s">
        <v>91</v>
      </c>
    </row>
    <row r="5" spans="1:8" ht="18" x14ac:dyDescent="0.2">
      <c r="A5" s="19" t="s">
        <v>92</v>
      </c>
    </row>
    <row r="6" spans="1:8" ht="18" x14ac:dyDescent="0.2">
      <c r="A6" s="19" t="s">
        <v>93</v>
      </c>
    </row>
    <row r="7" spans="1:8" ht="18" x14ac:dyDescent="0.2">
      <c r="A7" s="19" t="s">
        <v>94</v>
      </c>
    </row>
    <row r="8" spans="1:8" ht="18" x14ac:dyDescent="0.2">
      <c r="A8" s="19" t="s">
        <v>95</v>
      </c>
    </row>
    <row r="9" spans="1:8" ht="18" x14ac:dyDescent="0.2">
      <c r="A9" s="19" t="s">
        <v>96</v>
      </c>
    </row>
    <row r="10" spans="1:8" ht="18" x14ac:dyDescent="0.2">
      <c r="A10" s="19" t="s">
        <v>97</v>
      </c>
    </row>
    <row r="12" spans="1:8" s="4" customFormat="1" ht="16" x14ac:dyDescent="0.2">
      <c r="A12" s="1" t="s">
        <v>52</v>
      </c>
      <c r="B12" s="3" t="s">
        <v>55</v>
      </c>
      <c r="C12" s="3" t="s">
        <v>56</v>
      </c>
      <c r="D12" s="3" t="s">
        <v>99</v>
      </c>
      <c r="E12" s="3" t="s">
        <v>100</v>
      </c>
      <c r="F12" s="3" t="s">
        <v>102</v>
      </c>
      <c r="G12" s="3" t="s">
        <v>101</v>
      </c>
      <c r="H12" s="3" t="s">
        <v>103</v>
      </c>
    </row>
    <row r="13" spans="1:8" ht="16" x14ac:dyDescent="0.2">
      <c r="A13" s="13" t="s">
        <v>0</v>
      </c>
      <c r="B13" s="14">
        <v>1182</v>
      </c>
      <c r="C13" s="14">
        <v>400</v>
      </c>
      <c r="D13" s="14">
        <v>16692</v>
      </c>
      <c r="E13" s="14">
        <v>5858809</v>
      </c>
      <c r="F13" s="16">
        <f>(E13*C13*6.022*1000)/(D13*B13)</f>
        <v>715293.41995091317</v>
      </c>
      <c r="G13" s="14">
        <v>930400</v>
      </c>
      <c r="H13" s="14">
        <f>F13*G13/1000000</f>
        <v>665508.99792232958</v>
      </c>
    </row>
    <row r="14" spans="1:8" ht="16" x14ac:dyDescent="0.2">
      <c r="A14" s="13" t="s">
        <v>1</v>
      </c>
      <c r="B14" s="14">
        <v>1410</v>
      </c>
      <c r="C14" s="14">
        <v>400</v>
      </c>
      <c r="D14" s="14">
        <v>11528</v>
      </c>
      <c r="E14" s="14">
        <v>6340556</v>
      </c>
      <c r="F14" s="16">
        <f>(E14*C14*6.022*1000)/(D14*B14)</f>
        <v>939625.95498594863</v>
      </c>
      <c r="G14" s="14">
        <v>932679</v>
      </c>
      <c r="H14" s="14">
        <f>F14*G14/1000000</f>
        <v>876369.3960703396</v>
      </c>
    </row>
    <row r="15" spans="1:8" ht="16" x14ac:dyDescent="0.2">
      <c r="A15" s="13" t="s">
        <v>2</v>
      </c>
      <c r="B15" s="14">
        <v>1470</v>
      </c>
      <c r="C15" s="14">
        <v>400</v>
      </c>
      <c r="D15" s="14">
        <v>13580</v>
      </c>
      <c r="E15" s="14">
        <v>6986330</v>
      </c>
      <c r="F15" s="16">
        <f t="shared" ref="F15:F64" si="0">(E15*C15*6.022*1000)/(D15*B15)</f>
        <v>843010.01392604166</v>
      </c>
      <c r="G15" s="14">
        <v>930173</v>
      </c>
      <c r="H15" s="14">
        <f t="shared" ref="H15:H64" si="1">F15*G15/1000000</f>
        <v>784145.15368362796</v>
      </c>
    </row>
    <row r="16" spans="1:8" ht="16" x14ac:dyDescent="0.2">
      <c r="A16" s="13" t="s">
        <v>3</v>
      </c>
      <c r="B16" s="14">
        <v>1256</v>
      </c>
      <c r="C16" s="14">
        <v>300</v>
      </c>
      <c r="D16" s="14">
        <v>12978</v>
      </c>
      <c r="E16" s="14">
        <v>11126830</v>
      </c>
      <c r="F16" s="16">
        <f t="shared" si="0"/>
        <v>1233207.1937271601</v>
      </c>
      <c r="G16" s="14">
        <v>927334</v>
      </c>
      <c r="H16" s="14">
        <f t="shared" si="1"/>
        <v>1143594.9597877823</v>
      </c>
    </row>
    <row r="17" spans="1:11" ht="16" x14ac:dyDescent="0.2">
      <c r="A17" s="13" t="s">
        <v>4</v>
      </c>
      <c r="B17" s="14">
        <v>1336</v>
      </c>
      <c r="C17" s="14">
        <v>300</v>
      </c>
      <c r="D17" s="14">
        <v>15295</v>
      </c>
      <c r="E17" s="14">
        <v>14933003</v>
      </c>
      <c r="F17" s="16">
        <f t="shared" si="0"/>
        <v>1320241.0096348657</v>
      </c>
      <c r="G17" s="14">
        <v>934797</v>
      </c>
      <c r="H17" s="14">
        <f t="shared" si="1"/>
        <v>1234157.3350836434</v>
      </c>
    </row>
    <row r="18" spans="1:11" ht="16" x14ac:dyDescent="0.2">
      <c r="A18" s="13" t="s">
        <v>5</v>
      </c>
      <c r="B18" s="14">
        <v>576</v>
      </c>
      <c r="C18" s="14">
        <v>300</v>
      </c>
      <c r="D18" s="14">
        <v>50524</v>
      </c>
      <c r="E18" s="14">
        <v>11203527</v>
      </c>
      <c r="F18" s="16">
        <f t="shared" si="0"/>
        <v>695499.08205753705</v>
      </c>
      <c r="G18" s="14">
        <v>911476</v>
      </c>
      <c r="H18" s="14">
        <f t="shared" si="1"/>
        <v>633930.72131747555</v>
      </c>
    </row>
    <row r="19" spans="1:11" ht="16" x14ac:dyDescent="0.2">
      <c r="A19" s="13" t="s">
        <v>6</v>
      </c>
      <c r="B19" s="14">
        <v>1872</v>
      </c>
      <c r="C19" s="14">
        <v>400</v>
      </c>
      <c r="D19" s="14">
        <v>12697</v>
      </c>
      <c r="E19" s="14">
        <v>7174724</v>
      </c>
      <c r="F19" s="16">
        <f t="shared" si="0"/>
        <v>727108.09148671641</v>
      </c>
      <c r="G19" s="14">
        <v>941438</v>
      </c>
      <c r="H19" s="14">
        <f t="shared" si="1"/>
        <v>684527.18743307132</v>
      </c>
    </row>
    <row r="20" spans="1:11" ht="16" x14ac:dyDescent="0.2">
      <c r="A20" s="13" t="s">
        <v>7</v>
      </c>
      <c r="B20" s="14">
        <v>2160</v>
      </c>
      <c r="C20" s="14">
        <v>400</v>
      </c>
      <c r="D20" s="14">
        <v>12412</v>
      </c>
      <c r="E20" s="14">
        <v>7251071</v>
      </c>
      <c r="F20" s="16">
        <f t="shared" si="0"/>
        <v>651489.44214678742</v>
      </c>
      <c r="G20" s="20">
        <v>945004</v>
      </c>
      <c r="H20" s="14">
        <f t="shared" si="1"/>
        <v>615660.12878648262</v>
      </c>
      <c r="I20" s="7"/>
      <c r="J20" s="7"/>
      <c r="K20" s="7"/>
    </row>
    <row r="21" spans="1:11" ht="16" x14ac:dyDescent="0.2">
      <c r="A21" s="13" t="s">
        <v>8</v>
      </c>
      <c r="B21" s="14">
        <v>1362</v>
      </c>
      <c r="C21" s="14">
        <v>400</v>
      </c>
      <c r="D21" s="14">
        <v>12405</v>
      </c>
      <c r="E21" s="14">
        <v>5834876</v>
      </c>
      <c r="F21" s="16">
        <f t="shared" si="0"/>
        <v>831875.81323195796</v>
      </c>
      <c r="G21" s="20">
        <v>935899</v>
      </c>
      <c r="H21" s="14">
        <f t="shared" si="1"/>
        <v>778551.74172797624</v>
      </c>
    </row>
    <row r="22" spans="1:11" ht="16" x14ac:dyDescent="0.2">
      <c r="A22" s="13" t="s">
        <v>9</v>
      </c>
      <c r="B22" s="14">
        <v>1998</v>
      </c>
      <c r="C22" s="14">
        <v>400</v>
      </c>
      <c r="D22" s="14">
        <v>9030</v>
      </c>
      <c r="E22" s="14">
        <v>7187087</v>
      </c>
      <c r="F22" s="16">
        <f t="shared" si="0"/>
        <v>959556.18772704049</v>
      </c>
      <c r="G22" s="20">
        <v>939476</v>
      </c>
      <c r="H22" s="14">
        <f t="shared" si="1"/>
        <v>901480.00902104902</v>
      </c>
      <c r="I22" s="7"/>
      <c r="J22" s="7"/>
      <c r="K22" s="7"/>
    </row>
    <row r="23" spans="1:11" ht="16" x14ac:dyDescent="0.2">
      <c r="A23" s="13" t="s">
        <v>10</v>
      </c>
      <c r="B23" s="14">
        <v>1452</v>
      </c>
      <c r="C23" s="14">
        <v>400</v>
      </c>
      <c r="D23" s="14">
        <v>10816</v>
      </c>
      <c r="E23" s="14">
        <v>6593207</v>
      </c>
      <c r="F23" s="16">
        <f t="shared" si="0"/>
        <v>1011263.0954345771</v>
      </c>
      <c r="G23" s="20">
        <v>939986</v>
      </c>
      <c r="H23" s="14">
        <f t="shared" si="1"/>
        <v>950573.15202516643</v>
      </c>
      <c r="I23" s="7"/>
      <c r="J23" s="7"/>
      <c r="K23" s="7"/>
    </row>
    <row r="24" spans="1:11" ht="16" x14ac:dyDescent="0.2">
      <c r="A24" s="13" t="s">
        <v>11</v>
      </c>
      <c r="B24" s="14">
        <v>1512</v>
      </c>
      <c r="C24" s="14">
        <v>300</v>
      </c>
      <c r="D24" s="14">
        <v>16439</v>
      </c>
      <c r="E24" s="14">
        <v>16957861</v>
      </c>
      <c r="F24" s="16">
        <f t="shared" si="0"/>
        <v>1232553.8153799956</v>
      </c>
      <c r="G24" s="14">
        <v>932733</v>
      </c>
      <c r="H24" s="14">
        <f t="shared" si="1"/>
        <v>1149643.6178808294</v>
      </c>
    </row>
    <row r="25" spans="1:11" ht="16" x14ac:dyDescent="0.2">
      <c r="A25" s="13" t="s">
        <v>12</v>
      </c>
      <c r="B25" s="14">
        <v>2016</v>
      </c>
      <c r="C25" s="14">
        <v>300</v>
      </c>
      <c r="D25" s="14">
        <v>20037</v>
      </c>
      <c r="E25" s="14">
        <v>21139123</v>
      </c>
      <c r="F25" s="16">
        <f t="shared" si="0"/>
        <v>945422.09045705921</v>
      </c>
      <c r="G25" s="14">
        <v>934948</v>
      </c>
      <c r="H25" s="14">
        <f t="shared" si="1"/>
        <v>883920.49262864655</v>
      </c>
    </row>
    <row r="26" spans="1:11" ht="16" x14ac:dyDescent="0.2">
      <c r="A26" s="13" t="s">
        <v>13</v>
      </c>
      <c r="B26" s="14">
        <v>1480</v>
      </c>
      <c r="C26" s="14">
        <v>300</v>
      </c>
      <c r="D26" s="14">
        <v>20182</v>
      </c>
      <c r="E26" s="14">
        <v>16271243</v>
      </c>
      <c r="F26" s="16">
        <f t="shared" si="0"/>
        <v>984139.85447964084</v>
      </c>
      <c r="G26" s="14">
        <v>931215</v>
      </c>
      <c r="H26" s="14">
        <f t="shared" si="1"/>
        <v>916445.79458925885</v>
      </c>
    </row>
    <row r="27" spans="1:11" ht="16" x14ac:dyDescent="0.2">
      <c r="A27" s="13" t="s">
        <v>14</v>
      </c>
      <c r="B27" s="14">
        <v>952</v>
      </c>
      <c r="C27" s="14">
        <v>300</v>
      </c>
      <c r="D27" s="14">
        <v>28908</v>
      </c>
      <c r="E27" s="14">
        <v>9814754</v>
      </c>
      <c r="F27" s="16">
        <f t="shared" si="0"/>
        <v>644297.47633175307</v>
      </c>
      <c r="G27" s="14">
        <v>914279</v>
      </c>
      <c r="H27" s="14">
        <f t="shared" si="1"/>
        <v>589067.65236311895</v>
      </c>
    </row>
    <row r="28" spans="1:11" ht="16" x14ac:dyDescent="0.2">
      <c r="A28" s="13" t="s">
        <v>15</v>
      </c>
      <c r="B28" s="14">
        <v>912</v>
      </c>
      <c r="C28" s="14">
        <v>300</v>
      </c>
      <c r="D28" s="14">
        <v>32273</v>
      </c>
      <c r="E28" s="14">
        <v>15641047</v>
      </c>
      <c r="F28" s="16">
        <f t="shared" si="0"/>
        <v>960049.55496854952</v>
      </c>
      <c r="G28" s="14">
        <v>916683</v>
      </c>
      <c r="H28" s="14">
        <f t="shared" si="1"/>
        <v>880061.10619723483</v>
      </c>
    </row>
    <row r="29" spans="1:11" ht="16" x14ac:dyDescent="0.2">
      <c r="A29" s="13" t="s">
        <v>16</v>
      </c>
      <c r="B29" s="14">
        <v>768</v>
      </c>
      <c r="C29" s="14">
        <v>300</v>
      </c>
      <c r="D29" s="14">
        <v>32626</v>
      </c>
      <c r="E29" s="14">
        <v>9589073</v>
      </c>
      <c r="F29" s="16">
        <f t="shared" si="0"/>
        <v>691374.85256677959</v>
      </c>
      <c r="G29" s="14">
        <v>905881</v>
      </c>
      <c r="H29" s="14">
        <f t="shared" si="1"/>
        <v>626303.34281804692</v>
      </c>
    </row>
    <row r="30" spans="1:11" ht="16" x14ac:dyDescent="0.2">
      <c r="A30" s="13" t="s">
        <v>17</v>
      </c>
      <c r="B30" s="14">
        <v>1344</v>
      </c>
      <c r="C30" s="14">
        <v>300</v>
      </c>
      <c r="D30" s="14">
        <v>23552</v>
      </c>
      <c r="E30" s="14">
        <v>12279428</v>
      </c>
      <c r="F30" s="16">
        <f t="shared" si="0"/>
        <v>700830.64124065894</v>
      </c>
      <c r="G30" s="14">
        <v>925461</v>
      </c>
      <c r="H30" s="14">
        <f t="shared" si="1"/>
        <v>648591.42607322149</v>
      </c>
    </row>
    <row r="31" spans="1:11" ht="16" x14ac:dyDescent="0.2">
      <c r="A31" s="13" t="s">
        <v>18</v>
      </c>
      <c r="B31" s="14">
        <v>920</v>
      </c>
      <c r="C31" s="14">
        <v>300</v>
      </c>
      <c r="D31" s="14">
        <v>17524</v>
      </c>
      <c r="E31" s="14">
        <v>11548219</v>
      </c>
      <c r="F31" s="16">
        <f t="shared" si="0"/>
        <v>1294064.5652049859</v>
      </c>
      <c r="G31" s="14">
        <v>931347</v>
      </c>
      <c r="H31" s="14">
        <f t="shared" si="1"/>
        <v>1205223.150609968</v>
      </c>
    </row>
    <row r="32" spans="1:11" ht="16" x14ac:dyDescent="0.2">
      <c r="A32" s="13" t="s">
        <v>19</v>
      </c>
      <c r="B32" s="14">
        <v>1016</v>
      </c>
      <c r="C32" s="14">
        <v>300</v>
      </c>
      <c r="D32" s="14">
        <v>18830</v>
      </c>
      <c r="E32" s="14">
        <v>14335930</v>
      </c>
      <c r="F32" s="16">
        <f t="shared" si="0"/>
        <v>1353766.7703363288</v>
      </c>
      <c r="G32" s="14">
        <v>926662</v>
      </c>
      <c r="H32" s="14">
        <f t="shared" si="1"/>
        <v>1254484.222933403</v>
      </c>
    </row>
    <row r="33" spans="1:8" ht="16" x14ac:dyDescent="0.2">
      <c r="A33" s="13" t="s">
        <v>20</v>
      </c>
      <c r="B33" s="14">
        <v>1160</v>
      </c>
      <c r="C33" s="14">
        <v>300</v>
      </c>
      <c r="D33" s="14">
        <v>19916</v>
      </c>
      <c r="E33" s="14">
        <v>10310151</v>
      </c>
      <c r="F33" s="16">
        <f t="shared" si="0"/>
        <v>806244.79696622386</v>
      </c>
      <c r="G33" s="14">
        <v>925839</v>
      </c>
      <c r="H33" s="14">
        <f t="shared" si="1"/>
        <v>746452.87657841179</v>
      </c>
    </row>
    <row r="34" spans="1:8" ht="16" x14ac:dyDescent="0.2">
      <c r="A34" s="13" t="s">
        <v>21</v>
      </c>
      <c r="B34" s="14">
        <v>1448</v>
      </c>
      <c r="C34" s="14">
        <v>300</v>
      </c>
      <c r="D34" s="14">
        <v>21224</v>
      </c>
      <c r="E34" s="14">
        <v>18560320</v>
      </c>
      <c r="F34" s="16">
        <f t="shared" si="0"/>
        <v>1091067.6186450031</v>
      </c>
      <c r="G34" s="14">
        <v>927119</v>
      </c>
      <c r="H34" s="14">
        <f t="shared" si="1"/>
        <v>1011549.5195305366</v>
      </c>
    </row>
    <row r="35" spans="1:8" ht="16" x14ac:dyDescent="0.2">
      <c r="A35" s="13" t="s">
        <v>22</v>
      </c>
      <c r="B35" s="14">
        <v>1728</v>
      </c>
      <c r="C35" s="14">
        <v>300</v>
      </c>
      <c r="D35" s="14">
        <v>20499</v>
      </c>
      <c r="E35" s="14">
        <v>16030792</v>
      </c>
      <c r="F35" s="16">
        <f t="shared" si="0"/>
        <v>817599.41392805066</v>
      </c>
      <c r="G35" s="14">
        <v>923212</v>
      </c>
      <c r="H35" s="14">
        <f t="shared" si="1"/>
        <v>754817.59013134346</v>
      </c>
    </row>
    <row r="36" spans="1:8" ht="16" x14ac:dyDescent="0.2">
      <c r="A36" s="13" t="s">
        <v>23</v>
      </c>
      <c r="B36" s="14">
        <v>1902</v>
      </c>
      <c r="C36" s="14">
        <v>400</v>
      </c>
      <c r="D36" s="14">
        <v>18964</v>
      </c>
      <c r="E36" s="14">
        <v>10958131</v>
      </c>
      <c r="F36" s="16">
        <f t="shared" si="0"/>
        <v>731807.35696901823</v>
      </c>
      <c r="G36" s="14">
        <v>914062</v>
      </c>
      <c r="H36" s="14">
        <f t="shared" si="1"/>
        <v>668917.29632581468</v>
      </c>
    </row>
    <row r="37" spans="1:8" ht="16" x14ac:dyDescent="0.2">
      <c r="A37" s="13" t="s">
        <v>24</v>
      </c>
      <c r="B37" s="14">
        <v>1548</v>
      </c>
      <c r="C37" s="14">
        <v>400</v>
      </c>
      <c r="D37" s="14">
        <v>23532</v>
      </c>
      <c r="E37" s="14">
        <v>10335312</v>
      </c>
      <c r="F37" s="16">
        <f t="shared" si="0"/>
        <v>683430.78559032932</v>
      </c>
      <c r="G37" s="14">
        <v>917540</v>
      </c>
      <c r="H37" s="14">
        <f t="shared" si="1"/>
        <v>627075.08301055082</v>
      </c>
    </row>
    <row r="38" spans="1:8" ht="16" x14ac:dyDescent="0.2">
      <c r="A38" s="13" t="s">
        <v>25</v>
      </c>
      <c r="B38" s="14">
        <v>2147.9999999999995</v>
      </c>
      <c r="C38" s="14">
        <v>400</v>
      </c>
      <c r="D38" s="14">
        <v>17513</v>
      </c>
      <c r="E38" s="14">
        <v>12706436</v>
      </c>
      <c r="F38" s="16">
        <f t="shared" si="0"/>
        <v>813635.09152711381</v>
      </c>
      <c r="G38" s="14">
        <v>927312</v>
      </c>
      <c r="H38" s="14">
        <f t="shared" si="1"/>
        <v>754493.58399419091</v>
      </c>
    </row>
    <row r="39" spans="1:8" ht="16" x14ac:dyDescent="0.2">
      <c r="A39" s="13" t="s">
        <v>26</v>
      </c>
      <c r="B39" s="14">
        <v>3780</v>
      </c>
      <c r="C39" s="14">
        <v>400</v>
      </c>
      <c r="D39" s="14">
        <v>2459</v>
      </c>
      <c r="E39" s="14">
        <v>5389984</v>
      </c>
      <c r="F39" s="16">
        <f t="shared" si="0"/>
        <v>1396811.7829977772</v>
      </c>
      <c r="G39" s="14">
        <v>843223</v>
      </c>
      <c r="H39" s="14">
        <f t="shared" si="1"/>
        <v>1177823.8220947345</v>
      </c>
    </row>
    <row r="40" spans="1:8" ht="16" x14ac:dyDescent="0.2">
      <c r="A40" s="13" t="s">
        <v>27</v>
      </c>
      <c r="B40" s="14">
        <v>3990</v>
      </c>
      <c r="C40" s="14">
        <v>400</v>
      </c>
      <c r="D40" s="14">
        <v>1342</v>
      </c>
      <c r="E40" s="14">
        <v>3565616</v>
      </c>
      <c r="F40" s="16">
        <f t="shared" si="0"/>
        <v>1604020.449932581</v>
      </c>
      <c r="G40" s="14">
        <v>631398</v>
      </c>
      <c r="H40" s="14">
        <f t="shared" si="1"/>
        <v>1012775.3040465319</v>
      </c>
    </row>
    <row r="41" spans="1:8" ht="16" x14ac:dyDescent="0.2">
      <c r="A41" s="13" t="s">
        <v>28</v>
      </c>
      <c r="B41" s="14">
        <v>4050</v>
      </c>
      <c r="C41" s="14">
        <v>400</v>
      </c>
      <c r="D41" s="14">
        <v>2757</v>
      </c>
      <c r="E41" s="14">
        <v>5545521</v>
      </c>
      <c r="F41" s="16">
        <f t="shared" si="0"/>
        <v>1196330.8646274132</v>
      </c>
      <c r="G41" s="14">
        <v>866862</v>
      </c>
      <c r="H41" s="14">
        <f t="shared" si="1"/>
        <v>1037053.7659726486</v>
      </c>
    </row>
    <row r="42" spans="1:8" ht="16" x14ac:dyDescent="0.2">
      <c r="A42" s="13" t="s">
        <v>29</v>
      </c>
      <c r="B42" s="14">
        <v>4740</v>
      </c>
      <c r="C42" s="14">
        <v>400</v>
      </c>
      <c r="D42" s="14">
        <v>888</v>
      </c>
      <c r="E42" s="14">
        <v>4372263</v>
      </c>
      <c r="F42" s="16">
        <f t="shared" si="0"/>
        <v>2502163.6623332193</v>
      </c>
      <c r="G42" s="14">
        <v>479872</v>
      </c>
      <c r="H42" s="14">
        <f t="shared" si="1"/>
        <v>1200718.2809711664</v>
      </c>
    </row>
    <row r="43" spans="1:8" ht="16" x14ac:dyDescent="0.2">
      <c r="A43" s="13" t="s">
        <v>30</v>
      </c>
      <c r="B43" s="14">
        <v>4554.0000000000009</v>
      </c>
      <c r="C43" s="14">
        <v>400</v>
      </c>
      <c r="D43" s="14">
        <v>10800</v>
      </c>
      <c r="E43" s="14">
        <v>12735476</v>
      </c>
      <c r="F43" s="16">
        <f t="shared" si="0"/>
        <v>623733.60392979719</v>
      </c>
      <c r="G43" s="14">
        <v>910190</v>
      </c>
      <c r="H43" s="14">
        <f t="shared" si="1"/>
        <v>567716.08896086202</v>
      </c>
    </row>
    <row r="44" spans="1:8" ht="16" x14ac:dyDescent="0.2">
      <c r="A44" s="13" t="s">
        <v>31</v>
      </c>
      <c r="B44" s="14">
        <v>2808</v>
      </c>
      <c r="C44" s="14">
        <v>400</v>
      </c>
      <c r="D44" s="14">
        <v>16619</v>
      </c>
      <c r="E44" s="14">
        <v>12606059</v>
      </c>
      <c r="F44" s="16">
        <f t="shared" si="0"/>
        <v>650695.92451505328</v>
      </c>
      <c r="G44" s="14">
        <v>887749</v>
      </c>
      <c r="H44" s="14">
        <f t="shared" si="1"/>
        <v>577654.65629231406</v>
      </c>
    </row>
    <row r="45" spans="1:8" ht="16" x14ac:dyDescent="0.2">
      <c r="A45" s="13" t="s">
        <v>32</v>
      </c>
      <c r="B45" s="14">
        <v>3396</v>
      </c>
      <c r="C45" s="14">
        <v>400</v>
      </c>
      <c r="D45" s="14">
        <v>5956</v>
      </c>
      <c r="E45" s="14">
        <v>7654555</v>
      </c>
      <c r="F45" s="16">
        <f t="shared" si="0"/>
        <v>911587.4127187914</v>
      </c>
      <c r="G45" s="14">
        <v>730038</v>
      </c>
      <c r="H45" s="14">
        <f t="shared" si="1"/>
        <v>665493.45160640101</v>
      </c>
    </row>
    <row r="46" spans="1:8" ht="16" x14ac:dyDescent="0.2">
      <c r="A46" s="13" t="s">
        <v>33</v>
      </c>
      <c r="B46" s="14">
        <v>2682</v>
      </c>
      <c r="C46" s="14">
        <v>400</v>
      </c>
      <c r="D46" s="14">
        <v>10878</v>
      </c>
      <c r="E46" s="14">
        <v>8064877</v>
      </c>
      <c r="F46" s="16">
        <f t="shared" si="0"/>
        <v>665871.86136965628</v>
      </c>
      <c r="G46" s="14">
        <v>896150</v>
      </c>
      <c r="H46" s="14">
        <f t="shared" si="1"/>
        <v>596721.06856641744</v>
      </c>
    </row>
    <row r="47" spans="1:8" ht="16" x14ac:dyDescent="0.2">
      <c r="A47" s="13" t="s">
        <v>34</v>
      </c>
      <c r="B47" s="14">
        <v>5022</v>
      </c>
      <c r="C47" s="14">
        <v>400</v>
      </c>
      <c r="D47" s="14">
        <v>10511</v>
      </c>
      <c r="E47" s="14">
        <v>13226276</v>
      </c>
      <c r="F47" s="16">
        <f t="shared" si="0"/>
        <v>603556.0104619686</v>
      </c>
      <c r="G47" s="14">
        <v>884178</v>
      </c>
      <c r="H47" s="14">
        <f t="shared" si="1"/>
        <v>533650.94621824252</v>
      </c>
    </row>
    <row r="48" spans="1:8" ht="16" x14ac:dyDescent="0.2">
      <c r="A48" s="13" t="s">
        <v>35</v>
      </c>
      <c r="B48" s="14">
        <v>1692</v>
      </c>
      <c r="C48" s="14">
        <v>400</v>
      </c>
      <c r="D48" s="14">
        <v>9876</v>
      </c>
      <c r="E48" s="14">
        <v>5890149</v>
      </c>
      <c r="F48" s="16">
        <f t="shared" si="0"/>
        <v>849074.08072869538</v>
      </c>
      <c r="G48" s="14">
        <v>875563</v>
      </c>
      <c r="H48" s="14">
        <f t="shared" si="1"/>
        <v>743417.84934505867</v>
      </c>
    </row>
    <row r="49" spans="1:8" ht="16" x14ac:dyDescent="0.2">
      <c r="A49" s="13" t="s">
        <v>36</v>
      </c>
      <c r="B49" s="14">
        <v>1758</v>
      </c>
      <c r="C49" s="14">
        <v>400</v>
      </c>
      <c r="D49" s="14">
        <v>9970</v>
      </c>
      <c r="E49" s="14">
        <v>7104320</v>
      </c>
      <c r="F49" s="16">
        <f t="shared" si="0"/>
        <v>976358.31362118211</v>
      </c>
      <c r="G49" s="14">
        <v>820631</v>
      </c>
      <c r="H49" s="14">
        <f t="shared" si="1"/>
        <v>801229.89926526428</v>
      </c>
    </row>
    <row r="50" spans="1:8" ht="16" x14ac:dyDescent="0.2">
      <c r="A50" s="13" t="s">
        <v>37</v>
      </c>
      <c r="B50" s="14">
        <v>1860</v>
      </c>
      <c r="C50" s="14">
        <v>400</v>
      </c>
      <c r="D50" s="14">
        <v>8711</v>
      </c>
      <c r="E50" s="14">
        <v>5445439</v>
      </c>
      <c r="F50" s="16">
        <f t="shared" si="0"/>
        <v>809566.78573500563</v>
      </c>
      <c r="G50" s="14">
        <v>890656</v>
      </c>
      <c r="H50" s="14">
        <f t="shared" si="1"/>
        <v>721045.51511559717</v>
      </c>
    </row>
    <row r="51" spans="1:8" ht="16" x14ac:dyDescent="0.2">
      <c r="A51" s="13" t="s">
        <v>38</v>
      </c>
      <c r="B51" s="14">
        <v>2238</v>
      </c>
      <c r="C51" s="14">
        <v>400</v>
      </c>
      <c r="D51" s="14">
        <v>10274</v>
      </c>
      <c r="E51" s="14">
        <v>5617357</v>
      </c>
      <c r="F51" s="16">
        <f t="shared" si="0"/>
        <v>588481.91986400157</v>
      </c>
      <c r="G51" s="14">
        <v>887163</v>
      </c>
      <c r="H51" s="14">
        <f t="shared" si="1"/>
        <v>522079.38547230727</v>
      </c>
    </row>
    <row r="52" spans="1:8" s="8" customFormat="1" ht="16" x14ac:dyDescent="0.2">
      <c r="A52" s="13" t="s">
        <v>39</v>
      </c>
      <c r="B52" s="14">
        <v>2190</v>
      </c>
      <c r="C52" s="14">
        <v>400</v>
      </c>
      <c r="D52" s="14">
        <v>15546</v>
      </c>
      <c r="E52" s="14">
        <v>6482372</v>
      </c>
      <c r="F52" s="16">
        <f t="shared" si="0"/>
        <v>458639.9847264298</v>
      </c>
      <c r="G52" s="14">
        <v>875382</v>
      </c>
      <c r="H52" s="14">
        <f t="shared" si="1"/>
        <v>401485.18710979156</v>
      </c>
    </row>
    <row r="53" spans="1:8" ht="16" x14ac:dyDescent="0.2">
      <c r="A53" s="13" t="s">
        <v>40</v>
      </c>
      <c r="B53" s="14">
        <v>2064</v>
      </c>
      <c r="C53" s="14">
        <v>400</v>
      </c>
      <c r="D53" s="14">
        <v>15838</v>
      </c>
      <c r="E53" s="14">
        <v>7148388</v>
      </c>
      <c r="F53" s="16">
        <f t="shared" si="0"/>
        <v>526743.06686597154</v>
      </c>
      <c r="G53" s="14">
        <v>886462</v>
      </c>
      <c r="H53" s="14">
        <f t="shared" si="1"/>
        <v>466937.71254014288</v>
      </c>
    </row>
    <row r="54" spans="1:8" ht="16" x14ac:dyDescent="0.2">
      <c r="A54" s="13" t="s">
        <v>41</v>
      </c>
      <c r="B54" s="14">
        <v>2550</v>
      </c>
      <c r="C54" s="14">
        <v>400</v>
      </c>
      <c r="D54" s="14">
        <v>4272</v>
      </c>
      <c r="E54" s="14">
        <v>7743549</v>
      </c>
      <c r="F54" s="16">
        <f t="shared" si="0"/>
        <v>1712258.6501432033</v>
      </c>
      <c r="G54" s="14">
        <v>477508</v>
      </c>
      <c r="H54" s="14">
        <f t="shared" si="1"/>
        <v>817617.20351258072</v>
      </c>
    </row>
    <row r="55" spans="1:8" ht="16" x14ac:dyDescent="0.2">
      <c r="A55" s="13" t="s">
        <v>42</v>
      </c>
      <c r="B55" s="14">
        <v>2940</v>
      </c>
      <c r="C55" s="14">
        <v>400</v>
      </c>
      <c r="D55" s="14">
        <v>4798</v>
      </c>
      <c r="E55" s="14">
        <v>7526621</v>
      </c>
      <c r="F55" s="16">
        <f t="shared" si="0"/>
        <v>1285266.5839224393</v>
      </c>
      <c r="G55" s="14">
        <v>550227</v>
      </c>
      <c r="H55" s="14">
        <f t="shared" si="1"/>
        <v>707188.37667189201</v>
      </c>
    </row>
    <row r="56" spans="1:8" s="8" customFormat="1" ht="16" x14ac:dyDescent="0.2">
      <c r="A56" s="13" t="s">
        <v>43</v>
      </c>
      <c r="B56" s="14">
        <v>1890</v>
      </c>
      <c r="C56" s="14">
        <v>400</v>
      </c>
      <c r="D56" s="14">
        <v>5964</v>
      </c>
      <c r="E56" s="14">
        <v>7924583</v>
      </c>
      <c r="F56" s="16">
        <f t="shared" si="0"/>
        <v>1693470.8365182276</v>
      </c>
      <c r="G56" s="14">
        <v>511744</v>
      </c>
      <c r="H56" s="14">
        <f t="shared" si="1"/>
        <v>866623.5397631838</v>
      </c>
    </row>
    <row r="57" spans="1:8" ht="16" x14ac:dyDescent="0.2">
      <c r="A57" s="13" t="s">
        <v>44</v>
      </c>
      <c r="B57" s="14">
        <v>3300</v>
      </c>
      <c r="C57" s="14">
        <v>400</v>
      </c>
      <c r="D57" s="14">
        <v>3406</v>
      </c>
      <c r="E57" s="14">
        <v>9071065</v>
      </c>
      <c r="F57" s="16">
        <f t="shared" si="0"/>
        <v>1944018.6989092333</v>
      </c>
      <c r="G57" s="14">
        <v>465298</v>
      </c>
      <c r="H57" s="14">
        <f t="shared" si="1"/>
        <v>904548.01256506843</v>
      </c>
    </row>
    <row r="58" spans="1:8" ht="16" x14ac:dyDescent="0.2">
      <c r="A58" s="13" t="s">
        <v>45</v>
      </c>
      <c r="B58" s="14">
        <v>2940</v>
      </c>
      <c r="C58" s="14">
        <v>400</v>
      </c>
      <c r="D58" s="14">
        <v>3162</v>
      </c>
      <c r="E58" s="14">
        <v>8382869</v>
      </c>
      <c r="F58" s="16">
        <f t="shared" si="0"/>
        <v>2172122.0581996241</v>
      </c>
      <c r="G58" s="14">
        <v>868963</v>
      </c>
      <c r="H58" s="14">
        <f t="shared" si="1"/>
        <v>1887493.7000593198</v>
      </c>
    </row>
    <row r="59" spans="1:8" ht="16" x14ac:dyDescent="0.2">
      <c r="A59" s="13" t="s">
        <v>46</v>
      </c>
      <c r="B59" s="14">
        <v>1470</v>
      </c>
      <c r="C59" s="14">
        <v>400</v>
      </c>
      <c r="D59" s="14">
        <v>8379</v>
      </c>
      <c r="E59" s="14">
        <v>6216147</v>
      </c>
      <c r="F59" s="16">
        <f t="shared" si="0"/>
        <v>1215661.0260344739</v>
      </c>
      <c r="G59" s="14">
        <v>843834</v>
      </c>
      <c r="H59" s="14">
        <f t="shared" si="1"/>
        <v>1025816.1062427743</v>
      </c>
    </row>
    <row r="60" spans="1:8" ht="16" x14ac:dyDescent="0.2">
      <c r="A60" s="13" t="s">
        <v>47</v>
      </c>
      <c r="B60" s="14">
        <v>2580</v>
      </c>
      <c r="C60" s="14">
        <v>400</v>
      </c>
      <c r="D60" s="14">
        <v>3663</v>
      </c>
      <c r="E60" s="14">
        <v>7084948</v>
      </c>
      <c r="F60" s="16">
        <f t="shared" si="0"/>
        <v>1805846.3053328171</v>
      </c>
      <c r="G60" s="14">
        <v>713595</v>
      </c>
      <c r="H60" s="14">
        <f t="shared" si="1"/>
        <v>1288642.8942539718</v>
      </c>
    </row>
    <row r="61" spans="1:8" ht="16" x14ac:dyDescent="0.2">
      <c r="A61" s="13" t="s">
        <v>48</v>
      </c>
      <c r="B61" s="14">
        <v>3750</v>
      </c>
      <c r="C61" s="14">
        <v>400</v>
      </c>
      <c r="D61" s="14">
        <v>8561</v>
      </c>
      <c r="E61" s="14">
        <v>6684491</v>
      </c>
      <c r="F61" s="16">
        <f t="shared" si="0"/>
        <v>501548.94430712931</v>
      </c>
      <c r="G61" s="14">
        <v>542190</v>
      </c>
      <c r="H61" s="14">
        <f t="shared" si="1"/>
        <v>271934.82211388246</v>
      </c>
    </row>
    <row r="62" spans="1:8" ht="16" x14ac:dyDescent="0.2">
      <c r="A62" s="13" t="s">
        <v>49</v>
      </c>
      <c r="B62" s="14">
        <v>3510</v>
      </c>
      <c r="C62" s="14">
        <v>400</v>
      </c>
      <c r="D62" s="14">
        <v>8176</v>
      </c>
      <c r="E62" s="14">
        <v>6166913</v>
      </c>
      <c r="F62" s="16">
        <f t="shared" si="0"/>
        <v>517631.34246017813</v>
      </c>
      <c r="G62" s="14">
        <v>395146</v>
      </c>
      <c r="H62" s="14">
        <f t="shared" si="1"/>
        <v>204539.95444776956</v>
      </c>
    </row>
    <row r="63" spans="1:8" ht="16" x14ac:dyDescent="0.2">
      <c r="A63" s="13" t="s">
        <v>50</v>
      </c>
      <c r="B63" s="14">
        <v>3180</v>
      </c>
      <c r="C63" s="14">
        <v>400</v>
      </c>
      <c r="D63" s="14">
        <v>7659</v>
      </c>
      <c r="E63" s="14">
        <v>4691545</v>
      </c>
      <c r="F63" s="16">
        <f t="shared" si="0"/>
        <v>463999.42173510673</v>
      </c>
      <c r="G63" s="14">
        <v>435953</v>
      </c>
      <c r="H63" s="14">
        <f t="shared" si="1"/>
        <v>202281.93990368501</v>
      </c>
    </row>
    <row r="64" spans="1:8" ht="16" x14ac:dyDescent="0.2">
      <c r="A64" s="13" t="s">
        <v>51</v>
      </c>
      <c r="B64" s="14">
        <v>3180</v>
      </c>
      <c r="C64" s="14">
        <v>400</v>
      </c>
      <c r="D64" s="14">
        <v>10287</v>
      </c>
      <c r="E64" s="14">
        <v>6715475</v>
      </c>
      <c r="F64" s="16">
        <f t="shared" si="0"/>
        <v>494494.67515023233</v>
      </c>
      <c r="G64" s="14">
        <v>335427</v>
      </c>
      <c r="H64" s="14">
        <f t="shared" si="1"/>
        <v>165866.86540161696</v>
      </c>
    </row>
    <row r="65" spans="1:10" x14ac:dyDescent="0.15">
      <c r="B65" s="11"/>
      <c r="C65" s="12"/>
      <c r="D65" s="11"/>
      <c r="E65" s="11"/>
      <c r="F65" s="11"/>
      <c r="G65" s="11"/>
      <c r="H65" s="11"/>
    </row>
    <row r="66" spans="1:10" s="4" customFormat="1" ht="16" x14ac:dyDescent="0.2">
      <c r="A66" s="1" t="s">
        <v>53</v>
      </c>
      <c r="B66" s="3" t="s">
        <v>54</v>
      </c>
      <c r="C66" s="3" t="s">
        <v>56</v>
      </c>
      <c r="D66" s="3" t="s">
        <v>99</v>
      </c>
      <c r="E66" s="3" t="s">
        <v>100</v>
      </c>
      <c r="F66" s="3" t="s">
        <v>104</v>
      </c>
      <c r="G66" s="3" t="s">
        <v>101</v>
      </c>
      <c r="H66" s="3" t="s">
        <v>105</v>
      </c>
      <c r="I66" s="1" t="s">
        <v>57</v>
      </c>
      <c r="J66" s="1" t="s">
        <v>103</v>
      </c>
    </row>
    <row r="67" spans="1:10" ht="16" x14ac:dyDescent="0.2">
      <c r="A67" s="17" t="s">
        <v>58</v>
      </c>
      <c r="B67" s="14">
        <v>100000</v>
      </c>
      <c r="C67" s="14">
        <v>300</v>
      </c>
      <c r="D67" s="14">
        <v>5512</v>
      </c>
      <c r="E67" s="14">
        <v>3190091</v>
      </c>
      <c r="F67" s="16">
        <f>(E67*C67*6.022*100000)/(D67*B67)</f>
        <v>1045576.6329100145</v>
      </c>
      <c r="G67" s="14">
        <v>903070</v>
      </c>
      <c r="H67" s="14">
        <f>F67*G67/(1000000)</f>
        <v>944228.88988204673</v>
      </c>
      <c r="I67" s="15">
        <v>26.3</v>
      </c>
      <c r="J67" s="14">
        <f>H67*10/I67</f>
        <v>359022.39159013185</v>
      </c>
    </row>
    <row r="68" spans="1:10" ht="16" x14ac:dyDescent="0.2">
      <c r="A68" s="17" t="s">
        <v>59</v>
      </c>
      <c r="B68" s="14">
        <v>100000</v>
      </c>
      <c r="C68" s="14">
        <v>300</v>
      </c>
      <c r="D68" s="14">
        <v>6396</v>
      </c>
      <c r="E68" s="14">
        <v>4081640</v>
      </c>
      <c r="F68" s="16">
        <f t="shared" ref="F68:F97" si="2">(E68*C68*6.022*100000)/(D68*B68)</f>
        <v>1152890.9981238274</v>
      </c>
      <c r="G68" s="14">
        <v>905472</v>
      </c>
      <c r="H68" s="14">
        <f t="shared" ref="H68:H97" si="3">F68*G68/(1000000)</f>
        <v>1043910.5178531782</v>
      </c>
      <c r="I68" s="15">
        <v>28.35</v>
      </c>
      <c r="J68" s="14">
        <f t="shared" ref="J68:J97" si="4">H68*10/I68</f>
        <v>368222.40488648263</v>
      </c>
    </row>
    <row r="69" spans="1:10" ht="16" x14ac:dyDescent="0.2">
      <c r="A69" s="17" t="s">
        <v>60</v>
      </c>
      <c r="B69" s="14">
        <v>100000</v>
      </c>
      <c r="C69" s="14">
        <v>300</v>
      </c>
      <c r="D69" s="14">
        <v>7781</v>
      </c>
      <c r="E69" s="14">
        <v>1796963</v>
      </c>
      <c r="F69" s="16">
        <f t="shared" si="2"/>
        <v>417220.58293278498</v>
      </c>
      <c r="G69" s="14">
        <v>856941</v>
      </c>
      <c r="H69" s="14">
        <f t="shared" si="3"/>
        <v>357533.42355900368</v>
      </c>
      <c r="I69" s="15">
        <v>30.05</v>
      </c>
      <c r="J69" s="14">
        <f t="shared" si="4"/>
        <v>118979.50867188143</v>
      </c>
    </row>
    <row r="70" spans="1:10" ht="16" x14ac:dyDescent="0.2">
      <c r="A70" s="17" t="s">
        <v>61</v>
      </c>
      <c r="B70" s="14">
        <v>100000</v>
      </c>
      <c r="C70" s="14">
        <v>300</v>
      </c>
      <c r="D70" s="14">
        <v>8605</v>
      </c>
      <c r="E70" s="14">
        <v>1861211</v>
      </c>
      <c r="F70" s="16">
        <f t="shared" si="2"/>
        <v>390756.97764090647</v>
      </c>
      <c r="G70" s="14">
        <v>851931</v>
      </c>
      <c r="H70" s="14">
        <f t="shared" si="3"/>
        <v>332897.98271859507</v>
      </c>
      <c r="I70" s="15">
        <v>18.899999999999999</v>
      </c>
      <c r="J70" s="14">
        <f t="shared" si="4"/>
        <v>176136.49879290746</v>
      </c>
    </row>
    <row r="71" spans="1:10" ht="16" x14ac:dyDescent="0.2">
      <c r="A71" s="13" t="s">
        <v>62</v>
      </c>
      <c r="B71" s="14">
        <v>83000</v>
      </c>
      <c r="C71" s="14">
        <v>300</v>
      </c>
      <c r="D71" s="14">
        <v>82095</v>
      </c>
      <c r="E71" s="14">
        <v>4798929</v>
      </c>
      <c r="F71" s="16">
        <f t="shared" si="2"/>
        <v>127236.44633568074</v>
      </c>
      <c r="G71" s="14">
        <v>629545</v>
      </c>
      <c r="H71" s="14">
        <f t="shared" si="3"/>
        <v>80101.068608396134</v>
      </c>
      <c r="I71" s="15">
        <v>21.22</v>
      </c>
      <c r="J71" s="14">
        <f t="shared" si="4"/>
        <v>37747.911691044363</v>
      </c>
    </row>
    <row r="72" spans="1:10" ht="16" x14ac:dyDescent="0.2">
      <c r="A72" s="13" t="s">
        <v>63</v>
      </c>
      <c r="B72" s="14">
        <v>62500</v>
      </c>
      <c r="C72" s="14">
        <v>300</v>
      </c>
      <c r="D72" s="14">
        <v>73358</v>
      </c>
      <c r="E72" s="14">
        <v>4256059</v>
      </c>
      <c r="F72" s="16">
        <f t="shared" si="2"/>
        <v>167703.50749802339</v>
      </c>
      <c r="G72" s="14">
        <v>617732</v>
      </c>
      <c r="H72" s="14">
        <f t="shared" si="3"/>
        <v>103595.82309376898</v>
      </c>
      <c r="I72" s="15">
        <v>21.08</v>
      </c>
      <c r="J72" s="14">
        <f t="shared" si="4"/>
        <v>49144.128602357203</v>
      </c>
    </row>
    <row r="73" spans="1:10" ht="16" x14ac:dyDescent="0.2">
      <c r="A73" s="13" t="s">
        <v>64</v>
      </c>
      <c r="B73" s="14">
        <v>119600</v>
      </c>
      <c r="C73" s="14">
        <v>300</v>
      </c>
      <c r="D73" s="14">
        <v>73991</v>
      </c>
      <c r="E73" s="14">
        <v>4942514</v>
      </c>
      <c r="F73" s="16">
        <f t="shared" si="2"/>
        <v>100902.01461725277</v>
      </c>
      <c r="G73" s="14">
        <v>692747</v>
      </c>
      <c r="H73" s="14">
        <f t="shared" si="3"/>
        <v>69899.56792005802</v>
      </c>
      <c r="I73" s="15">
        <v>21.38</v>
      </c>
      <c r="J73" s="14">
        <f t="shared" si="4"/>
        <v>32693.904546332098</v>
      </c>
    </row>
    <row r="74" spans="1:10" ht="16" x14ac:dyDescent="0.2">
      <c r="A74" s="13" t="s">
        <v>65</v>
      </c>
      <c r="B74" s="14">
        <v>100000</v>
      </c>
      <c r="C74" s="14">
        <v>400</v>
      </c>
      <c r="D74" s="14">
        <v>20526</v>
      </c>
      <c r="E74" s="14">
        <v>8907134</v>
      </c>
      <c r="F74" s="16">
        <f t="shared" si="2"/>
        <v>1045284.2433596414</v>
      </c>
      <c r="G74" s="14">
        <v>744214</v>
      </c>
      <c r="H74" s="14">
        <f t="shared" si="3"/>
        <v>777915.16788765218</v>
      </c>
      <c r="I74" s="15">
        <v>50.4</v>
      </c>
      <c r="J74" s="14">
        <f t="shared" si="4"/>
        <v>154348.24759675638</v>
      </c>
    </row>
    <row r="75" spans="1:10" ht="16" x14ac:dyDescent="0.2">
      <c r="A75" s="13" t="s">
        <v>66</v>
      </c>
      <c r="B75" s="14">
        <v>100000</v>
      </c>
      <c r="C75" s="14">
        <v>400</v>
      </c>
      <c r="D75" s="14">
        <v>18974</v>
      </c>
      <c r="E75" s="14">
        <v>9143910</v>
      </c>
      <c r="F75" s="16">
        <f t="shared" si="2"/>
        <v>1160843.8077369032</v>
      </c>
      <c r="G75" s="14">
        <v>743766</v>
      </c>
      <c r="H75" s="14">
        <f t="shared" si="3"/>
        <v>863396.15550524544</v>
      </c>
      <c r="I75" s="15">
        <v>52.8</v>
      </c>
      <c r="J75" s="14">
        <f t="shared" si="4"/>
        <v>163521.99914872073</v>
      </c>
    </row>
    <row r="76" spans="1:10" ht="16" x14ac:dyDescent="0.2">
      <c r="A76" s="13" t="s">
        <v>67</v>
      </c>
      <c r="B76" s="14">
        <v>100000</v>
      </c>
      <c r="C76" s="14">
        <v>400</v>
      </c>
      <c r="D76" s="14">
        <v>10312</v>
      </c>
      <c r="E76" s="14">
        <v>1525060</v>
      </c>
      <c r="F76" s="16">
        <f t="shared" si="2"/>
        <v>356241.71140418929</v>
      </c>
      <c r="G76" s="14">
        <v>692119</v>
      </c>
      <c r="H76" s="14">
        <f t="shared" si="3"/>
        <v>246561.65705535607</v>
      </c>
      <c r="I76" s="15">
        <v>23.4</v>
      </c>
      <c r="J76" s="14">
        <f t="shared" si="4"/>
        <v>105368.22951083594</v>
      </c>
    </row>
    <row r="77" spans="1:10" ht="16" x14ac:dyDescent="0.2">
      <c r="A77" s="13" t="s">
        <v>68</v>
      </c>
      <c r="B77" s="14">
        <v>100000</v>
      </c>
      <c r="C77" s="14">
        <v>400</v>
      </c>
      <c r="D77" s="14">
        <v>12027</v>
      </c>
      <c r="E77" s="14">
        <v>2222361</v>
      </c>
      <c r="F77" s="16">
        <f t="shared" si="2"/>
        <v>445100.45537540532</v>
      </c>
      <c r="G77" s="14">
        <v>694460</v>
      </c>
      <c r="H77" s="14">
        <f t="shared" si="3"/>
        <v>309104.46224000398</v>
      </c>
      <c r="I77" s="15">
        <v>28.5</v>
      </c>
      <c r="J77" s="14">
        <f t="shared" si="4"/>
        <v>108457.7060491242</v>
      </c>
    </row>
    <row r="78" spans="1:10" ht="16" x14ac:dyDescent="0.2">
      <c r="A78" s="13" t="s">
        <v>69</v>
      </c>
      <c r="B78" s="14">
        <v>50000</v>
      </c>
      <c r="C78" s="14">
        <v>400</v>
      </c>
      <c r="D78" s="14">
        <v>20648</v>
      </c>
      <c r="E78" s="14">
        <v>1336667</v>
      </c>
      <c r="F78" s="16">
        <f t="shared" si="2"/>
        <v>311871.70375823323</v>
      </c>
      <c r="G78" s="14">
        <v>561289</v>
      </c>
      <c r="H78" s="14">
        <f t="shared" si="3"/>
        <v>175050.15673075497</v>
      </c>
      <c r="I78" s="15">
        <v>30</v>
      </c>
      <c r="J78" s="14">
        <f t="shared" si="4"/>
        <v>58350.052243584993</v>
      </c>
    </row>
    <row r="79" spans="1:10" ht="16" x14ac:dyDescent="0.2">
      <c r="A79" s="13" t="s">
        <v>70</v>
      </c>
      <c r="B79" s="14">
        <v>50000</v>
      </c>
      <c r="C79" s="14">
        <v>400</v>
      </c>
      <c r="D79" s="14">
        <v>21032</v>
      </c>
      <c r="E79" s="14">
        <v>1814448</v>
      </c>
      <c r="F79" s="16">
        <f t="shared" si="2"/>
        <v>415618.32848992018</v>
      </c>
      <c r="G79" s="14">
        <v>563707</v>
      </c>
      <c r="H79" s="14">
        <f t="shared" si="3"/>
        <v>234286.96109806743</v>
      </c>
      <c r="I79" s="15">
        <v>36.799999999999997</v>
      </c>
      <c r="J79" s="14">
        <f t="shared" si="4"/>
        <v>63664.935080996584</v>
      </c>
    </row>
    <row r="80" spans="1:10" ht="16" x14ac:dyDescent="0.2">
      <c r="A80" s="13" t="s">
        <v>71</v>
      </c>
      <c r="B80" s="14">
        <v>50000</v>
      </c>
      <c r="C80" s="14">
        <v>400</v>
      </c>
      <c r="D80" s="14">
        <v>23666</v>
      </c>
      <c r="E80" s="14">
        <v>1729661</v>
      </c>
      <c r="F80" s="16">
        <f t="shared" si="2"/>
        <v>352100.68594608299</v>
      </c>
      <c r="G80" s="14">
        <v>551135</v>
      </c>
      <c r="H80" s="14">
        <f t="shared" si="3"/>
        <v>194055.01154889443</v>
      </c>
      <c r="I80" s="15">
        <v>38.4</v>
      </c>
      <c r="J80" s="14">
        <f t="shared" si="4"/>
        <v>50535.159257524596</v>
      </c>
    </row>
    <row r="81" spans="1:10" ht="16" x14ac:dyDescent="0.2">
      <c r="A81" s="13" t="s">
        <v>72</v>
      </c>
      <c r="B81" s="14">
        <v>50000</v>
      </c>
      <c r="C81" s="14">
        <v>400</v>
      </c>
      <c r="D81" s="14">
        <v>49220</v>
      </c>
      <c r="E81" s="14">
        <v>7552322</v>
      </c>
      <c r="F81" s="16">
        <f t="shared" si="2"/>
        <v>739213.05297033733</v>
      </c>
      <c r="G81" s="14">
        <v>561017</v>
      </c>
      <c r="H81" s="14">
        <f t="shared" si="3"/>
        <v>414711.08933825977</v>
      </c>
      <c r="I81" s="15">
        <v>58.72</v>
      </c>
      <c r="J81" s="14">
        <f t="shared" si="4"/>
        <v>70625.185514008816</v>
      </c>
    </row>
    <row r="82" spans="1:10" ht="16" x14ac:dyDescent="0.2">
      <c r="A82" s="13" t="s">
        <v>73</v>
      </c>
      <c r="B82" s="14">
        <v>50000</v>
      </c>
      <c r="C82" s="14">
        <v>400</v>
      </c>
      <c r="D82" s="14">
        <v>40334</v>
      </c>
      <c r="E82" s="14">
        <v>5415647</v>
      </c>
      <c r="F82" s="16">
        <f t="shared" si="2"/>
        <v>646859.24994297617</v>
      </c>
      <c r="G82" s="14">
        <v>558712</v>
      </c>
      <c r="H82" s="14">
        <f t="shared" si="3"/>
        <v>361408.02525414008</v>
      </c>
      <c r="I82" s="15">
        <v>43.84</v>
      </c>
      <c r="J82" s="14">
        <f t="shared" si="4"/>
        <v>82437.961964904214</v>
      </c>
    </row>
    <row r="83" spans="1:10" ht="16" x14ac:dyDescent="0.2">
      <c r="A83" s="13" t="s">
        <v>74</v>
      </c>
      <c r="B83" s="14">
        <v>50000</v>
      </c>
      <c r="C83" s="14">
        <v>400</v>
      </c>
      <c r="D83" s="14">
        <v>43178</v>
      </c>
      <c r="E83" s="14">
        <v>4019364</v>
      </c>
      <c r="F83" s="16">
        <f t="shared" si="2"/>
        <v>448461.90204270702</v>
      </c>
      <c r="G83" s="14">
        <v>541873</v>
      </c>
      <c r="H83" s="14">
        <f t="shared" si="3"/>
        <v>243009.39624558776</v>
      </c>
      <c r="I83" s="15">
        <v>31.04</v>
      </c>
      <c r="J83" s="14">
        <f t="shared" si="4"/>
        <v>78289.109615202236</v>
      </c>
    </row>
    <row r="84" spans="1:10" ht="16" x14ac:dyDescent="0.2">
      <c r="A84" s="13" t="s">
        <v>75</v>
      </c>
      <c r="B84" s="14">
        <v>100000</v>
      </c>
      <c r="C84" s="14">
        <v>400</v>
      </c>
      <c r="D84" s="14">
        <v>42049</v>
      </c>
      <c r="E84" s="14">
        <v>9975570</v>
      </c>
      <c r="F84" s="16">
        <f t="shared" si="2"/>
        <v>571455.99219957669</v>
      </c>
      <c r="G84" s="14">
        <v>608351</v>
      </c>
      <c r="H84" s="14">
        <f t="shared" si="3"/>
        <v>347645.82431060466</v>
      </c>
      <c r="I84" s="15">
        <v>29.4</v>
      </c>
      <c r="J84" s="14">
        <f t="shared" si="4"/>
        <v>118246.87901721247</v>
      </c>
    </row>
    <row r="85" spans="1:10" ht="16" x14ac:dyDescent="0.2">
      <c r="A85" s="13" t="s">
        <v>76</v>
      </c>
      <c r="B85" s="14">
        <v>100000</v>
      </c>
      <c r="C85" s="14">
        <v>400</v>
      </c>
      <c r="D85" s="14">
        <v>25637</v>
      </c>
      <c r="E85" s="14">
        <v>6888048</v>
      </c>
      <c r="F85" s="16">
        <f t="shared" si="2"/>
        <v>647186.87921363662</v>
      </c>
      <c r="G85" s="14">
        <v>614682</v>
      </c>
      <c r="H85" s="14">
        <f t="shared" si="3"/>
        <v>397814.12528879655</v>
      </c>
      <c r="I85" s="15">
        <v>28.8</v>
      </c>
      <c r="J85" s="14">
        <f t="shared" si="4"/>
        <v>138129.90461416548</v>
      </c>
    </row>
    <row r="86" spans="1:10" ht="16" x14ac:dyDescent="0.2">
      <c r="A86" s="13" t="s">
        <v>77</v>
      </c>
      <c r="B86" s="14">
        <v>100000</v>
      </c>
      <c r="C86" s="14">
        <v>400</v>
      </c>
      <c r="D86" s="14">
        <v>42441</v>
      </c>
      <c r="E86" s="14">
        <v>7263844</v>
      </c>
      <c r="F86" s="16">
        <f t="shared" si="2"/>
        <v>412269.91416790365</v>
      </c>
      <c r="G86" s="14">
        <v>568375</v>
      </c>
      <c r="H86" s="14">
        <f t="shared" si="3"/>
        <v>234323.91246518225</v>
      </c>
      <c r="I86" s="15">
        <v>63.6</v>
      </c>
      <c r="J86" s="14">
        <f t="shared" si="4"/>
        <v>36843.382463078968</v>
      </c>
    </row>
    <row r="87" spans="1:10" ht="16" x14ac:dyDescent="0.2">
      <c r="A87" s="13" t="s">
        <v>78</v>
      </c>
      <c r="B87" s="14">
        <v>100000</v>
      </c>
      <c r="C87" s="14">
        <v>400</v>
      </c>
      <c r="D87" s="14">
        <v>45643</v>
      </c>
      <c r="E87" s="14">
        <v>7721755</v>
      </c>
      <c r="F87" s="16">
        <f t="shared" si="2"/>
        <v>407514.04254759767</v>
      </c>
      <c r="G87" s="14">
        <v>568504</v>
      </c>
      <c r="H87" s="14">
        <f t="shared" si="3"/>
        <v>231673.36324447946</v>
      </c>
      <c r="I87" s="15">
        <v>46.8</v>
      </c>
      <c r="J87" s="14">
        <f t="shared" si="4"/>
        <v>49502.85539411955</v>
      </c>
    </row>
    <row r="88" spans="1:10" ht="16" x14ac:dyDescent="0.2">
      <c r="A88" s="13" t="s">
        <v>79</v>
      </c>
      <c r="B88" s="14">
        <v>100000</v>
      </c>
      <c r="C88" s="14">
        <v>400</v>
      </c>
      <c r="D88" s="14">
        <v>33657</v>
      </c>
      <c r="E88" s="14">
        <v>7896321</v>
      </c>
      <c r="F88" s="16">
        <f t="shared" si="2"/>
        <v>565132.30605223286</v>
      </c>
      <c r="G88" s="14">
        <v>556564</v>
      </c>
      <c r="H88" s="14">
        <f t="shared" si="3"/>
        <v>314532.29678565491</v>
      </c>
      <c r="I88" s="15">
        <v>54</v>
      </c>
      <c r="J88" s="14">
        <f t="shared" si="4"/>
        <v>58246.721626973136</v>
      </c>
    </row>
    <row r="89" spans="1:10" ht="16" x14ac:dyDescent="0.2">
      <c r="A89" s="13" t="s">
        <v>80</v>
      </c>
      <c r="B89" s="14">
        <v>100000</v>
      </c>
      <c r="C89" s="14">
        <v>400</v>
      </c>
      <c r="D89" s="14">
        <v>49270</v>
      </c>
      <c r="E89" s="14">
        <v>8040294</v>
      </c>
      <c r="F89" s="16">
        <f t="shared" si="2"/>
        <v>393088.29281915975</v>
      </c>
      <c r="G89" s="14">
        <v>559122</v>
      </c>
      <c r="H89" s="14">
        <f t="shared" si="3"/>
        <v>219784.31245763425</v>
      </c>
      <c r="I89" s="15">
        <v>31.8</v>
      </c>
      <c r="J89" s="14">
        <f t="shared" si="4"/>
        <v>69114.563665922717</v>
      </c>
    </row>
    <row r="90" spans="1:10" ht="16" x14ac:dyDescent="0.2">
      <c r="A90" s="13" t="s">
        <v>81</v>
      </c>
      <c r="B90" s="14">
        <v>100000</v>
      </c>
      <c r="C90" s="14">
        <v>400</v>
      </c>
      <c r="D90" s="14">
        <v>47004</v>
      </c>
      <c r="E90" s="14">
        <v>4302594</v>
      </c>
      <c r="F90" s="16">
        <f t="shared" si="2"/>
        <v>220493.75430176157</v>
      </c>
      <c r="G90" s="14">
        <v>648658</v>
      </c>
      <c r="H90" s="14">
        <f t="shared" si="3"/>
        <v>143025.03767787208</v>
      </c>
      <c r="I90" s="15">
        <v>14.4</v>
      </c>
      <c r="J90" s="14">
        <f t="shared" si="4"/>
        <v>99322.942831855617</v>
      </c>
    </row>
    <row r="91" spans="1:10" ht="16" x14ac:dyDescent="0.2">
      <c r="A91" s="13" t="s">
        <v>82</v>
      </c>
      <c r="B91" s="14">
        <v>100000</v>
      </c>
      <c r="C91" s="14">
        <v>400</v>
      </c>
      <c r="D91" s="14">
        <v>10184</v>
      </c>
      <c r="E91" s="14">
        <v>3217436</v>
      </c>
      <c r="F91" s="16">
        <f t="shared" si="2"/>
        <v>761013.33825608797</v>
      </c>
      <c r="G91" s="14">
        <v>589852</v>
      </c>
      <c r="H91" s="14">
        <f t="shared" si="3"/>
        <v>448885.23959703004</v>
      </c>
      <c r="I91" s="15">
        <v>26.76</v>
      </c>
      <c r="J91" s="14">
        <f t="shared" si="4"/>
        <v>167744.85784642378</v>
      </c>
    </row>
    <row r="92" spans="1:10" ht="16" x14ac:dyDescent="0.2">
      <c r="A92" s="13" t="s">
        <v>83</v>
      </c>
      <c r="B92" s="14">
        <v>100000</v>
      </c>
      <c r="C92" s="14">
        <v>400</v>
      </c>
      <c r="D92" s="14">
        <v>9186</v>
      </c>
      <c r="E92" s="14">
        <v>4798447</v>
      </c>
      <c r="F92" s="16">
        <f t="shared" si="2"/>
        <v>1258273.3652950141</v>
      </c>
      <c r="G92" s="14">
        <v>682878</v>
      </c>
      <c r="H92" s="14">
        <f t="shared" si="3"/>
        <v>859247.19914592861</v>
      </c>
      <c r="I92" s="15">
        <v>33</v>
      </c>
      <c r="J92" s="14">
        <f t="shared" si="4"/>
        <v>260377.93913512988</v>
      </c>
    </row>
    <row r="93" spans="1:10" ht="16" x14ac:dyDescent="0.2">
      <c r="A93" s="13" t="s">
        <v>84</v>
      </c>
      <c r="B93" s="14">
        <v>100000</v>
      </c>
      <c r="C93" s="14">
        <v>400</v>
      </c>
      <c r="D93" s="14">
        <v>33045</v>
      </c>
      <c r="E93" s="14">
        <v>10662331</v>
      </c>
      <c r="F93" s="16">
        <f t="shared" si="2"/>
        <v>777225.68959903158</v>
      </c>
      <c r="G93" s="14">
        <v>688110</v>
      </c>
      <c r="H93" s="14">
        <f t="shared" si="3"/>
        <v>534816.76926998957</v>
      </c>
      <c r="I93" s="15">
        <v>33.9</v>
      </c>
      <c r="J93" s="14">
        <f t="shared" si="4"/>
        <v>157763.05878170786</v>
      </c>
    </row>
    <row r="94" spans="1:10" ht="16" x14ac:dyDescent="0.2">
      <c r="A94" s="13" t="s">
        <v>85</v>
      </c>
      <c r="B94" s="14">
        <v>100000</v>
      </c>
      <c r="C94" s="14">
        <v>400</v>
      </c>
      <c r="D94" s="14">
        <v>13765</v>
      </c>
      <c r="E94" s="14">
        <v>4089574</v>
      </c>
      <c r="F94" s="16">
        <f t="shared" si="2"/>
        <v>715653.16754086455</v>
      </c>
      <c r="G94" s="14">
        <v>686838</v>
      </c>
      <c r="H94" s="14">
        <f t="shared" si="3"/>
        <v>491537.79028743232</v>
      </c>
      <c r="I94" s="15">
        <v>25.68</v>
      </c>
      <c r="J94" s="14">
        <f t="shared" si="4"/>
        <v>191408.79684090044</v>
      </c>
    </row>
    <row r="95" spans="1:10" ht="16" x14ac:dyDescent="0.2">
      <c r="A95" s="13" t="s">
        <v>86</v>
      </c>
      <c r="B95" s="14">
        <v>100000</v>
      </c>
      <c r="C95" s="14">
        <v>400</v>
      </c>
      <c r="D95" s="14">
        <v>8374</v>
      </c>
      <c r="E95" s="14">
        <v>2865292</v>
      </c>
      <c r="F95" s="16">
        <f t="shared" si="2"/>
        <v>824207.71072366845</v>
      </c>
      <c r="G95" s="14">
        <v>643478</v>
      </c>
      <c r="H95" s="14">
        <f t="shared" si="3"/>
        <v>530359.52928104473</v>
      </c>
      <c r="I95" s="15">
        <v>24.6</v>
      </c>
      <c r="J95" s="14">
        <f t="shared" si="4"/>
        <v>215593.30458579052</v>
      </c>
    </row>
    <row r="96" spans="1:10" ht="16" x14ac:dyDescent="0.2">
      <c r="A96" s="13" t="s">
        <v>87</v>
      </c>
      <c r="B96" s="14">
        <v>100000</v>
      </c>
      <c r="C96" s="14">
        <v>400</v>
      </c>
      <c r="D96" s="14">
        <v>37641</v>
      </c>
      <c r="E96" s="14">
        <v>6197664</v>
      </c>
      <c r="F96" s="16">
        <f t="shared" si="2"/>
        <v>396613.61396349728</v>
      </c>
      <c r="G96" s="14">
        <v>557997</v>
      </c>
      <c r="H96" s="14">
        <f t="shared" si="3"/>
        <v>221309.20675078957</v>
      </c>
      <c r="I96" s="15">
        <v>27.84</v>
      </c>
      <c r="J96" s="14">
        <f t="shared" si="4"/>
        <v>79493.249551289351</v>
      </c>
    </row>
    <row r="97" spans="1:15" ht="16" x14ac:dyDescent="0.2">
      <c r="A97" s="13" t="s">
        <v>88</v>
      </c>
      <c r="B97" s="14">
        <v>100000</v>
      </c>
      <c r="C97" s="14">
        <v>400</v>
      </c>
      <c r="D97" s="14">
        <v>31244</v>
      </c>
      <c r="E97" s="14">
        <v>5823103</v>
      </c>
      <c r="F97" s="16">
        <f t="shared" si="2"/>
        <v>448940.2927410063</v>
      </c>
      <c r="G97" s="14">
        <v>569293</v>
      </c>
      <c r="H97" s="14">
        <f t="shared" si="3"/>
        <v>255578.56607540569</v>
      </c>
      <c r="I97" s="15">
        <v>26.58</v>
      </c>
      <c r="J97" s="14">
        <f t="shared" si="4"/>
        <v>96154.464287210561</v>
      </c>
    </row>
    <row r="98" spans="1:15" x14ac:dyDescent="0.15">
      <c r="B98" s="2"/>
      <c r="C98" s="2"/>
      <c r="D98" s="9"/>
      <c r="F98" s="10"/>
    </row>
    <row r="99" spans="1:15" x14ac:dyDescent="0.15">
      <c r="B99" s="2"/>
      <c r="C99" s="2"/>
      <c r="D99" s="9"/>
    </row>
    <row r="100" spans="1:15" x14ac:dyDescent="0.15">
      <c r="D100" s="2"/>
      <c r="E100" s="2"/>
    </row>
    <row r="101" spans="1:15" x14ac:dyDescent="0.15">
      <c r="D101" s="2"/>
      <c r="E101" s="2"/>
    </row>
    <row r="103" spans="1:15" s="8" customFormat="1" x14ac:dyDescent="0.15">
      <c r="D103" s="5"/>
      <c r="E103" s="5"/>
    </row>
    <row r="104" spans="1:15" x14ac:dyDescent="0.15">
      <c r="A104" s="8"/>
      <c r="B104" s="8"/>
      <c r="C104" s="8"/>
      <c r="D104" s="2"/>
    </row>
    <row r="111" spans="1:15" x14ac:dyDescent="0.15">
      <c r="K111" s="2"/>
      <c r="L111" s="2"/>
      <c r="M111" s="2"/>
      <c r="N111" s="2"/>
      <c r="O111" s="2"/>
    </row>
    <row r="112" spans="1:15" x14ac:dyDescent="0.15">
      <c r="K112" s="2"/>
      <c r="L112" s="2"/>
      <c r="M112" s="2"/>
      <c r="N112" s="2"/>
      <c r="O112" s="2"/>
    </row>
    <row r="113" spans="11:15" x14ac:dyDescent="0.15">
      <c r="K113" s="2"/>
      <c r="L113" s="2"/>
      <c r="M113" s="2"/>
      <c r="N113" s="2"/>
      <c r="O113" s="2"/>
    </row>
    <row r="114" spans="11:15" x14ac:dyDescent="0.15">
      <c r="K114" s="2"/>
      <c r="L114" s="2"/>
      <c r="M114" s="2"/>
      <c r="N114" s="2"/>
      <c r="O114" s="2"/>
    </row>
    <row r="115" spans="11:15" x14ac:dyDescent="0.15">
      <c r="K115" s="2"/>
      <c r="L115" s="2"/>
      <c r="M115" s="2"/>
      <c r="N115" s="2"/>
      <c r="O115" s="2"/>
    </row>
    <row r="116" spans="11:15" x14ac:dyDescent="0.15">
      <c r="K116" s="2"/>
      <c r="L116" s="2"/>
      <c r="M116" s="2"/>
      <c r="N116" s="2"/>
      <c r="O116" s="2"/>
    </row>
    <row r="117" spans="11:15" x14ac:dyDescent="0.15">
      <c r="K117" s="2"/>
      <c r="L117" s="2"/>
      <c r="M117" s="2"/>
      <c r="N117" s="2"/>
      <c r="O117" s="2"/>
    </row>
    <row r="118" spans="11:15" x14ac:dyDescent="0.15">
      <c r="K118" s="2"/>
      <c r="L118" s="2"/>
      <c r="M118" s="2"/>
      <c r="N118" s="2"/>
      <c r="O118" s="2"/>
    </row>
    <row r="119" spans="11:15" x14ac:dyDescent="0.15">
      <c r="K119" s="6"/>
      <c r="L119" s="6"/>
      <c r="M119" s="6"/>
      <c r="N119" s="6"/>
      <c r="O119" s="6"/>
    </row>
    <row r="120" spans="11:15" x14ac:dyDescent="0.15">
      <c r="K120" s="6"/>
      <c r="L120" s="6"/>
      <c r="M120" s="6"/>
      <c r="N120" s="6"/>
      <c r="O120" s="6"/>
    </row>
    <row r="121" spans="11:15" x14ac:dyDescent="0.15">
      <c r="K121" s="9"/>
      <c r="L121" s="9"/>
      <c r="M121" s="9"/>
      <c r="N121" s="9"/>
      <c r="O121" s="9"/>
    </row>
  </sheetData>
  <sortState xmlns:xlrd2="http://schemas.microsoft.com/office/spreadsheetml/2017/richdata2" ref="A13:C64">
    <sortCondition ref="A12:A64"/>
  </sortState>
  <phoneticPr fontId="1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ildar gainetdinov</dc:creator>
  <cp:lastModifiedBy>Ildar Gainetdinov</cp:lastModifiedBy>
  <dcterms:created xsi:type="dcterms:W3CDTF">2019-09-16T22:02:36Z</dcterms:created>
  <dcterms:modified xsi:type="dcterms:W3CDTF">2025-03-15T21:22:28Z</dcterms:modified>
</cp:coreProperties>
</file>