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250" windowHeight="13170"/>
  </bookViews>
  <sheets>
    <sheet name="Summary_Growth_Curves" sheetId="2" r:id="rId1"/>
  </sheets>
  <calcPr calcId="124519"/>
</workbook>
</file>

<file path=xl/calcChain.xml><?xml version="1.0" encoding="utf-8"?>
<calcChain xmlns="http://schemas.openxmlformats.org/spreadsheetml/2006/main">
  <c r="BC3" i="2"/>
  <c r="BL3" s="1"/>
  <c r="BU3" s="1"/>
  <c r="CD3" s="1"/>
  <c r="AZ3"/>
  <c r="BI3" s="1"/>
  <c r="BR3" s="1"/>
  <c r="CA3" s="1"/>
  <c r="L16"/>
  <c r="BE16"/>
  <c r="BN16"/>
  <c r="BW16"/>
  <c r="AV16"/>
  <c r="U16"/>
  <c r="AD16"/>
  <c r="AM16"/>
  <c r="I11"/>
  <c r="AT10" s="1"/>
  <c r="J11"/>
  <c r="I7"/>
  <c r="BL10" s="1"/>
  <c r="J7"/>
  <c r="M3"/>
  <c r="V3"/>
  <c r="AE3" s="1"/>
  <c r="AN3" s="1"/>
  <c r="AX3" s="1"/>
  <c r="BG3" s="1"/>
  <c r="BP3" s="1"/>
  <c r="BY3" s="1"/>
  <c r="N3"/>
  <c r="W3" s="1"/>
  <c r="AF3" s="1"/>
  <c r="AO3" s="1"/>
  <c r="AY3" s="1"/>
  <c r="BH3" s="1"/>
  <c r="BQ3" s="1"/>
  <c r="BZ3" s="1"/>
  <c r="O3"/>
  <c r="X3" s="1"/>
  <c r="AG3" s="1"/>
  <c r="AP3" s="1"/>
  <c r="P3"/>
  <c r="Y3" s="1"/>
  <c r="AH3" s="1"/>
  <c r="AQ3" s="1"/>
  <c r="BA3" s="1"/>
  <c r="BJ3" s="1"/>
  <c r="BS3" s="1"/>
  <c r="CB3" s="1"/>
  <c r="Q3"/>
  <c r="Z3" s="1"/>
  <c r="AI3" s="1"/>
  <c r="AR3" s="1"/>
  <c r="BB3" s="1"/>
  <c r="BK3" s="1"/>
  <c r="BT3" s="1"/>
  <c r="CC3" s="1"/>
  <c r="R3"/>
  <c r="AA3" s="1"/>
  <c r="AJ3" s="1"/>
  <c r="AS3" s="1"/>
  <c r="S3"/>
  <c r="AB3" s="1"/>
  <c r="AK3" s="1"/>
  <c r="AT3" s="1"/>
  <c r="BD3" s="1"/>
  <c r="BM3" s="1"/>
  <c r="BV3" s="1"/>
  <c r="CE3" s="1"/>
  <c r="T3"/>
  <c r="AC3" s="1"/>
  <c r="AL3" s="1"/>
  <c r="AU3" s="1"/>
  <c r="L3"/>
  <c r="U3" s="1"/>
  <c r="AD3" s="1"/>
  <c r="AM3" s="1"/>
  <c r="AW3" s="1"/>
  <c r="BF3" s="1"/>
  <c r="BO3" s="1"/>
  <c r="BX3" s="1"/>
  <c r="AB10"/>
  <c r="AB11" s="1"/>
  <c r="G11"/>
  <c r="BS10" s="1"/>
  <c r="E11"/>
  <c r="G7"/>
  <c r="E7"/>
  <c r="F7"/>
  <c r="H7"/>
  <c r="AA8" s="1"/>
  <c r="H11"/>
  <c r="AJ10" s="1"/>
  <c r="C11"/>
  <c r="BX8" s="1"/>
  <c r="C7"/>
  <c r="V9" s="1"/>
  <c r="B7"/>
  <c r="D7"/>
  <c r="B11"/>
  <c r="F11"/>
  <c r="BR10" s="1"/>
  <c r="D11"/>
  <c r="BV10"/>
  <c r="BV11" s="1"/>
  <c r="AC10"/>
  <c r="BM10"/>
  <c r="BD8"/>
  <c r="O8"/>
  <c r="AH10"/>
  <c r="M10"/>
  <c r="CC9"/>
  <c r="U8"/>
  <c r="AV8"/>
  <c r="BA9"/>
  <c r="CA10"/>
  <c r="AA9"/>
  <c r="AS10"/>
  <c r="AF10"/>
  <c r="AF11" s="1"/>
  <c r="AS8"/>
  <c r="AJ8"/>
  <c r="BR8"/>
  <c r="AS9"/>
  <c r="AS12"/>
  <c r="BG8"/>
  <c r="W9"/>
  <c r="BJ9"/>
  <c r="BJ11" s="1"/>
  <c r="BT9"/>
  <c r="AJ9"/>
  <c r="AQ8"/>
  <c r="CC8"/>
  <c r="AX9"/>
  <c r="BT8"/>
  <c r="AW9"/>
  <c r="CA9"/>
  <c r="CA11" s="1"/>
  <c r="V8"/>
  <c r="W8"/>
  <c r="BS9"/>
  <c r="AL9"/>
  <c r="S8"/>
  <c r="BC8"/>
  <c r="T9"/>
  <c r="T8"/>
  <c r="S9"/>
  <c r="AB8"/>
  <c r="BC9"/>
  <c r="BL8"/>
  <c r="BD9"/>
  <c r="AC9"/>
  <c r="BD10"/>
  <c r="BD12" s="1"/>
  <c r="S10"/>
  <c r="AB9"/>
  <c r="BC10"/>
  <c r="BL9"/>
  <c r="AH8"/>
  <c r="AQ10"/>
  <c r="CB8"/>
  <c r="CB11" s="1"/>
  <c r="CB9"/>
  <c r="AI10"/>
  <c r="AR9"/>
  <c r="BS8"/>
  <c r="U9"/>
  <c r="AV9"/>
  <c r="BE8"/>
  <c r="U10"/>
  <c r="BE10"/>
  <c r="AV10"/>
  <c r="AV12" s="1"/>
  <c r="L8"/>
  <c r="BB8"/>
  <c r="BK9"/>
  <c r="L10"/>
  <c r="BH9"/>
  <c r="X10"/>
  <c r="X12" s="1"/>
  <c r="L9"/>
  <c r="L11" s="1"/>
  <c r="BE9"/>
  <c r="BO10"/>
  <c r="AD8"/>
  <c r="BN8"/>
  <c r="BN12" s="1"/>
  <c r="AD9"/>
  <c r="BW8"/>
  <c r="AM10"/>
  <c r="BW10"/>
  <c r="AM8"/>
  <c r="BW9"/>
  <c r="AG10"/>
  <c r="AG9"/>
  <c r="AG11" s="1"/>
  <c r="AP8"/>
  <c r="BZ9"/>
  <c r="BP9"/>
  <c r="BP10"/>
  <c r="AF9"/>
  <c r="AX8"/>
  <c r="N8"/>
  <c r="N12" s="1"/>
  <c r="BG10"/>
  <c r="BG11" s="1"/>
  <c r="N9"/>
  <c r="BG9"/>
  <c r="N10"/>
  <c r="BK8"/>
  <c r="R10"/>
  <c r="R9"/>
  <c r="BG12"/>
  <c r="AD10"/>
  <c r="BZ10"/>
  <c r="AY10"/>
  <c r="O9"/>
  <c r="AY9"/>
  <c r="U11"/>
  <c r="AM9"/>
  <c r="BN10"/>
  <c r="AO9"/>
  <c r="BH8"/>
  <c r="BQ10"/>
  <c r="AP9"/>
  <c r="X8"/>
  <c r="AY8"/>
  <c r="AY11" s="1"/>
  <c r="AQ9"/>
  <c r="BR9"/>
  <c r="CA8"/>
  <c r="AH9"/>
  <c r="AH11" s="1"/>
  <c r="L12"/>
  <c r="X9"/>
  <c r="BH10"/>
  <c r="BH11" s="1"/>
  <c r="BZ8"/>
  <c r="BZ12" s="1"/>
  <c r="BQ8"/>
  <c r="O10"/>
  <c r="O11" s="1"/>
  <c r="AP10"/>
  <c r="AP11"/>
  <c r="N11"/>
  <c r="AX10"/>
  <c r="AX12" s="1"/>
  <c r="W10"/>
  <c r="W11" s="1"/>
  <c r="AO10"/>
  <c r="BP8"/>
  <c r="AF8"/>
  <c r="BY8"/>
  <c r="AO8"/>
  <c r="AO12" s="1"/>
  <c r="BN11"/>
  <c r="W12"/>
  <c r="BW11"/>
  <c r="BW12"/>
  <c r="AM12"/>
  <c r="AM11"/>
  <c r="AD11"/>
  <c r="AD12"/>
  <c r="AO11"/>
  <c r="BP11"/>
  <c r="BP12"/>
  <c r="BZ11"/>
  <c r="O12"/>
  <c r="AP12"/>
  <c r="AG8"/>
  <c r="AQ11"/>
  <c r="Y8"/>
  <c r="Y11" s="1"/>
  <c r="Y9"/>
  <c r="AZ9"/>
  <c r="BI9"/>
  <c r="P9"/>
  <c r="Y10"/>
  <c r="P8"/>
  <c r="BI10"/>
  <c r="BI8"/>
  <c r="BI12" s="1"/>
  <c r="AZ10"/>
  <c r="AZ8"/>
  <c r="AZ12" s="1"/>
  <c r="P10"/>
  <c r="AQ12"/>
  <c r="AH12"/>
  <c r="P12"/>
  <c r="P11"/>
  <c r="Z9"/>
  <c r="Q10"/>
  <c r="Z8"/>
  <c r="Q8"/>
  <c r="Q9"/>
  <c r="BA8"/>
  <c r="BA12"/>
  <c r="BJ8"/>
  <c r="BA10"/>
  <c r="BJ10"/>
  <c r="Z10"/>
  <c r="AR8"/>
  <c r="AI8"/>
  <c r="AR10"/>
  <c r="AI9"/>
  <c r="AI11" s="1"/>
  <c r="CB10"/>
  <c r="BA11"/>
  <c r="Q11"/>
  <c r="Q12"/>
  <c r="Z11"/>
  <c r="Z12"/>
  <c r="AR11"/>
  <c r="AR12"/>
  <c r="AS11"/>
  <c r="BB10"/>
  <c r="BB11" s="1"/>
  <c r="BK10"/>
  <c r="BK11"/>
  <c r="AA10"/>
  <c r="R8"/>
  <c r="R11" s="1"/>
  <c r="BB9"/>
  <c r="CC10"/>
  <c r="CC11" s="1"/>
  <c r="R12"/>
  <c r="CC12"/>
  <c r="BC12"/>
  <c r="S12"/>
  <c r="S11"/>
  <c r="AB12"/>
  <c r="BC11"/>
  <c r="CD9"/>
  <c r="BD11"/>
  <c r="AC8"/>
  <c r="BM8"/>
  <c r="T10"/>
  <c r="BM9"/>
  <c r="BV9"/>
  <c r="AL10"/>
  <c r="CE9"/>
  <c r="CE11" s="1"/>
  <c r="AL8"/>
  <c r="BV8"/>
  <c r="CE8"/>
  <c r="AU10"/>
  <c r="CE10"/>
  <c r="AU9"/>
  <c r="AU8"/>
  <c r="AU12" s="1"/>
  <c r="T11"/>
  <c r="AC12"/>
  <c r="AC11"/>
  <c r="BM11"/>
  <c r="BM12"/>
  <c r="AU11"/>
  <c r="AL11"/>
  <c r="AL12"/>
  <c r="BV12"/>
  <c r="AZ11"/>
  <c r="AV11"/>
  <c r="BI11"/>
  <c r="BK12"/>
  <c r="BX12" l="1"/>
  <c r="BL12"/>
  <c r="BL11"/>
  <c r="AK8"/>
  <c r="Y12"/>
  <c r="AE9"/>
  <c r="CE12"/>
  <c r="BU9"/>
  <c r="CB12"/>
  <c r="X11"/>
  <c r="AE8"/>
  <c r="BF8"/>
  <c r="BU10"/>
  <c r="AI12"/>
  <c r="BX9"/>
  <c r="BX11" s="1"/>
  <c r="AE10"/>
  <c r="T12"/>
  <c r="AT9"/>
  <c r="AT11" s="1"/>
  <c r="CD8"/>
  <c r="BH12"/>
  <c r="CA12"/>
  <c r="AN8"/>
  <c r="BO8"/>
  <c r="AT8"/>
  <c r="BU8"/>
  <c r="BB12"/>
  <c r="AG12"/>
  <c r="AF12"/>
  <c r="AN10"/>
  <c r="U12"/>
  <c r="AK10"/>
  <c r="V10"/>
  <c r="CD10"/>
  <c r="CD12" s="1"/>
  <c r="BJ12"/>
  <c r="AN9"/>
  <c r="BO9"/>
  <c r="AK9"/>
  <c r="AY12"/>
  <c r="BX10"/>
  <c r="BE12"/>
  <c r="AW8"/>
  <c r="AV3"/>
  <c r="BE3" s="1"/>
  <c r="BN3" s="1"/>
  <c r="BW3" s="1"/>
  <c r="AT12"/>
  <c r="V12"/>
  <c r="V11"/>
  <c r="AA12"/>
  <c r="AA11"/>
  <c r="AJ12"/>
  <c r="AJ11"/>
  <c r="BR12"/>
  <c r="BR11"/>
  <c r="BS11"/>
  <c r="BS12"/>
  <c r="AX11"/>
  <c r="M8"/>
  <c r="BF9"/>
  <c r="BF11" s="1"/>
  <c r="BQ9"/>
  <c r="BE11"/>
  <c r="BY9"/>
  <c r="AW10"/>
  <c r="AW11" s="1"/>
  <c r="BY10"/>
  <c r="BT10"/>
  <c r="BF10"/>
  <c r="M9"/>
  <c r="AN12" l="1"/>
  <c r="BF12"/>
  <c r="BU11"/>
  <c r="BU12"/>
  <c r="AE12"/>
  <c r="AE11"/>
  <c r="AK11"/>
  <c r="AK12"/>
  <c r="AN11"/>
  <c r="CD11"/>
  <c r="BO12"/>
  <c r="BO11"/>
  <c r="M11"/>
  <c r="M12"/>
  <c r="AW12"/>
  <c r="BT12"/>
  <c r="BT11"/>
  <c r="BQ12"/>
  <c r="BQ11"/>
  <c r="BY11"/>
  <c r="BY12"/>
</calcChain>
</file>

<file path=xl/sharedStrings.xml><?xml version="1.0" encoding="utf-8"?>
<sst xmlns="http://schemas.openxmlformats.org/spreadsheetml/2006/main" count="23" uniqueCount="20">
  <si>
    <t>medium</t>
  </si>
  <si>
    <t>1:7</t>
  </si>
  <si>
    <t>1:11</t>
  </si>
  <si>
    <t>1:7 IFN</t>
  </si>
  <si>
    <t>1:11 IFN</t>
  </si>
  <si>
    <t>BBB</t>
  </si>
  <si>
    <t>1:4,5</t>
  </si>
  <si>
    <t>1:7,25</t>
  </si>
  <si>
    <t>1:4,5 IFN</t>
  </si>
  <si>
    <t>1:7,25 IFN</t>
  </si>
  <si>
    <t>Huh7.5 wt</t>
  </si>
  <si>
    <t>Huh7.5 ADAR1 KO</t>
  </si>
  <si>
    <t>DoublingTime [h]</t>
  </si>
  <si>
    <t>GrowthRate</t>
  </si>
  <si>
    <t>%OfWt</t>
  </si>
  <si>
    <t>SD</t>
  </si>
  <si>
    <t>average</t>
  </si>
  <si>
    <t>IFN
medium</t>
  </si>
  <si>
    <t>raw</t>
  </si>
  <si>
    <t>blank
corr.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</si>
</sst>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0"/>
      <name val="Arial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3" fontId="0" fillId="0" borderId="0" xfId="0" applyNumberFormat="1"/>
    <xf numFmtId="3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0" fillId="0" borderId="17" xfId="0" applyNumberFormat="1" applyBorder="1"/>
    <xf numFmtId="164" fontId="0" fillId="0" borderId="0" xfId="0" applyNumberFormat="1"/>
    <xf numFmtId="9" fontId="0" fillId="0" borderId="0" xfId="0" applyNumberFormat="1"/>
    <xf numFmtId="0" fontId="0" fillId="0" borderId="19" xfId="0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3" fontId="1" fillId="0" borderId="0" xfId="0" applyNumberFormat="1" applyFont="1" applyAlignment="1">
      <alignment horizontal="center" vertical="center" textRotation="90"/>
    </xf>
    <xf numFmtId="3" fontId="0" fillId="0" borderId="0" xfId="0" applyNumberFormat="1" applyAlignment="1">
      <alignment horizontal="center" vertical="center" textRotation="90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20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 wrapText="1"/>
    </xf>
    <xf numFmtId="49" fontId="1" fillId="0" borderId="1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Huh7.5 wt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304363825243187"/>
          <c:y val="0.22916744373726317"/>
          <c:w val="0.71304448743841653"/>
          <c:h val="0.54166850337898564"/>
        </c:manualLayout>
      </c:layout>
      <c:scatterChart>
        <c:scatterStyle val="lineMarker"/>
        <c:ser>
          <c:idx val="0"/>
          <c:order val="0"/>
          <c:tx>
            <c:strRef>
              <c:f>Summary_Growth_Curves!$L$2</c:f>
              <c:strCache>
                <c:ptCount val="1"/>
                <c:pt idx="0">
                  <c:v>1:7</c:v>
                </c:pt>
              </c:strCache>
            </c:strRef>
          </c:tx>
          <c:marker>
            <c:symbol val="none"/>
          </c:marker>
          <c:errBars>
            <c:errDir val="y"/>
            <c:errBarType val="plus"/>
            <c:errValType val="cust"/>
            <c:plus>
              <c:numRef>
                <c:f>Summary_Growth_Curves!$L$12:$T$12</c:f>
                <c:numCache>
                  <c:formatCode>General</c:formatCode>
                  <c:ptCount val="9"/>
                  <c:pt idx="0">
                    <c:v>6.180312955037488</c:v>
                  </c:pt>
                  <c:pt idx="1">
                    <c:v>6.4710731893703475</c:v>
                  </c:pt>
                  <c:pt idx="2">
                    <c:v>8.4429986905595769</c:v>
                  </c:pt>
                  <c:pt idx="3">
                    <c:v>4.985716754443418</c:v>
                  </c:pt>
                  <c:pt idx="4">
                    <c:v>17.21805318714901</c:v>
                  </c:pt>
                  <c:pt idx="5">
                    <c:v>16.803226542014286</c:v>
                  </c:pt>
                  <c:pt idx="6">
                    <c:v>35.27980253157736</c:v>
                  </c:pt>
                  <c:pt idx="7">
                    <c:v>15.597167121716199</c:v>
                  </c:pt>
                  <c:pt idx="8">
                    <c:v>6.3598025824802118</c:v>
                  </c:pt>
                </c:numCache>
              </c:numRef>
            </c:pl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Summary_Growth_Curves!$L$3:$T$3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92</c:v>
                </c:pt>
              </c:numCache>
            </c:numRef>
          </c:xVal>
          <c:yVal>
            <c:numRef>
              <c:f>Summary_Growth_Curves!$L$11:$T$11</c:f>
              <c:numCache>
                <c:formatCode>#,##0</c:formatCode>
                <c:ptCount val="9"/>
                <c:pt idx="0">
                  <c:v>316.49533333333335</c:v>
                </c:pt>
                <c:pt idx="1">
                  <c:v>375.55833333333339</c:v>
                </c:pt>
                <c:pt idx="2">
                  <c:v>541.02100000000007</c:v>
                </c:pt>
                <c:pt idx="3">
                  <c:v>814.70233333333329</c:v>
                </c:pt>
                <c:pt idx="4">
                  <c:v>940.36183333333338</c:v>
                </c:pt>
                <c:pt idx="5">
                  <c:v>1253.7569999999998</c:v>
                </c:pt>
                <c:pt idx="6">
                  <c:v>1587.1689999999999</c:v>
                </c:pt>
                <c:pt idx="7">
                  <c:v>1518.9939999999999</c:v>
                </c:pt>
                <c:pt idx="8">
                  <c:v>1637.5010000000002</c:v>
                </c:pt>
              </c:numCache>
            </c:numRef>
          </c:yVal>
        </c:ser>
        <c:ser>
          <c:idx val="1"/>
          <c:order val="1"/>
          <c:tx>
            <c:strRef>
              <c:f>Summary_Growth_Curves!$U$2</c:f>
              <c:strCache>
                <c:ptCount val="1"/>
                <c:pt idx="0">
                  <c:v>1:11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Summary_Growth_Curves!$U$12:$AC$12</c:f>
                <c:numCache>
                  <c:formatCode>General</c:formatCode>
                  <c:ptCount val="9"/>
                  <c:pt idx="0">
                    <c:v>3.0696790639347418</c:v>
                  </c:pt>
                  <c:pt idx="1">
                    <c:v>3.9602067566689167</c:v>
                  </c:pt>
                  <c:pt idx="2">
                    <c:v>3.9891373336417972</c:v>
                  </c:pt>
                  <c:pt idx="3">
                    <c:v>8.7187779087561292</c:v>
                  </c:pt>
                  <c:pt idx="4">
                    <c:v>15.17786283447475</c:v>
                  </c:pt>
                  <c:pt idx="5">
                    <c:v>24.740792675701748</c:v>
                  </c:pt>
                  <c:pt idx="6">
                    <c:v>35.569222963429617</c:v>
                  </c:pt>
                  <c:pt idx="7">
                    <c:v>37.614789939892724</c:v>
                  </c:pt>
                  <c:pt idx="8">
                    <c:v>27.475687434529483</c:v>
                  </c:pt>
                </c:numCache>
              </c:numRef>
            </c:plus>
            <c:minus>
              <c:numRef>
                <c:f>Summary_Growth_Curves!$U$12:$AC$12</c:f>
                <c:numCache>
                  <c:formatCode>General</c:formatCode>
                  <c:ptCount val="9"/>
                  <c:pt idx="0">
                    <c:v>3.0696790639347418</c:v>
                  </c:pt>
                  <c:pt idx="1">
                    <c:v>3.9602067566689167</c:v>
                  </c:pt>
                  <c:pt idx="2">
                    <c:v>3.9891373336417972</c:v>
                  </c:pt>
                  <c:pt idx="3">
                    <c:v>8.7187779087561292</c:v>
                  </c:pt>
                  <c:pt idx="4">
                    <c:v>15.17786283447475</c:v>
                  </c:pt>
                  <c:pt idx="5">
                    <c:v>24.740792675701748</c:v>
                  </c:pt>
                  <c:pt idx="6">
                    <c:v>35.569222963429617</c:v>
                  </c:pt>
                  <c:pt idx="7">
                    <c:v>37.614789939892724</c:v>
                  </c:pt>
                  <c:pt idx="8">
                    <c:v>27.475687434529483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Summary_Growth_Curves!$U$3:$AC$3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92</c:v>
                </c:pt>
              </c:numCache>
            </c:numRef>
          </c:xVal>
          <c:yVal>
            <c:numRef>
              <c:f>Summary_Growth_Curves!$U$11:$AC$11</c:f>
              <c:numCache>
                <c:formatCode>#,##0</c:formatCode>
                <c:ptCount val="9"/>
                <c:pt idx="0">
                  <c:v>226.01333333333332</c:v>
                </c:pt>
                <c:pt idx="1">
                  <c:v>279.81033333333335</c:v>
                </c:pt>
                <c:pt idx="2">
                  <c:v>386.8723333333333</c:v>
                </c:pt>
                <c:pt idx="3">
                  <c:v>585.23966666666672</c:v>
                </c:pt>
                <c:pt idx="4">
                  <c:v>683.08816666666678</c:v>
                </c:pt>
                <c:pt idx="5">
                  <c:v>942.66700000000003</c:v>
                </c:pt>
                <c:pt idx="6">
                  <c:v>1252.7356666666667</c:v>
                </c:pt>
                <c:pt idx="7">
                  <c:v>1224.8706666666667</c:v>
                </c:pt>
                <c:pt idx="8">
                  <c:v>1345.4776666666667</c:v>
                </c:pt>
              </c:numCache>
            </c:numRef>
          </c:yVal>
        </c:ser>
        <c:ser>
          <c:idx val="2"/>
          <c:order val="2"/>
          <c:tx>
            <c:strRef>
              <c:f>Summary_Growth_Curves!$AD$2</c:f>
              <c:strCache>
                <c:ptCount val="1"/>
                <c:pt idx="0">
                  <c:v>1:7 IFN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Summary_Growth_Curves!$AD$12:$AL$12</c:f>
                <c:numCache>
                  <c:formatCode>General</c:formatCode>
                  <c:ptCount val="9"/>
                  <c:pt idx="0">
                    <c:v>6.1712547256515213</c:v>
                  </c:pt>
                  <c:pt idx="1">
                    <c:v>1.6953164896305251</c:v>
                  </c:pt>
                  <c:pt idx="2">
                    <c:v>15.142399751103294</c:v>
                  </c:pt>
                  <c:pt idx="3">
                    <c:v>16.392916281803267</c:v>
                  </c:pt>
                  <c:pt idx="4">
                    <c:v>30.331675778887103</c:v>
                  </c:pt>
                  <c:pt idx="5">
                    <c:v>21.446425239555218</c:v>
                  </c:pt>
                  <c:pt idx="6">
                    <c:v>3.5658223299826366</c:v>
                  </c:pt>
                  <c:pt idx="7">
                    <c:v>55.228693629311699</c:v>
                  </c:pt>
                  <c:pt idx="8">
                    <c:v>31.359323972304288</c:v>
                  </c:pt>
                </c:numCache>
              </c:numRef>
            </c:plus>
            <c:minus>
              <c:numRef>
                <c:f>Summary_Growth_Curves!$AD$12:$AL$12</c:f>
                <c:numCache>
                  <c:formatCode>General</c:formatCode>
                  <c:ptCount val="9"/>
                  <c:pt idx="0">
                    <c:v>6.1712547256515213</c:v>
                  </c:pt>
                  <c:pt idx="1">
                    <c:v>1.6953164896305251</c:v>
                  </c:pt>
                  <c:pt idx="2">
                    <c:v>15.142399751103294</c:v>
                  </c:pt>
                  <c:pt idx="3">
                    <c:v>16.392916281803267</c:v>
                  </c:pt>
                  <c:pt idx="4">
                    <c:v>30.331675778887103</c:v>
                  </c:pt>
                  <c:pt idx="5">
                    <c:v>21.446425239555218</c:v>
                  </c:pt>
                  <c:pt idx="6">
                    <c:v>3.5658223299826366</c:v>
                  </c:pt>
                  <c:pt idx="7">
                    <c:v>55.228693629311699</c:v>
                  </c:pt>
                  <c:pt idx="8">
                    <c:v>31.359323972304288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Summary_Growth_Curves!$AD$3:$AL$3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92</c:v>
                </c:pt>
              </c:numCache>
            </c:numRef>
          </c:xVal>
          <c:yVal>
            <c:numRef>
              <c:f>Summary_Growth_Curves!$AD$11:$AL$11</c:f>
              <c:numCache>
                <c:formatCode>#,##0</c:formatCode>
                <c:ptCount val="9"/>
                <c:pt idx="0">
                  <c:v>335.51866666666672</c:v>
                </c:pt>
                <c:pt idx="1">
                  <c:v>369.92133333333322</c:v>
                </c:pt>
                <c:pt idx="2">
                  <c:v>541.34</c:v>
                </c:pt>
                <c:pt idx="3">
                  <c:v>783.9426666666667</c:v>
                </c:pt>
                <c:pt idx="4">
                  <c:v>886.93200000000013</c:v>
                </c:pt>
                <c:pt idx="5">
                  <c:v>1178.2506666666666</c:v>
                </c:pt>
                <c:pt idx="6">
                  <c:v>1469.5886666666665</c:v>
                </c:pt>
                <c:pt idx="7">
                  <c:v>1450.1479999999999</c:v>
                </c:pt>
                <c:pt idx="8">
                  <c:v>1591.241</c:v>
                </c:pt>
              </c:numCache>
            </c:numRef>
          </c:yVal>
        </c:ser>
        <c:ser>
          <c:idx val="3"/>
          <c:order val="3"/>
          <c:tx>
            <c:strRef>
              <c:f>Summary_Growth_Curves!$AM$2</c:f>
              <c:strCache>
                <c:ptCount val="1"/>
                <c:pt idx="0">
                  <c:v>1:11 IFN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Summary_Growth_Curves!$AM$12:$AU$12</c:f>
                <c:numCache>
                  <c:formatCode>General</c:formatCode>
                  <c:ptCount val="9"/>
                  <c:pt idx="0">
                    <c:v>9.5479966950606485</c:v>
                  </c:pt>
                  <c:pt idx="1">
                    <c:v>4.0441515248027162</c:v>
                  </c:pt>
                  <c:pt idx="2">
                    <c:v>2.0582687439239913</c:v>
                  </c:pt>
                  <c:pt idx="3">
                    <c:v>17.55561061313259</c:v>
                  </c:pt>
                  <c:pt idx="4">
                    <c:v>17.41219442421605</c:v>
                  </c:pt>
                  <c:pt idx="5">
                    <c:v>11.106983788988707</c:v>
                  </c:pt>
                  <c:pt idx="6">
                    <c:v>34.279949760103698</c:v>
                  </c:pt>
                  <c:pt idx="7">
                    <c:v>22.813230079646306</c:v>
                  </c:pt>
                  <c:pt idx="8">
                    <c:v>24.635642201225991</c:v>
                  </c:pt>
                </c:numCache>
              </c:numRef>
            </c:plus>
            <c:minus>
              <c:numRef>
                <c:f>Summary_Growth_Curves!$AM$12:$AU$12</c:f>
                <c:numCache>
                  <c:formatCode>General</c:formatCode>
                  <c:ptCount val="9"/>
                  <c:pt idx="0">
                    <c:v>9.5479966950606485</c:v>
                  </c:pt>
                  <c:pt idx="1">
                    <c:v>4.0441515248027162</c:v>
                  </c:pt>
                  <c:pt idx="2">
                    <c:v>2.0582687439239913</c:v>
                  </c:pt>
                  <c:pt idx="3">
                    <c:v>17.55561061313259</c:v>
                  </c:pt>
                  <c:pt idx="4">
                    <c:v>17.41219442421605</c:v>
                  </c:pt>
                  <c:pt idx="5">
                    <c:v>11.106983788988707</c:v>
                  </c:pt>
                  <c:pt idx="6">
                    <c:v>34.279949760103698</c:v>
                  </c:pt>
                  <c:pt idx="7">
                    <c:v>22.813230079646306</c:v>
                  </c:pt>
                  <c:pt idx="8">
                    <c:v>24.635642201225991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Summary_Growth_Curves!$AM$3:$AU$3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92</c:v>
                </c:pt>
              </c:numCache>
            </c:numRef>
          </c:xVal>
          <c:yVal>
            <c:numRef>
              <c:f>Summary_Growth_Curves!$AM$11:$AU$11</c:f>
              <c:numCache>
                <c:formatCode>#,##0</c:formatCode>
                <c:ptCount val="9"/>
                <c:pt idx="0">
                  <c:v>236.0086666666667</c:v>
                </c:pt>
                <c:pt idx="1">
                  <c:v>259.34466666666668</c:v>
                </c:pt>
                <c:pt idx="2">
                  <c:v>365.36766666666671</c:v>
                </c:pt>
                <c:pt idx="3">
                  <c:v>550.63133333333337</c:v>
                </c:pt>
                <c:pt idx="4">
                  <c:v>642.67633333333345</c:v>
                </c:pt>
                <c:pt idx="5">
                  <c:v>880.91066666666677</c:v>
                </c:pt>
                <c:pt idx="6">
                  <c:v>1132.1119999999999</c:v>
                </c:pt>
                <c:pt idx="7">
                  <c:v>1120.7179999999998</c:v>
                </c:pt>
                <c:pt idx="8">
                  <c:v>1275.461</c:v>
                </c:pt>
              </c:numCache>
            </c:numRef>
          </c:yVal>
        </c:ser>
        <c:axId val="101754368"/>
        <c:axId val="101761024"/>
      </c:scatterChart>
      <c:valAx>
        <c:axId val="101754368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[h]</a:t>
                </a:r>
                <a:endParaRPr lang="cs-CZ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1761024"/>
        <c:crosses val="autoZero"/>
        <c:crossBetween val="midCat"/>
        <c:majorUnit val="12"/>
      </c:valAx>
      <c:valAx>
        <c:axId val="101761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Fluorescence</a:t>
                </a:r>
              </a:p>
            </c:rich>
          </c:tx>
          <c:layout/>
        </c:title>
        <c:numFmt formatCode="#,##0" sourceLinked="1"/>
        <c:majorTickMark val="none"/>
        <c:tickLblPos val="nextTo"/>
        <c:crossAx val="1017543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521860854349741"/>
          <c:y val="0.39930701370662014"/>
          <c:w val="0.12173928258967627"/>
          <c:h val="0.33333442694663185"/>
        </c:manualLayout>
      </c:layout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Huh7.5 ADAR1 KO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320754716981132"/>
          <c:y val="0.22916744373726317"/>
          <c:w val="0.69811320754716977"/>
          <c:h val="0.54166850337898564"/>
        </c:manualLayout>
      </c:layout>
      <c:scatterChart>
        <c:scatterStyle val="lineMarker"/>
        <c:ser>
          <c:idx val="0"/>
          <c:order val="0"/>
          <c:tx>
            <c:strRef>
              <c:f>Summary_Growth_Curves!$AV$2</c:f>
              <c:strCache>
                <c:ptCount val="1"/>
                <c:pt idx="0">
                  <c:v>1:4,5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Summary_Growth_Curves!$AV$12:$BD$12</c:f>
                <c:numCache>
                  <c:formatCode>General</c:formatCode>
                  <c:ptCount val="9"/>
                  <c:pt idx="0">
                    <c:v>4.6876407712215009</c:v>
                  </c:pt>
                  <c:pt idx="1">
                    <c:v>14.8773991753334</c:v>
                  </c:pt>
                  <c:pt idx="2">
                    <c:v>8.915982665353507</c:v>
                  </c:pt>
                  <c:pt idx="3">
                    <c:v>14.555055120318796</c:v>
                  </c:pt>
                  <c:pt idx="4">
                    <c:v>22.962518580405984</c:v>
                  </c:pt>
                  <c:pt idx="5">
                    <c:v>17.569157318691644</c:v>
                  </c:pt>
                  <c:pt idx="6">
                    <c:v>49.881508263748536</c:v>
                  </c:pt>
                  <c:pt idx="7">
                    <c:v>25.236081312287066</c:v>
                  </c:pt>
                  <c:pt idx="8">
                    <c:v>34.886494043780253</c:v>
                  </c:pt>
                </c:numCache>
              </c:numRef>
            </c:plus>
            <c:minus>
              <c:numRef>
                <c:f>Summary_Growth_Curves!$AV$12:$BD$12</c:f>
                <c:numCache>
                  <c:formatCode>General</c:formatCode>
                  <c:ptCount val="9"/>
                  <c:pt idx="0">
                    <c:v>4.6876407712215009</c:v>
                  </c:pt>
                  <c:pt idx="1">
                    <c:v>14.8773991753334</c:v>
                  </c:pt>
                  <c:pt idx="2">
                    <c:v>8.915982665353507</c:v>
                  </c:pt>
                  <c:pt idx="3">
                    <c:v>14.555055120318796</c:v>
                  </c:pt>
                  <c:pt idx="4">
                    <c:v>22.962518580405984</c:v>
                  </c:pt>
                  <c:pt idx="5">
                    <c:v>17.569157318691644</c:v>
                  </c:pt>
                  <c:pt idx="6">
                    <c:v>49.881508263748536</c:v>
                  </c:pt>
                  <c:pt idx="7">
                    <c:v>25.236081312287066</c:v>
                  </c:pt>
                  <c:pt idx="8">
                    <c:v>34.886494043780253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Summary_Growth_Curves!$AV$3:$BD$3</c:f>
              <c:numCache>
                <c:formatCode>General</c:formatCode>
                <c:ptCount val="9"/>
                <c:pt idx="0">
                  <c:v>92</c:v>
                </c:pt>
                <c:pt idx="1">
                  <c:v>0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60</c:v>
                </c:pt>
                <c:pt idx="7">
                  <c:v>72</c:v>
                </c:pt>
                <c:pt idx="8">
                  <c:v>84</c:v>
                </c:pt>
              </c:numCache>
            </c:numRef>
          </c:xVal>
          <c:yVal>
            <c:numRef>
              <c:f>Summary_Growth_Curves!$AV$11:$BD$11</c:f>
              <c:numCache>
                <c:formatCode>#,##0</c:formatCode>
                <c:ptCount val="9"/>
                <c:pt idx="0">
                  <c:v>272.50700000000001</c:v>
                </c:pt>
                <c:pt idx="1">
                  <c:v>247.51166666666668</c:v>
                </c:pt>
                <c:pt idx="2">
                  <c:v>434.08966666666669</c:v>
                </c:pt>
                <c:pt idx="3">
                  <c:v>611.82866666666666</c:v>
                </c:pt>
                <c:pt idx="4">
                  <c:v>649.17416666666668</c:v>
                </c:pt>
                <c:pt idx="5">
                  <c:v>941.04366666666658</c:v>
                </c:pt>
                <c:pt idx="6">
                  <c:v>1236.0090000000002</c:v>
                </c:pt>
                <c:pt idx="7">
                  <c:v>1243.1873333333333</c:v>
                </c:pt>
                <c:pt idx="8">
                  <c:v>1317.3376666666666</c:v>
                </c:pt>
              </c:numCache>
            </c:numRef>
          </c:yVal>
        </c:ser>
        <c:ser>
          <c:idx val="1"/>
          <c:order val="1"/>
          <c:tx>
            <c:strRef>
              <c:f>Summary_Growth_Curves!$BE$2</c:f>
              <c:strCache>
                <c:ptCount val="1"/>
                <c:pt idx="0">
                  <c:v>1:7,25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Summary_Growth_Curves!$BE$12:$BM$12</c:f>
                <c:numCache>
                  <c:formatCode>General</c:formatCode>
                  <c:ptCount val="9"/>
                  <c:pt idx="0">
                    <c:v>10.994428720442311</c:v>
                  </c:pt>
                  <c:pt idx="1">
                    <c:v>0.60909459218036255</c:v>
                  </c:pt>
                  <c:pt idx="2">
                    <c:v>7.6593890676023531</c:v>
                  </c:pt>
                  <c:pt idx="3">
                    <c:v>18.216632698961206</c:v>
                  </c:pt>
                  <c:pt idx="4">
                    <c:v>12.352081722885478</c:v>
                  </c:pt>
                  <c:pt idx="5">
                    <c:v>18.20017056696636</c:v>
                  </c:pt>
                  <c:pt idx="6">
                    <c:v>21.109423382827416</c:v>
                  </c:pt>
                  <c:pt idx="7">
                    <c:v>17.889630298645333</c:v>
                  </c:pt>
                  <c:pt idx="8">
                    <c:v>39.40792334318045</c:v>
                  </c:pt>
                </c:numCache>
              </c:numRef>
            </c:plus>
            <c:minus>
              <c:numRef>
                <c:f>Summary_Growth_Curves!$BE$12:$BM$12</c:f>
                <c:numCache>
                  <c:formatCode>General</c:formatCode>
                  <c:ptCount val="9"/>
                  <c:pt idx="0">
                    <c:v>10.994428720442311</c:v>
                  </c:pt>
                  <c:pt idx="1">
                    <c:v>0.60909459218036255</c:v>
                  </c:pt>
                  <c:pt idx="2">
                    <c:v>7.6593890676023531</c:v>
                  </c:pt>
                  <c:pt idx="3">
                    <c:v>18.216632698961206</c:v>
                  </c:pt>
                  <c:pt idx="4">
                    <c:v>12.352081722885478</c:v>
                  </c:pt>
                  <c:pt idx="5">
                    <c:v>18.20017056696636</c:v>
                  </c:pt>
                  <c:pt idx="6">
                    <c:v>21.109423382827416</c:v>
                  </c:pt>
                  <c:pt idx="7">
                    <c:v>17.889630298645333</c:v>
                  </c:pt>
                  <c:pt idx="8">
                    <c:v>39.40792334318045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Summary_Growth_Curves!$BE$3:$BM$3</c:f>
              <c:numCache>
                <c:formatCode>General</c:formatCode>
                <c:ptCount val="9"/>
                <c:pt idx="0">
                  <c:v>92</c:v>
                </c:pt>
                <c:pt idx="1">
                  <c:v>0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60</c:v>
                </c:pt>
                <c:pt idx="7">
                  <c:v>72</c:v>
                </c:pt>
                <c:pt idx="8">
                  <c:v>84</c:v>
                </c:pt>
              </c:numCache>
            </c:numRef>
          </c:xVal>
          <c:yVal>
            <c:numRef>
              <c:f>Summary_Growth_Curves!$BE$11:$BM$11</c:f>
              <c:numCache>
                <c:formatCode>#,##0</c:formatCode>
                <c:ptCount val="9"/>
                <c:pt idx="0">
                  <c:v>168.54033333333336</c:v>
                </c:pt>
                <c:pt idx="1">
                  <c:v>178.85066666666668</c:v>
                </c:pt>
                <c:pt idx="2">
                  <c:v>293.85699999999997</c:v>
                </c:pt>
                <c:pt idx="3">
                  <c:v>406.62366666666668</c:v>
                </c:pt>
                <c:pt idx="4">
                  <c:v>450.4111666666667</c:v>
                </c:pt>
                <c:pt idx="5">
                  <c:v>649.19633333333331</c:v>
                </c:pt>
                <c:pt idx="6">
                  <c:v>867.29233333333332</c:v>
                </c:pt>
                <c:pt idx="7">
                  <c:v>824.31566666666674</c:v>
                </c:pt>
                <c:pt idx="8">
                  <c:v>992.26100000000008</c:v>
                </c:pt>
              </c:numCache>
            </c:numRef>
          </c:yVal>
        </c:ser>
        <c:ser>
          <c:idx val="2"/>
          <c:order val="2"/>
          <c:tx>
            <c:strRef>
              <c:f>Summary_Growth_Curves!$BN$2</c:f>
              <c:strCache>
                <c:ptCount val="1"/>
                <c:pt idx="0">
                  <c:v>1:4,5 IFN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Summary_Growth_Curves!$BN$12:$BV$12</c:f>
                <c:numCache>
                  <c:formatCode>General</c:formatCode>
                  <c:ptCount val="9"/>
                  <c:pt idx="0">
                    <c:v>9.69150000000025</c:v>
                  </c:pt>
                  <c:pt idx="1">
                    <c:v>6.4530608757914525</c:v>
                  </c:pt>
                  <c:pt idx="2">
                    <c:v>4.1422253546695966</c:v>
                  </c:pt>
                  <c:pt idx="3">
                    <c:v>4.3487894356408976</c:v>
                  </c:pt>
                  <c:pt idx="4">
                    <c:v>11.491032706706687</c:v>
                  </c:pt>
                  <c:pt idx="5">
                    <c:v>28.781789532041984</c:v>
                  </c:pt>
                  <c:pt idx="6">
                    <c:v>25.756716668775365</c:v>
                  </c:pt>
                  <c:pt idx="7">
                    <c:v>55.239749112393696</c:v>
                  </c:pt>
                  <c:pt idx="8">
                    <c:v>26.656307387852333</c:v>
                  </c:pt>
                </c:numCache>
              </c:numRef>
            </c:plus>
            <c:minus>
              <c:numRef>
                <c:f>Summary_Growth_Curves!$BN$12:$BV$12</c:f>
                <c:numCache>
                  <c:formatCode>General</c:formatCode>
                  <c:ptCount val="9"/>
                  <c:pt idx="0">
                    <c:v>9.69150000000025</c:v>
                  </c:pt>
                  <c:pt idx="1">
                    <c:v>6.4530608757914525</c:v>
                  </c:pt>
                  <c:pt idx="2">
                    <c:v>4.1422253546695966</c:v>
                  </c:pt>
                  <c:pt idx="3">
                    <c:v>4.3487894356408976</c:v>
                  </c:pt>
                  <c:pt idx="4">
                    <c:v>11.491032706706687</c:v>
                  </c:pt>
                  <c:pt idx="5">
                    <c:v>28.781789532041984</c:v>
                  </c:pt>
                  <c:pt idx="6">
                    <c:v>25.756716668775365</c:v>
                  </c:pt>
                  <c:pt idx="7">
                    <c:v>55.239749112393696</c:v>
                  </c:pt>
                  <c:pt idx="8">
                    <c:v>26.656307387852333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Summary_Growth_Curves!$BN$3:$BV$3</c:f>
              <c:numCache>
                <c:formatCode>General</c:formatCode>
                <c:ptCount val="9"/>
                <c:pt idx="0">
                  <c:v>92</c:v>
                </c:pt>
                <c:pt idx="1">
                  <c:v>0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60</c:v>
                </c:pt>
                <c:pt idx="7">
                  <c:v>72</c:v>
                </c:pt>
                <c:pt idx="8">
                  <c:v>84</c:v>
                </c:pt>
              </c:numCache>
            </c:numRef>
          </c:xVal>
          <c:yVal>
            <c:numRef>
              <c:f>Summary_Growth_Curves!$BN$11:$BV$11</c:f>
              <c:numCache>
                <c:formatCode>#,##0</c:formatCode>
                <c:ptCount val="9"/>
                <c:pt idx="0">
                  <c:v>291.19883333333337</c:v>
                </c:pt>
                <c:pt idx="1">
                  <c:v>288.04333333333329</c:v>
                </c:pt>
                <c:pt idx="2">
                  <c:v>411.99366666666674</c:v>
                </c:pt>
                <c:pt idx="3">
                  <c:v>584.49866666666674</c:v>
                </c:pt>
                <c:pt idx="4">
                  <c:v>585.1063333333334</c:v>
                </c:pt>
                <c:pt idx="5">
                  <c:v>717.26333333333332</c:v>
                </c:pt>
                <c:pt idx="6">
                  <c:v>805.24566666666669</c:v>
                </c:pt>
                <c:pt idx="7">
                  <c:v>742.61099999999988</c:v>
                </c:pt>
                <c:pt idx="8">
                  <c:v>815.56966666666665</c:v>
                </c:pt>
              </c:numCache>
            </c:numRef>
          </c:yVal>
        </c:ser>
        <c:ser>
          <c:idx val="3"/>
          <c:order val="3"/>
          <c:tx>
            <c:strRef>
              <c:f>Summary_Growth_Curves!$BW$2</c:f>
              <c:strCache>
                <c:ptCount val="1"/>
                <c:pt idx="0">
                  <c:v>1:7,25 IFN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Summary_Growth_Curves!$BW$12:$CE$12</c:f>
                <c:numCache>
                  <c:formatCode>General</c:formatCode>
                  <c:ptCount val="9"/>
                  <c:pt idx="0">
                    <c:v>3.7061938247572006</c:v>
                  </c:pt>
                  <c:pt idx="1">
                    <c:v>5.3510953603490119</c:v>
                  </c:pt>
                  <c:pt idx="2">
                    <c:v>0.79497267597922328</c:v>
                  </c:pt>
                  <c:pt idx="3">
                    <c:v>15.93270663342075</c:v>
                  </c:pt>
                  <c:pt idx="4">
                    <c:v>7.1949838545105331</c:v>
                  </c:pt>
                  <c:pt idx="5">
                    <c:v>28.487651266235947</c:v>
                  </c:pt>
                  <c:pt idx="6">
                    <c:v>5.1640277777079344</c:v>
                  </c:pt>
                  <c:pt idx="7">
                    <c:v>13.954810982438254</c:v>
                  </c:pt>
                  <c:pt idx="8">
                    <c:v>7.5951987612021421</c:v>
                  </c:pt>
                </c:numCache>
              </c:numRef>
            </c:plus>
            <c:minus>
              <c:numRef>
                <c:f>Summary_Growth_Curves!$BW$12:$CE$12</c:f>
                <c:numCache>
                  <c:formatCode>General</c:formatCode>
                  <c:ptCount val="9"/>
                  <c:pt idx="0">
                    <c:v>3.7061938247572006</c:v>
                  </c:pt>
                  <c:pt idx="1">
                    <c:v>5.3510953603490119</c:v>
                  </c:pt>
                  <c:pt idx="2">
                    <c:v>0.79497267597922328</c:v>
                  </c:pt>
                  <c:pt idx="3">
                    <c:v>15.93270663342075</c:v>
                  </c:pt>
                  <c:pt idx="4">
                    <c:v>7.1949838545105331</c:v>
                  </c:pt>
                  <c:pt idx="5">
                    <c:v>28.487651266235947</c:v>
                  </c:pt>
                  <c:pt idx="6">
                    <c:v>5.1640277777079344</c:v>
                  </c:pt>
                  <c:pt idx="7">
                    <c:v>13.954810982438254</c:v>
                  </c:pt>
                  <c:pt idx="8">
                    <c:v>7.5951987612021421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Summary_Growth_Curves!$BW$3:$CE$3</c:f>
              <c:numCache>
                <c:formatCode>General</c:formatCode>
                <c:ptCount val="9"/>
                <c:pt idx="0">
                  <c:v>92</c:v>
                </c:pt>
                <c:pt idx="1">
                  <c:v>0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60</c:v>
                </c:pt>
                <c:pt idx="7">
                  <c:v>72</c:v>
                </c:pt>
                <c:pt idx="8">
                  <c:v>84</c:v>
                </c:pt>
              </c:numCache>
            </c:numRef>
          </c:xVal>
          <c:yVal>
            <c:numRef>
              <c:f>Summary_Growth_Curves!$BW$11:$CE$11</c:f>
              <c:numCache>
                <c:formatCode>#,##0</c:formatCode>
                <c:ptCount val="9"/>
                <c:pt idx="0">
                  <c:v>196.19833333333335</c:v>
                </c:pt>
                <c:pt idx="1">
                  <c:v>195.57166666666663</c:v>
                </c:pt>
                <c:pt idx="2">
                  <c:v>275.01</c:v>
                </c:pt>
                <c:pt idx="3">
                  <c:v>379.4043333333334</c:v>
                </c:pt>
                <c:pt idx="4">
                  <c:v>409.77833333333336</c:v>
                </c:pt>
                <c:pt idx="5">
                  <c:v>489.2953333333333</c:v>
                </c:pt>
                <c:pt idx="6">
                  <c:v>528.61699999999996</c:v>
                </c:pt>
                <c:pt idx="7">
                  <c:v>476.16033333333331</c:v>
                </c:pt>
                <c:pt idx="8">
                  <c:v>547.78433333333339</c:v>
                </c:pt>
              </c:numCache>
            </c:numRef>
          </c:yVal>
        </c:ser>
        <c:axId val="102680448"/>
        <c:axId val="102686720"/>
      </c:scatterChart>
      <c:valAx>
        <c:axId val="102680448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[h]</a:t>
                </a:r>
                <a:endParaRPr lang="cs-CZ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2686720"/>
        <c:crosses val="autoZero"/>
        <c:crossBetween val="midCat"/>
        <c:majorUnit val="12"/>
      </c:valAx>
      <c:valAx>
        <c:axId val="1026867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Fluorescence</a:t>
                </a:r>
              </a:p>
            </c:rich>
          </c:tx>
          <c:layout/>
        </c:title>
        <c:numFmt formatCode="#,##0" sourceLinked="1"/>
        <c:majorTickMark val="none"/>
        <c:tickLblPos val="nextTo"/>
        <c:crossAx val="102680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123105237686481"/>
          <c:y val="0.41555118110236228"/>
          <c:w val="0.13199125344863519"/>
          <c:h val="0.31903616214639841"/>
        </c:manualLayout>
      </c:layout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9525</xdr:rowOff>
    </xdr:from>
    <xdr:to>
      <xdr:col>19</xdr:col>
      <xdr:colOff>28575</xdr:colOff>
      <xdr:row>33</xdr:row>
      <xdr:rowOff>0</xdr:rowOff>
    </xdr:to>
    <xdr:graphicFrame macro="">
      <xdr:nvGraphicFramePr>
        <xdr:cNvPr id="1476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104775</xdr:colOff>
      <xdr:row>16</xdr:row>
      <xdr:rowOff>9525</xdr:rowOff>
    </xdr:from>
    <xdr:to>
      <xdr:col>39</xdr:col>
      <xdr:colOff>133350</xdr:colOff>
      <xdr:row>33</xdr:row>
      <xdr:rowOff>0</xdr:rowOff>
    </xdr:to>
    <xdr:graphicFrame macro="">
      <xdr:nvGraphicFramePr>
        <xdr:cNvPr id="1478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16"/>
  <sheetViews>
    <sheetView tabSelected="1" workbookViewId="0">
      <selection activeCell="CI24" sqref="CI24"/>
    </sheetView>
  </sheetViews>
  <sheetFormatPr defaultRowHeight="12.75"/>
  <cols>
    <col min="1" max="1" width="7.5703125" bestFit="1" customWidth="1"/>
    <col min="2" max="10" width="5.28515625" customWidth="1"/>
    <col min="11" max="11" width="7.7109375" customWidth="1"/>
    <col min="12" max="83" width="5.28515625" customWidth="1"/>
  </cols>
  <sheetData>
    <row r="1" spans="1:83" ht="13.5" thickBot="1">
      <c r="B1" s="6"/>
      <c r="C1" s="6"/>
      <c r="D1" s="6"/>
      <c r="E1" s="6"/>
      <c r="F1" s="6"/>
      <c r="G1" s="6"/>
      <c r="H1" s="6"/>
      <c r="I1" s="6"/>
      <c r="J1" s="17"/>
      <c r="K1" s="17"/>
      <c r="L1" s="50" t="s">
        <v>10</v>
      </c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49" t="s">
        <v>11</v>
      </c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51"/>
    </row>
    <row r="2" spans="1:83" s="1" customFormat="1" ht="13.5" thickBot="1">
      <c r="B2" s="35" t="s">
        <v>0</v>
      </c>
      <c r="C2" s="36"/>
      <c r="D2" s="36"/>
      <c r="E2" s="36"/>
      <c r="F2" s="36"/>
      <c r="G2" s="36"/>
      <c r="H2" s="36"/>
      <c r="I2" s="36"/>
      <c r="J2" s="42"/>
      <c r="K2" s="29"/>
      <c r="L2" s="41" t="s">
        <v>1</v>
      </c>
      <c r="M2" s="41"/>
      <c r="N2" s="36"/>
      <c r="O2" s="36"/>
      <c r="P2" s="36"/>
      <c r="Q2" s="36"/>
      <c r="R2" s="36"/>
      <c r="S2" s="36"/>
      <c r="T2" s="37"/>
      <c r="U2" s="43" t="s">
        <v>2</v>
      </c>
      <c r="V2" s="43"/>
      <c r="W2" s="44"/>
      <c r="X2" s="44"/>
      <c r="Y2" s="44"/>
      <c r="Z2" s="44"/>
      <c r="AA2" s="44"/>
      <c r="AB2" s="44"/>
      <c r="AC2" s="44"/>
      <c r="AD2" s="40" t="s">
        <v>3</v>
      </c>
      <c r="AE2" s="41"/>
      <c r="AF2" s="36"/>
      <c r="AG2" s="36"/>
      <c r="AH2" s="36"/>
      <c r="AI2" s="36"/>
      <c r="AJ2" s="36"/>
      <c r="AK2" s="36"/>
      <c r="AL2" s="37"/>
      <c r="AM2" s="35" t="s">
        <v>4</v>
      </c>
      <c r="AN2" s="36"/>
      <c r="AO2" s="36"/>
      <c r="AP2" s="36"/>
      <c r="AQ2" s="36"/>
      <c r="AR2" s="36"/>
      <c r="AS2" s="36"/>
      <c r="AT2" s="36"/>
      <c r="AU2" s="36"/>
      <c r="AV2" s="49" t="s">
        <v>6</v>
      </c>
      <c r="AW2" s="41"/>
      <c r="AX2" s="36"/>
      <c r="AY2" s="36"/>
      <c r="AZ2" s="36"/>
      <c r="BA2" s="36"/>
      <c r="BB2" s="36"/>
      <c r="BC2" s="36"/>
      <c r="BD2" s="37"/>
      <c r="BE2" s="41" t="s">
        <v>7</v>
      </c>
      <c r="BF2" s="41"/>
      <c r="BG2" s="36"/>
      <c r="BH2" s="36"/>
      <c r="BI2" s="36"/>
      <c r="BJ2" s="36"/>
      <c r="BK2" s="36"/>
      <c r="BL2" s="36"/>
      <c r="BM2" s="36"/>
      <c r="BN2" s="40" t="s">
        <v>8</v>
      </c>
      <c r="BO2" s="41"/>
      <c r="BP2" s="36"/>
      <c r="BQ2" s="36"/>
      <c r="BR2" s="36"/>
      <c r="BS2" s="36"/>
      <c r="BT2" s="36"/>
      <c r="BU2" s="36"/>
      <c r="BV2" s="37"/>
      <c r="BW2" s="35" t="s">
        <v>9</v>
      </c>
      <c r="BX2" s="36"/>
      <c r="BY2" s="36"/>
      <c r="BZ2" s="36"/>
      <c r="CA2" s="36"/>
      <c r="CB2" s="36"/>
      <c r="CC2" s="36"/>
      <c r="CD2" s="36"/>
      <c r="CE2" s="37"/>
    </row>
    <row r="3" spans="1:83" ht="13.5" thickBot="1">
      <c r="B3" s="13">
        <v>0</v>
      </c>
      <c r="C3" s="14">
        <v>12</v>
      </c>
      <c r="D3" s="14">
        <v>24</v>
      </c>
      <c r="E3" s="14">
        <v>36</v>
      </c>
      <c r="F3" s="14">
        <v>48</v>
      </c>
      <c r="G3" s="14">
        <v>60</v>
      </c>
      <c r="H3" s="14">
        <v>72</v>
      </c>
      <c r="I3" s="14">
        <v>84</v>
      </c>
      <c r="J3" s="25">
        <v>92</v>
      </c>
      <c r="K3" s="16"/>
      <c r="L3" s="4">
        <f>B3</f>
        <v>0</v>
      </c>
      <c r="M3" s="14">
        <f t="shared" ref="M3:T3" si="0">C3</f>
        <v>12</v>
      </c>
      <c r="N3" s="14">
        <f t="shared" si="0"/>
        <v>24</v>
      </c>
      <c r="O3" s="14">
        <f t="shared" si="0"/>
        <v>36</v>
      </c>
      <c r="P3" s="14">
        <f t="shared" si="0"/>
        <v>48</v>
      </c>
      <c r="Q3" s="14">
        <f t="shared" si="0"/>
        <v>60</v>
      </c>
      <c r="R3" s="14">
        <f t="shared" si="0"/>
        <v>72</v>
      </c>
      <c r="S3" s="14">
        <f t="shared" si="0"/>
        <v>84</v>
      </c>
      <c r="T3" s="14">
        <f t="shared" si="0"/>
        <v>92</v>
      </c>
      <c r="U3" s="13">
        <f t="shared" ref="U3:AU3" si="1">L3</f>
        <v>0</v>
      </c>
      <c r="V3" s="14">
        <f t="shared" si="1"/>
        <v>12</v>
      </c>
      <c r="W3" s="14">
        <f t="shared" si="1"/>
        <v>24</v>
      </c>
      <c r="X3" s="14">
        <f t="shared" si="1"/>
        <v>36</v>
      </c>
      <c r="Y3" s="14">
        <f t="shared" si="1"/>
        <v>48</v>
      </c>
      <c r="Z3" s="14">
        <f t="shared" si="1"/>
        <v>60</v>
      </c>
      <c r="AA3" s="14">
        <f t="shared" si="1"/>
        <v>72</v>
      </c>
      <c r="AB3" s="14">
        <f t="shared" si="1"/>
        <v>84</v>
      </c>
      <c r="AC3" s="15">
        <f t="shared" si="1"/>
        <v>92</v>
      </c>
      <c r="AD3" s="13">
        <f t="shared" si="1"/>
        <v>0</v>
      </c>
      <c r="AE3" s="14">
        <f t="shared" si="1"/>
        <v>12</v>
      </c>
      <c r="AF3" s="14">
        <f t="shared" si="1"/>
        <v>24</v>
      </c>
      <c r="AG3" s="14">
        <f t="shared" si="1"/>
        <v>36</v>
      </c>
      <c r="AH3" s="14">
        <f t="shared" si="1"/>
        <v>48</v>
      </c>
      <c r="AI3" s="14">
        <f t="shared" si="1"/>
        <v>60</v>
      </c>
      <c r="AJ3" s="14">
        <f t="shared" si="1"/>
        <v>72</v>
      </c>
      <c r="AK3" s="14">
        <f t="shared" si="1"/>
        <v>84</v>
      </c>
      <c r="AL3" s="15">
        <f t="shared" si="1"/>
        <v>92</v>
      </c>
      <c r="AM3" s="13">
        <f t="shared" si="1"/>
        <v>0</v>
      </c>
      <c r="AN3" s="14">
        <f t="shared" si="1"/>
        <v>12</v>
      </c>
      <c r="AO3" s="14">
        <f t="shared" si="1"/>
        <v>24</v>
      </c>
      <c r="AP3" s="14">
        <f t="shared" si="1"/>
        <v>36</v>
      </c>
      <c r="AQ3" s="14">
        <f t="shared" si="1"/>
        <v>48</v>
      </c>
      <c r="AR3" s="14">
        <f t="shared" si="1"/>
        <v>60</v>
      </c>
      <c r="AS3" s="14">
        <f t="shared" si="1"/>
        <v>72</v>
      </c>
      <c r="AT3" s="14">
        <f t="shared" si="1"/>
        <v>84</v>
      </c>
      <c r="AU3" s="14">
        <f t="shared" si="1"/>
        <v>92</v>
      </c>
      <c r="AV3" s="4">
        <f>AL3</f>
        <v>92</v>
      </c>
      <c r="AW3" s="14">
        <f t="shared" ref="AW3" si="2">AM3</f>
        <v>0</v>
      </c>
      <c r="AX3" s="14">
        <f t="shared" ref="AX3" si="3">AN3</f>
        <v>12</v>
      </c>
      <c r="AY3" s="14">
        <f t="shared" ref="AY3" si="4">AO3</f>
        <v>24</v>
      </c>
      <c r="AZ3" s="14">
        <f t="shared" ref="AZ3" si="5">AP3</f>
        <v>36</v>
      </c>
      <c r="BA3" s="14">
        <f t="shared" ref="BA3" si="6">AQ3</f>
        <v>48</v>
      </c>
      <c r="BB3" s="14">
        <f t="shared" ref="BB3" si="7">AR3</f>
        <v>60</v>
      </c>
      <c r="BC3" s="14">
        <f t="shared" ref="BC3" si="8">AS3</f>
        <v>72</v>
      </c>
      <c r="BD3" s="14">
        <f t="shared" ref="BD3" si="9">AT3</f>
        <v>84</v>
      </c>
      <c r="BE3" s="13">
        <f t="shared" ref="BE3" si="10">AV3</f>
        <v>92</v>
      </c>
      <c r="BF3" s="14">
        <f t="shared" ref="BF3" si="11">AW3</f>
        <v>0</v>
      </c>
      <c r="BG3" s="14">
        <f t="shared" ref="BG3" si="12">AX3</f>
        <v>12</v>
      </c>
      <c r="BH3" s="14">
        <f t="shared" ref="BH3" si="13">AY3</f>
        <v>24</v>
      </c>
      <c r="BI3" s="14">
        <f t="shared" ref="BI3" si="14">AZ3</f>
        <v>36</v>
      </c>
      <c r="BJ3" s="14">
        <f t="shared" ref="BJ3" si="15">BA3</f>
        <v>48</v>
      </c>
      <c r="BK3" s="14">
        <f t="shared" ref="BK3" si="16">BB3</f>
        <v>60</v>
      </c>
      <c r="BL3" s="14">
        <f t="shared" ref="BL3" si="17">BC3</f>
        <v>72</v>
      </c>
      <c r="BM3" s="15">
        <f t="shared" ref="BM3" si="18">BD3</f>
        <v>84</v>
      </c>
      <c r="BN3" s="13">
        <f t="shared" ref="BN3" si="19">BE3</f>
        <v>92</v>
      </c>
      <c r="BO3" s="14">
        <f t="shared" ref="BO3" si="20">BF3</f>
        <v>0</v>
      </c>
      <c r="BP3" s="14">
        <f t="shared" ref="BP3" si="21">BG3</f>
        <v>12</v>
      </c>
      <c r="BQ3" s="14">
        <f t="shared" ref="BQ3" si="22">BH3</f>
        <v>24</v>
      </c>
      <c r="BR3" s="14">
        <f t="shared" ref="BR3" si="23">BI3</f>
        <v>36</v>
      </c>
      <c r="BS3" s="14">
        <f t="shared" ref="BS3" si="24">BJ3</f>
        <v>48</v>
      </c>
      <c r="BT3" s="14">
        <f t="shared" ref="BT3" si="25">BK3</f>
        <v>60</v>
      </c>
      <c r="BU3" s="14">
        <f t="shared" ref="BU3" si="26">BL3</f>
        <v>72</v>
      </c>
      <c r="BV3" s="15">
        <f t="shared" ref="BV3" si="27">BM3</f>
        <v>84</v>
      </c>
      <c r="BW3" s="13">
        <f t="shared" ref="BW3" si="28">BN3</f>
        <v>92</v>
      </c>
      <c r="BX3" s="14">
        <f t="shared" ref="BX3" si="29">BO3</f>
        <v>0</v>
      </c>
      <c r="BY3" s="14">
        <f t="shared" ref="BY3" si="30">BP3</f>
        <v>12</v>
      </c>
      <c r="BZ3" s="14">
        <f t="shared" ref="BZ3" si="31">BQ3</f>
        <v>24</v>
      </c>
      <c r="CA3" s="14">
        <f t="shared" ref="CA3" si="32">BR3</f>
        <v>36</v>
      </c>
      <c r="CB3" s="14">
        <f t="shared" ref="CB3" si="33">BS3</f>
        <v>48</v>
      </c>
      <c r="CC3" s="14">
        <f t="shared" ref="CC3" si="34">BT3</f>
        <v>60</v>
      </c>
      <c r="CD3" s="14">
        <f t="shared" ref="CD3" si="35">BU3</f>
        <v>72</v>
      </c>
      <c r="CE3" s="14">
        <f t="shared" ref="CE3" si="36">BV3</f>
        <v>84</v>
      </c>
    </row>
    <row r="4" spans="1:83" s="2" customFormat="1">
      <c r="A4" s="38" t="s">
        <v>0</v>
      </c>
      <c r="B4" s="10">
        <v>191.35900000000001</v>
      </c>
      <c r="C4" s="4">
        <v>182.37899999999999</v>
      </c>
      <c r="D4" s="4">
        <v>167.429</v>
      </c>
      <c r="E4" s="4">
        <v>182.078</v>
      </c>
      <c r="F4" s="4"/>
      <c r="G4" s="4">
        <v>183.75800000000001</v>
      </c>
      <c r="H4" s="4">
        <v>190.517</v>
      </c>
      <c r="I4" s="4">
        <v>195.16300000000001</v>
      </c>
      <c r="J4" s="16">
        <v>190.58699999999999</v>
      </c>
      <c r="K4" s="45" t="s">
        <v>18</v>
      </c>
      <c r="L4" s="4">
        <v>503.54399999999998</v>
      </c>
      <c r="M4" s="4">
        <v>563.71100000000001</v>
      </c>
      <c r="N4" s="4">
        <v>695.57399999999996</v>
      </c>
      <c r="O4" s="4">
        <v>1000.67</v>
      </c>
      <c r="P4" s="4">
        <v>1122.6300000000001</v>
      </c>
      <c r="Q4" s="4">
        <v>1432.63</v>
      </c>
      <c r="R4" s="4">
        <v>1728.3</v>
      </c>
      <c r="S4" s="4">
        <v>1723.82</v>
      </c>
      <c r="T4" s="5">
        <v>1819.6</v>
      </c>
      <c r="U4" s="11">
        <v>418.983</v>
      </c>
      <c r="V4" s="6">
        <v>465.904</v>
      </c>
      <c r="W4" s="6">
        <v>548.08799999999997</v>
      </c>
      <c r="X4" s="6">
        <v>753.90700000000004</v>
      </c>
      <c r="Y4" s="6">
        <v>837.03899999999999</v>
      </c>
      <c r="Z4" s="6">
        <v>1155.3499999999999</v>
      </c>
      <c r="AA4" s="6">
        <v>1436.51</v>
      </c>
      <c r="AB4" s="6">
        <v>1386.2</v>
      </c>
      <c r="AC4" s="6">
        <v>1574.97</v>
      </c>
      <c r="AD4" s="10">
        <v>519.41899999999998</v>
      </c>
      <c r="AE4" s="4">
        <v>550.68499999999995</v>
      </c>
      <c r="AF4" s="4">
        <v>716.88199999999995</v>
      </c>
      <c r="AG4" s="4">
        <v>960.52599999999995</v>
      </c>
      <c r="AH4" s="4">
        <v>1050.6300000000001</v>
      </c>
      <c r="AI4" s="4">
        <v>1337.08</v>
      </c>
      <c r="AJ4" s="4">
        <v>1655.68</v>
      </c>
      <c r="AK4" s="4">
        <v>1711.35</v>
      </c>
      <c r="AL4" s="4">
        <v>1823.72</v>
      </c>
      <c r="AM4" s="10">
        <v>429.57900000000001</v>
      </c>
      <c r="AN4" s="4">
        <v>434.52100000000002</v>
      </c>
      <c r="AO4" s="4">
        <v>536.22699999999998</v>
      </c>
      <c r="AP4" s="4">
        <v>718.74400000000003</v>
      </c>
      <c r="AQ4" s="4">
        <v>835.64300000000003</v>
      </c>
      <c r="AR4" s="4">
        <v>1043.23</v>
      </c>
      <c r="AS4" s="4">
        <v>1327.08</v>
      </c>
      <c r="AT4" s="4">
        <v>1303.06</v>
      </c>
      <c r="AU4" s="4">
        <v>1435.37</v>
      </c>
      <c r="AV4" s="19">
        <v>468.25099999999998</v>
      </c>
      <c r="AW4" s="4">
        <v>449.10700000000003</v>
      </c>
      <c r="AX4" s="4">
        <v>595.57399999999996</v>
      </c>
      <c r="AY4" s="4">
        <v>780.32899999999995</v>
      </c>
      <c r="AZ4" s="4">
        <v>792.72900000000004</v>
      </c>
      <c r="BA4" s="4">
        <v>1112.1199999999999</v>
      </c>
      <c r="BB4" s="4">
        <v>1495.68</v>
      </c>
      <c r="BC4" s="4">
        <v>1467.97</v>
      </c>
      <c r="BD4" s="4">
        <v>1533.76</v>
      </c>
      <c r="BE4" s="10">
        <v>342.90600000000001</v>
      </c>
      <c r="BF4" s="4">
        <v>359.92599999999999</v>
      </c>
      <c r="BG4" s="4">
        <v>468.06299999999999</v>
      </c>
      <c r="BH4" s="4">
        <v>612.94000000000005</v>
      </c>
      <c r="BI4" s="4">
        <v>640.755</v>
      </c>
      <c r="BJ4" s="4">
        <v>839.34900000000005</v>
      </c>
      <c r="BK4" s="4">
        <v>1077.57</v>
      </c>
      <c r="BL4" s="4">
        <v>998.82500000000005</v>
      </c>
      <c r="BM4" s="4">
        <v>1201.3800000000001</v>
      </c>
      <c r="BN4" s="10">
        <v>468.05900000000003</v>
      </c>
      <c r="BO4" s="4">
        <v>470.75599999999997</v>
      </c>
      <c r="BP4" s="4">
        <v>576.03200000000004</v>
      </c>
      <c r="BQ4" s="4">
        <v>760.63300000000004</v>
      </c>
      <c r="BR4" s="4">
        <v>743.803</v>
      </c>
      <c r="BS4" s="4">
        <v>892.77700000000004</v>
      </c>
      <c r="BT4" s="4">
        <v>1017.59</v>
      </c>
      <c r="BU4" s="4">
        <v>1013.05</v>
      </c>
      <c r="BV4" s="4">
        <v>1035.0899999999999</v>
      </c>
      <c r="BW4" s="10">
        <v>385.09500000000003</v>
      </c>
      <c r="BX4" s="4">
        <v>371.48599999999999</v>
      </c>
      <c r="BY4" s="4">
        <v>443.44600000000003</v>
      </c>
      <c r="BZ4" s="4">
        <v>544.78800000000001</v>
      </c>
      <c r="CA4" s="4">
        <v>573.59100000000001</v>
      </c>
      <c r="CB4" s="4">
        <v>638</v>
      </c>
      <c r="CC4" s="4">
        <v>716.06399999999996</v>
      </c>
      <c r="CD4" s="4">
        <v>667.255</v>
      </c>
      <c r="CE4" s="5">
        <v>746.20100000000002</v>
      </c>
    </row>
    <row r="5" spans="1:83" s="2" customFormat="1">
      <c r="A5" s="39"/>
      <c r="B5" s="11">
        <v>188.83199999999999</v>
      </c>
      <c r="C5" s="6">
        <v>180.916</v>
      </c>
      <c r="D5" s="6">
        <v>165.571</v>
      </c>
      <c r="E5" s="6">
        <v>179.49600000000001</v>
      </c>
      <c r="F5" s="6">
        <v>172.48400000000001</v>
      </c>
      <c r="G5" s="6">
        <v>181.965</v>
      </c>
      <c r="H5" s="6">
        <v>187.601</v>
      </c>
      <c r="I5" s="6">
        <v>191.72200000000001</v>
      </c>
      <c r="J5" s="17">
        <v>192.18700000000001</v>
      </c>
      <c r="K5" s="46"/>
      <c r="L5" s="6">
        <v>514.99300000000005</v>
      </c>
      <c r="M5" s="6">
        <v>548.39800000000002</v>
      </c>
      <c r="N5" s="6">
        <v>715.94299999999998</v>
      </c>
      <c r="O5" s="6">
        <v>988.84799999999996</v>
      </c>
      <c r="P5" s="6">
        <v>1091.03</v>
      </c>
      <c r="Q5" s="6">
        <v>1415.56</v>
      </c>
      <c r="R5" s="6">
        <v>1790.26</v>
      </c>
      <c r="S5" s="6">
        <v>1721.49</v>
      </c>
      <c r="T5" s="7">
        <v>1829.98</v>
      </c>
      <c r="U5" s="11">
        <v>411.72899999999998</v>
      </c>
      <c r="V5" s="6">
        <v>456.29700000000003</v>
      </c>
      <c r="W5" s="6">
        <v>557.803</v>
      </c>
      <c r="X5" s="6">
        <v>773.33900000000006</v>
      </c>
      <c r="Y5" s="6">
        <v>862.63</v>
      </c>
      <c r="Z5" s="6">
        <v>1121.18</v>
      </c>
      <c r="AA5" s="6">
        <v>1488.38</v>
      </c>
      <c r="AB5" s="6">
        <v>1395.95</v>
      </c>
      <c r="AC5" s="6">
        <v>1516.08</v>
      </c>
      <c r="AD5" s="11">
        <v>530.59699999999998</v>
      </c>
      <c r="AE5" s="6">
        <v>546.58399999999995</v>
      </c>
      <c r="AF5" s="6">
        <v>724.12199999999996</v>
      </c>
      <c r="AG5" s="6">
        <v>949.05899999999997</v>
      </c>
      <c r="AH5" s="6">
        <v>1023.28</v>
      </c>
      <c r="AI5" s="6">
        <v>1386</v>
      </c>
      <c r="AJ5" s="6">
        <v>1662.51</v>
      </c>
      <c r="AK5" s="6">
        <v>1639.92</v>
      </c>
      <c r="AL5" s="6">
        <v>1761.02</v>
      </c>
      <c r="AM5" s="11">
        <v>409.06099999999998</v>
      </c>
      <c r="AN5" s="6">
        <v>443.55900000000003</v>
      </c>
      <c r="AO5" s="6">
        <v>534.58100000000002</v>
      </c>
      <c r="AP5" s="6">
        <v>757.36</v>
      </c>
      <c r="AQ5" s="6">
        <v>793.52700000000004</v>
      </c>
      <c r="AR5" s="6">
        <v>1068.8800000000001</v>
      </c>
      <c r="AS5" s="6">
        <v>1358.07</v>
      </c>
      <c r="AT5" s="6">
        <v>1344.6</v>
      </c>
      <c r="AU5" s="6">
        <v>1495.45</v>
      </c>
      <c r="AV5" s="20">
        <v>456.77300000000002</v>
      </c>
      <c r="AW5" s="6">
        <v>425.10300000000001</v>
      </c>
      <c r="AX5" s="6">
        <v>612.27300000000002</v>
      </c>
      <c r="AY5" s="6">
        <v>813.19200000000001</v>
      </c>
      <c r="AZ5" s="6">
        <v>830.75300000000004</v>
      </c>
      <c r="BA5" s="6">
        <v>1107.56</v>
      </c>
      <c r="BB5" s="6">
        <v>1384.15</v>
      </c>
      <c r="BC5" s="6">
        <v>1406.32</v>
      </c>
      <c r="BD5" s="6">
        <v>1531.52</v>
      </c>
      <c r="BE5" s="11">
        <v>366.17200000000003</v>
      </c>
      <c r="BF5" s="6">
        <v>361.363</v>
      </c>
      <c r="BG5" s="6">
        <v>461.29500000000002</v>
      </c>
      <c r="BH5" s="6">
        <v>578.72900000000004</v>
      </c>
      <c r="BI5" s="6">
        <v>623.46600000000001</v>
      </c>
      <c r="BJ5" s="6">
        <v>804.96199999999999</v>
      </c>
      <c r="BK5" s="6">
        <v>1064.97</v>
      </c>
      <c r="BL5" s="6">
        <v>1010.77</v>
      </c>
      <c r="BM5" s="6">
        <v>1128.1300000000001</v>
      </c>
      <c r="BN5" s="11"/>
      <c r="BO5" s="6">
        <v>471.49599999999998</v>
      </c>
      <c r="BP5" s="6">
        <v>579.84900000000005</v>
      </c>
      <c r="BQ5" s="6">
        <v>771.08</v>
      </c>
      <c r="BR5" s="6">
        <v>770.846</v>
      </c>
      <c r="BS5" s="6">
        <v>931.34699999999998</v>
      </c>
      <c r="BT5" s="6">
        <v>1004.39</v>
      </c>
      <c r="BU5" s="6">
        <v>895.20699999999999</v>
      </c>
      <c r="BV5" s="6">
        <v>1006.61</v>
      </c>
      <c r="BW5" s="11">
        <v>377.51799999999997</v>
      </c>
      <c r="BX5" s="6">
        <v>369.25</v>
      </c>
      <c r="BY5" s="6">
        <v>442.82900000000001</v>
      </c>
      <c r="BZ5" s="6">
        <v>582.86900000000003</v>
      </c>
      <c r="CA5" s="6">
        <v>589.83799999999997</v>
      </c>
      <c r="CB5" s="6">
        <v>705.75400000000002</v>
      </c>
      <c r="CC5" s="6">
        <v>723.10599999999999</v>
      </c>
      <c r="CD5" s="6">
        <v>686.154</v>
      </c>
      <c r="CE5" s="7">
        <v>734.226</v>
      </c>
    </row>
    <row r="6" spans="1:83" s="2" customFormat="1" ht="13.5" thickBot="1">
      <c r="A6" s="39"/>
      <c r="B6" s="12">
        <v>189.55099999999999</v>
      </c>
      <c r="C6" s="8">
        <v>181.739</v>
      </c>
      <c r="D6" s="8">
        <v>164.31200000000001</v>
      </c>
      <c r="E6" s="8">
        <v>181.249</v>
      </c>
      <c r="F6" s="8">
        <v>176.57900000000001</v>
      </c>
      <c r="G6" s="8">
        <v>177.726</v>
      </c>
      <c r="H6" s="8">
        <v>190.38499999999999</v>
      </c>
      <c r="I6" s="8">
        <v>191.07300000000001</v>
      </c>
      <c r="J6" s="18">
        <v>189.15299999999999</v>
      </c>
      <c r="K6" s="47"/>
      <c r="L6" s="8">
        <v>500.69099999999997</v>
      </c>
      <c r="M6" s="8">
        <v>559.6</v>
      </c>
      <c r="N6" s="8">
        <v>708.85799999999995</v>
      </c>
      <c r="O6" s="8">
        <v>997.41200000000003</v>
      </c>
      <c r="P6" s="8">
        <v>1131.02</v>
      </c>
      <c r="Q6" s="8">
        <v>1456.53</v>
      </c>
      <c r="R6" s="8">
        <v>1811.45</v>
      </c>
      <c r="S6" s="8">
        <v>1689.63</v>
      </c>
      <c r="T6" s="9">
        <v>1834.85</v>
      </c>
      <c r="U6" s="12">
        <v>417.07</v>
      </c>
      <c r="V6" s="8">
        <v>462.26400000000001</v>
      </c>
      <c r="W6" s="8">
        <v>552.03800000000001</v>
      </c>
      <c r="X6" s="8">
        <v>771.29600000000005</v>
      </c>
      <c r="Y6" s="8">
        <v>873.19</v>
      </c>
      <c r="Z6" s="8">
        <v>1094.92</v>
      </c>
      <c r="AA6" s="8">
        <v>1401.82</v>
      </c>
      <c r="AB6" s="8">
        <v>1470.42</v>
      </c>
      <c r="AC6" s="8">
        <v>1517.31</v>
      </c>
      <c r="AD6" s="12">
        <v>516.19500000000005</v>
      </c>
      <c r="AE6" s="8">
        <v>548.06899999999996</v>
      </c>
      <c r="AF6" s="8">
        <v>688.99800000000005</v>
      </c>
      <c r="AG6" s="8">
        <v>988.11900000000003</v>
      </c>
      <c r="AH6" s="8">
        <v>1096.78</v>
      </c>
      <c r="AI6" s="8">
        <v>1344.96</v>
      </c>
      <c r="AJ6" s="8">
        <v>1654.38</v>
      </c>
      <c r="AK6" s="8">
        <v>1576.14</v>
      </c>
      <c r="AL6" s="8">
        <v>1753.94</v>
      </c>
      <c r="AM6" s="12">
        <v>429.041</v>
      </c>
      <c r="AN6" s="8">
        <v>435.52800000000002</v>
      </c>
      <c r="AO6" s="8">
        <v>531.27700000000004</v>
      </c>
      <c r="AP6" s="8">
        <v>721.66600000000005</v>
      </c>
      <c r="AQ6" s="8">
        <v>808.75300000000004</v>
      </c>
      <c r="AR6" s="8">
        <v>1063.9100000000001</v>
      </c>
      <c r="AS6" s="8">
        <v>1274.99</v>
      </c>
      <c r="AT6" s="8">
        <v>1291.46</v>
      </c>
      <c r="AU6" s="8">
        <v>1460.52</v>
      </c>
      <c r="AV6" s="21">
        <v>462.23899999999998</v>
      </c>
      <c r="AW6" s="8">
        <v>413.35899999999998</v>
      </c>
      <c r="AX6" s="8">
        <v>591.73400000000004</v>
      </c>
      <c r="AY6" s="8">
        <v>784.78800000000001</v>
      </c>
      <c r="AZ6" s="8">
        <v>847.63499999999999</v>
      </c>
      <c r="BA6" s="8">
        <v>1146.9000000000001</v>
      </c>
      <c r="BB6" s="8">
        <v>1396.7</v>
      </c>
      <c r="BC6" s="8">
        <v>1433.23</v>
      </c>
      <c r="BD6" s="8">
        <v>1458.66</v>
      </c>
      <c r="BE6" s="12">
        <v>366.28500000000003</v>
      </c>
      <c r="BF6" s="8">
        <v>360.29700000000003</v>
      </c>
      <c r="BG6" s="8">
        <v>449.52499999999998</v>
      </c>
      <c r="BH6" s="8">
        <v>571.02499999999998</v>
      </c>
      <c r="BI6" s="8">
        <v>610.60699999999997</v>
      </c>
      <c r="BJ6" s="8">
        <v>846.72699999999998</v>
      </c>
      <c r="BK6" s="8">
        <v>1027.8399999999999</v>
      </c>
      <c r="BL6" s="8">
        <v>1041.31</v>
      </c>
      <c r="BM6" s="8">
        <v>1219.2</v>
      </c>
      <c r="BN6" s="12">
        <v>487.44200000000001</v>
      </c>
      <c r="BO6" s="8">
        <v>457.452</v>
      </c>
      <c r="BP6" s="8">
        <v>586.08199999999999</v>
      </c>
      <c r="BQ6" s="8">
        <v>767.65899999999999</v>
      </c>
      <c r="BR6" s="8">
        <v>750.56399999999996</v>
      </c>
      <c r="BS6" s="8">
        <v>860.95399999999995</v>
      </c>
      <c r="BT6" s="8">
        <v>957.56100000000004</v>
      </c>
      <c r="BU6" s="8">
        <v>896.54200000000003</v>
      </c>
      <c r="BV6" s="8">
        <v>969.96600000000001</v>
      </c>
      <c r="BW6" s="12">
        <v>385.637</v>
      </c>
      <c r="BX6" s="8">
        <v>381.553</v>
      </c>
      <c r="BY6" s="8">
        <v>444.73700000000002</v>
      </c>
      <c r="BZ6" s="8">
        <v>556.43200000000002</v>
      </c>
      <c r="CA6" s="8">
        <v>575.79999999999995</v>
      </c>
      <c r="CB6" s="8">
        <v>657.42</v>
      </c>
      <c r="CC6" s="8">
        <v>710.48500000000001</v>
      </c>
      <c r="CD6" s="8">
        <v>652.03800000000001</v>
      </c>
      <c r="CE6" s="9">
        <v>727.88300000000004</v>
      </c>
    </row>
    <row r="7" spans="1:83" s="2" customFormat="1" ht="13.5" thickBot="1">
      <c r="A7" s="30" t="s">
        <v>16</v>
      </c>
      <c r="B7" s="6">
        <f t="shared" ref="B7:J7" si="37">AVERAGE(B4:B6)</f>
        <v>189.91399999999999</v>
      </c>
      <c r="C7" s="6">
        <f t="shared" si="37"/>
        <v>181.678</v>
      </c>
      <c r="D7" s="6">
        <f t="shared" si="37"/>
        <v>165.77066666666667</v>
      </c>
      <c r="E7" s="6">
        <f t="shared" si="37"/>
        <v>180.941</v>
      </c>
      <c r="F7" s="6">
        <f>AVERAGE(F4:F6)</f>
        <v>174.53149999999999</v>
      </c>
      <c r="G7" s="6">
        <f>AVERAGE(G4:G6)</f>
        <v>181.14966666666669</v>
      </c>
      <c r="H7" s="6">
        <f t="shared" si="37"/>
        <v>189.50099999999998</v>
      </c>
      <c r="I7" s="6">
        <f t="shared" si="37"/>
        <v>192.65266666666665</v>
      </c>
      <c r="J7" s="6">
        <f t="shared" si="37"/>
        <v>190.64233333333334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20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3"/>
      <c r="BZ7" s="3"/>
      <c r="CA7" s="3"/>
      <c r="CB7" s="3"/>
      <c r="CC7" s="3"/>
      <c r="CD7" s="3"/>
      <c r="CE7" s="3"/>
    </row>
    <row r="8" spans="1:83">
      <c r="A8" s="33" t="s">
        <v>17</v>
      </c>
      <c r="B8" s="10">
        <v>183.084</v>
      </c>
      <c r="C8" s="4">
        <v>182.05500000000001</v>
      </c>
      <c r="D8" s="4">
        <v>170.435</v>
      </c>
      <c r="E8" s="4">
        <v>178.87700000000001</v>
      </c>
      <c r="F8" s="4">
        <v>165.09200000000001</v>
      </c>
      <c r="G8" s="4">
        <v>177.886</v>
      </c>
      <c r="H8" s="4">
        <v>187.215</v>
      </c>
      <c r="I8" s="4">
        <v>194.27199999999999</v>
      </c>
      <c r="J8" s="16">
        <v>186.91</v>
      </c>
      <c r="K8" s="48" t="s">
        <v>19</v>
      </c>
      <c r="L8" s="4">
        <f t="shared" ref="L8:T10" si="38">L4-B$7</f>
        <v>313.63</v>
      </c>
      <c r="M8" s="4">
        <f t="shared" si="38"/>
        <v>382.03300000000002</v>
      </c>
      <c r="N8" s="4">
        <f t="shared" si="38"/>
        <v>529.80333333333328</v>
      </c>
      <c r="O8" s="4">
        <f t="shared" si="38"/>
        <v>819.72899999999993</v>
      </c>
      <c r="P8" s="4">
        <f t="shared" si="38"/>
        <v>948.09850000000006</v>
      </c>
      <c r="Q8" s="4">
        <f t="shared" si="38"/>
        <v>1251.4803333333334</v>
      </c>
      <c r="R8" s="4">
        <f t="shared" si="38"/>
        <v>1538.799</v>
      </c>
      <c r="S8" s="4">
        <f t="shared" si="38"/>
        <v>1531.1673333333333</v>
      </c>
      <c r="T8" s="5">
        <f t="shared" si="38"/>
        <v>1628.9576666666667</v>
      </c>
      <c r="U8" s="10">
        <f t="shared" ref="U8:AC10" si="39">U4-B$7</f>
        <v>229.06900000000002</v>
      </c>
      <c r="V8" s="4">
        <f t="shared" si="39"/>
        <v>284.226</v>
      </c>
      <c r="W8" s="4">
        <f t="shared" si="39"/>
        <v>382.31733333333329</v>
      </c>
      <c r="X8" s="4">
        <f t="shared" si="39"/>
        <v>572.96600000000001</v>
      </c>
      <c r="Y8" s="4">
        <f t="shared" si="39"/>
        <v>662.50749999999994</v>
      </c>
      <c r="Z8" s="4">
        <f t="shared" si="39"/>
        <v>974.20033333333322</v>
      </c>
      <c r="AA8" s="4">
        <f t="shared" si="39"/>
        <v>1247.009</v>
      </c>
      <c r="AB8" s="4">
        <f t="shared" si="39"/>
        <v>1193.5473333333334</v>
      </c>
      <c r="AC8" s="5">
        <f t="shared" si="39"/>
        <v>1384.3276666666666</v>
      </c>
      <c r="AD8" s="10">
        <f t="shared" ref="AD8:AL10" si="40">AD4-B$11</f>
        <v>332.86733333333336</v>
      </c>
      <c r="AE8" s="4">
        <f t="shared" si="40"/>
        <v>372.16033333333326</v>
      </c>
      <c r="AF8" s="4">
        <f t="shared" si="40"/>
        <v>548.22133333333329</v>
      </c>
      <c r="AG8" s="4">
        <f t="shared" si="40"/>
        <v>778.56733333333329</v>
      </c>
      <c r="AH8" s="4">
        <f t="shared" si="40"/>
        <v>880.66533333333348</v>
      </c>
      <c r="AI8" s="4">
        <f t="shared" si="40"/>
        <v>1159.3173333333332</v>
      </c>
      <c r="AJ8" s="4">
        <f t="shared" si="40"/>
        <v>1467.7453333333333</v>
      </c>
      <c r="AK8" s="4">
        <f t="shared" si="40"/>
        <v>1519.0279999999998</v>
      </c>
      <c r="AL8" s="5">
        <f t="shared" si="40"/>
        <v>1635.4010000000001</v>
      </c>
      <c r="AM8" s="10">
        <f t="shared" ref="AM8:AU10" si="41">AM4-B$11</f>
        <v>243.02733333333336</v>
      </c>
      <c r="AN8" s="4">
        <f t="shared" si="41"/>
        <v>255.99633333333333</v>
      </c>
      <c r="AO8" s="4">
        <f t="shared" si="41"/>
        <v>367.56633333333332</v>
      </c>
      <c r="AP8" s="4">
        <f t="shared" si="41"/>
        <v>536.78533333333337</v>
      </c>
      <c r="AQ8" s="4">
        <f t="shared" si="41"/>
        <v>665.6783333333334</v>
      </c>
      <c r="AR8" s="4">
        <f t="shared" si="41"/>
        <v>865.46733333333339</v>
      </c>
      <c r="AS8" s="4">
        <f t="shared" si="41"/>
        <v>1139.1453333333332</v>
      </c>
      <c r="AT8" s="4">
        <f t="shared" si="41"/>
        <v>1110.7379999999998</v>
      </c>
      <c r="AU8" s="4">
        <f t="shared" si="41"/>
        <v>1247.0509999999999</v>
      </c>
      <c r="AV8" s="10">
        <f>AV4-B$7</f>
        <v>278.33699999999999</v>
      </c>
      <c r="AW8" s="4">
        <f>AW4-C$7</f>
        <v>267.42900000000003</v>
      </c>
      <c r="AX8" s="4">
        <f>AX4-D$7</f>
        <v>429.80333333333328</v>
      </c>
      <c r="AY8" s="4">
        <f>AY4-E$7</f>
        <v>599.38799999999992</v>
      </c>
      <c r="AZ8" s="4">
        <f>AZ4-F$7</f>
        <v>618.19749999999999</v>
      </c>
      <c r="BA8" s="4">
        <f>BA4-G$7</f>
        <v>930.9703333333332</v>
      </c>
      <c r="BB8" s="4">
        <f>BB4-H$7</f>
        <v>1306.1790000000001</v>
      </c>
      <c r="BC8" s="4">
        <f>BC4-I$7</f>
        <v>1275.3173333333334</v>
      </c>
      <c r="BD8" s="4">
        <f>BD4-J$7</f>
        <v>1343.1176666666665</v>
      </c>
      <c r="BE8" s="10">
        <f>BE4-B$7</f>
        <v>152.99200000000002</v>
      </c>
      <c r="BF8" s="4">
        <f>BF4-C$7</f>
        <v>178.24799999999999</v>
      </c>
      <c r="BG8" s="4">
        <f>BG4-D$7</f>
        <v>302.29233333333332</v>
      </c>
      <c r="BH8" s="4">
        <f>BH4-E$7</f>
        <v>431.99900000000002</v>
      </c>
      <c r="BI8" s="4">
        <f>BI4-F$7</f>
        <v>466.2235</v>
      </c>
      <c r="BJ8" s="4">
        <f>BJ4-G$7</f>
        <v>658.19933333333336</v>
      </c>
      <c r="BK8" s="4">
        <f>BK4-H$7</f>
        <v>888.06899999999996</v>
      </c>
      <c r="BL8" s="4">
        <f>BL4-I$7</f>
        <v>806.17233333333343</v>
      </c>
      <c r="BM8" s="5">
        <f>BM4-J$7</f>
        <v>1010.7376666666668</v>
      </c>
      <c r="BN8" s="10">
        <f>BN4-B$11</f>
        <v>281.50733333333335</v>
      </c>
      <c r="BO8" s="4">
        <f>BO4-C$11</f>
        <v>292.23133333333328</v>
      </c>
      <c r="BP8" s="4">
        <f>BP4-D$11</f>
        <v>407.37133333333338</v>
      </c>
      <c r="BQ8" s="4">
        <f>BQ4-E$11</f>
        <v>578.67433333333338</v>
      </c>
      <c r="BR8" s="4">
        <f>BR4-F$11</f>
        <v>573.83833333333337</v>
      </c>
      <c r="BS8" s="4">
        <f>BS4-G$11</f>
        <v>715.01433333333341</v>
      </c>
      <c r="BT8" s="4">
        <f>BT4-H$11</f>
        <v>829.65533333333337</v>
      </c>
      <c r="BU8" s="4">
        <f>BU4-I$11</f>
        <v>820.72799999999995</v>
      </c>
      <c r="BV8" s="5">
        <f>BV4-J$11</f>
        <v>846.77099999999996</v>
      </c>
      <c r="BW8" s="10">
        <f>BW4-B$11</f>
        <v>198.54333333333338</v>
      </c>
      <c r="BX8" s="4">
        <f>BX4-C$11</f>
        <v>192.9613333333333</v>
      </c>
      <c r="BY8" s="4">
        <f>BY4-D$11</f>
        <v>274.78533333333337</v>
      </c>
      <c r="BZ8" s="4">
        <f>BZ4-E$11</f>
        <v>362.82933333333335</v>
      </c>
      <c r="CA8" s="4">
        <f>CA4-F$11</f>
        <v>403.62633333333338</v>
      </c>
      <c r="CB8" s="4">
        <f>CB4-G$11</f>
        <v>460.23733333333337</v>
      </c>
      <c r="CC8" s="4">
        <f>CC4-H$11</f>
        <v>528.12933333333331</v>
      </c>
      <c r="CD8" s="4">
        <f>CD4-I$11</f>
        <v>474.93299999999999</v>
      </c>
      <c r="CE8" s="5">
        <f>CE4-J$11</f>
        <v>557.88200000000006</v>
      </c>
    </row>
    <row r="9" spans="1:83">
      <c r="A9" s="34"/>
      <c r="B9" s="11">
        <v>188.477</v>
      </c>
      <c r="C9" s="6">
        <v>175.68899999999999</v>
      </c>
      <c r="D9" s="6">
        <v>170.9</v>
      </c>
      <c r="E9" s="6">
        <v>185.916</v>
      </c>
      <c r="F9" s="6">
        <v>179.066</v>
      </c>
      <c r="G9" s="6">
        <v>175.22499999999999</v>
      </c>
      <c r="H9" s="6">
        <v>188.74</v>
      </c>
      <c r="I9" s="6">
        <v>190.30099999999999</v>
      </c>
      <c r="J9" s="17">
        <v>189.124</v>
      </c>
      <c r="K9" s="46"/>
      <c r="L9" s="6">
        <f t="shared" si="38"/>
        <v>325.07900000000006</v>
      </c>
      <c r="M9" s="6">
        <f t="shared" si="38"/>
        <v>366.72</v>
      </c>
      <c r="N9" s="6">
        <f t="shared" si="38"/>
        <v>550.17233333333331</v>
      </c>
      <c r="O9" s="6">
        <f t="shared" si="38"/>
        <v>807.90699999999993</v>
      </c>
      <c r="P9" s="6">
        <f t="shared" si="38"/>
        <v>916.49849999999992</v>
      </c>
      <c r="Q9" s="6">
        <f t="shared" si="38"/>
        <v>1234.4103333333333</v>
      </c>
      <c r="R9" s="6">
        <f t="shared" si="38"/>
        <v>1600.759</v>
      </c>
      <c r="S9" s="6">
        <f t="shared" si="38"/>
        <v>1528.8373333333334</v>
      </c>
      <c r="T9" s="7">
        <f t="shared" si="38"/>
        <v>1639.3376666666668</v>
      </c>
      <c r="U9" s="11">
        <f t="shared" si="39"/>
        <v>221.815</v>
      </c>
      <c r="V9" s="6">
        <f t="shared" si="39"/>
        <v>274.61900000000003</v>
      </c>
      <c r="W9" s="6">
        <f t="shared" si="39"/>
        <v>392.03233333333333</v>
      </c>
      <c r="X9" s="6">
        <f t="shared" si="39"/>
        <v>592.39800000000002</v>
      </c>
      <c r="Y9" s="6">
        <f t="shared" si="39"/>
        <v>688.09850000000006</v>
      </c>
      <c r="Z9" s="6">
        <f t="shared" si="39"/>
        <v>940.03033333333337</v>
      </c>
      <c r="AA9" s="6">
        <f t="shared" si="39"/>
        <v>1298.8790000000001</v>
      </c>
      <c r="AB9" s="6">
        <f t="shared" si="39"/>
        <v>1203.2973333333334</v>
      </c>
      <c r="AC9" s="7">
        <f t="shared" si="39"/>
        <v>1325.4376666666667</v>
      </c>
      <c r="AD9" s="11">
        <f t="shared" si="40"/>
        <v>344.04533333333336</v>
      </c>
      <c r="AE9" s="6">
        <f t="shared" si="40"/>
        <v>368.05933333333326</v>
      </c>
      <c r="AF9" s="6">
        <f t="shared" si="40"/>
        <v>555.4613333333333</v>
      </c>
      <c r="AG9" s="6">
        <f t="shared" si="40"/>
        <v>767.10033333333331</v>
      </c>
      <c r="AH9" s="6">
        <f t="shared" si="40"/>
        <v>853.31533333333334</v>
      </c>
      <c r="AI9" s="6">
        <f t="shared" si="40"/>
        <v>1208.2373333333333</v>
      </c>
      <c r="AJ9" s="6">
        <f t="shared" si="40"/>
        <v>1474.5753333333332</v>
      </c>
      <c r="AK9" s="6">
        <f t="shared" si="40"/>
        <v>1447.598</v>
      </c>
      <c r="AL9" s="7">
        <f t="shared" si="40"/>
        <v>1572.701</v>
      </c>
      <c r="AM9" s="11">
        <f t="shared" si="41"/>
        <v>222.50933333333333</v>
      </c>
      <c r="AN9" s="6">
        <f t="shared" si="41"/>
        <v>265.03433333333334</v>
      </c>
      <c r="AO9" s="6">
        <f t="shared" si="41"/>
        <v>365.92033333333336</v>
      </c>
      <c r="AP9" s="6">
        <f t="shared" si="41"/>
        <v>575.40133333333335</v>
      </c>
      <c r="AQ9" s="6">
        <f t="shared" si="41"/>
        <v>623.56233333333341</v>
      </c>
      <c r="AR9" s="6">
        <f t="shared" si="41"/>
        <v>891.11733333333348</v>
      </c>
      <c r="AS9" s="6">
        <f t="shared" si="41"/>
        <v>1170.1353333333332</v>
      </c>
      <c r="AT9" s="6">
        <f t="shared" si="41"/>
        <v>1152.2779999999998</v>
      </c>
      <c r="AU9" s="6">
        <f t="shared" si="41"/>
        <v>1307.1310000000001</v>
      </c>
      <c r="AV9" s="11">
        <f>AV5-B$7</f>
        <v>266.85900000000004</v>
      </c>
      <c r="AW9" s="6">
        <f>AW5-C$7</f>
        <v>243.42500000000001</v>
      </c>
      <c r="AX9" s="6">
        <f>AX5-D$7</f>
        <v>446.50233333333335</v>
      </c>
      <c r="AY9" s="6">
        <f>AY5-E$7</f>
        <v>632.25099999999998</v>
      </c>
      <c r="AZ9" s="6">
        <f>AZ5-F$7</f>
        <v>656.22150000000011</v>
      </c>
      <c r="BA9" s="6">
        <f>BA5-G$7</f>
        <v>926.41033333333326</v>
      </c>
      <c r="BB9" s="6">
        <f>BB5-H$7</f>
        <v>1194.6490000000001</v>
      </c>
      <c r="BC9" s="6">
        <f>BC5-I$7</f>
        <v>1213.6673333333333</v>
      </c>
      <c r="BD9" s="6">
        <f>BD5-J$7</f>
        <v>1340.8776666666668</v>
      </c>
      <c r="BE9" s="11">
        <f>BE5-B$7</f>
        <v>176.25800000000004</v>
      </c>
      <c r="BF9" s="6">
        <f>BF5-C$7</f>
        <v>179.685</v>
      </c>
      <c r="BG9" s="6">
        <f>BG5-D$7</f>
        <v>295.52433333333335</v>
      </c>
      <c r="BH9" s="6">
        <f>BH5-E$7</f>
        <v>397.78800000000001</v>
      </c>
      <c r="BI9" s="6">
        <f>BI5-F$7</f>
        <v>448.93450000000001</v>
      </c>
      <c r="BJ9" s="6">
        <f>BJ5-G$7</f>
        <v>623.8123333333333</v>
      </c>
      <c r="BK9" s="6">
        <f>BK5-H$7</f>
        <v>875.46900000000005</v>
      </c>
      <c r="BL9" s="6">
        <f>BL5-I$7</f>
        <v>818.11733333333336</v>
      </c>
      <c r="BM9" s="7">
        <f>BM5-J$7</f>
        <v>937.48766666666677</v>
      </c>
      <c r="BN9" s="11"/>
      <c r="BO9" s="6">
        <f>BO5-C$11</f>
        <v>292.97133333333329</v>
      </c>
      <c r="BP9" s="6">
        <f>BP5-D$11</f>
        <v>411.18833333333339</v>
      </c>
      <c r="BQ9" s="6">
        <f>BQ5-E$11</f>
        <v>589.12133333333338</v>
      </c>
      <c r="BR9" s="6">
        <f>BR5-F$11</f>
        <v>600.88133333333337</v>
      </c>
      <c r="BS9" s="6">
        <f>BS5-G$11</f>
        <v>753.58433333333335</v>
      </c>
      <c r="BT9" s="6">
        <f>BT5-H$11</f>
        <v>816.45533333333333</v>
      </c>
      <c r="BU9" s="6">
        <f>BU5-I$11</f>
        <v>702.88499999999999</v>
      </c>
      <c r="BV9" s="7">
        <f>BV5-J$11</f>
        <v>818.29100000000005</v>
      </c>
      <c r="BW9" s="11">
        <f>BW5-B$11</f>
        <v>190.96633333333332</v>
      </c>
      <c r="BX9" s="6">
        <f>BX5-C$11</f>
        <v>190.72533333333331</v>
      </c>
      <c r="BY9" s="6">
        <f>BY5-D$11</f>
        <v>274.16833333333329</v>
      </c>
      <c r="BZ9" s="6">
        <f>BZ5-E$11</f>
        <v>400.91033333333337</v>
      </c>
      <c r="CA9" s="6">
        <f>CA5-F$11</f>
        <v>419.87333333333333</v>
      </c>
      <c r="CB9" s="6">
        <f>CB5-G$11</f>
        <v>527.99133333333339</v>
      </c>
      <c r="CC9" s="6">
        <f>CC5-H$11</f>
        <v>535.17133333333334</v>
      </c>
      <c r="CD9" s="6">
        <f>CD5-I$11</f>
        <v>493.83199999999999</v>
      </c>
      <c r="CE9" s="7">
        <f>CE5-J$11</f>
        <v>545.90700000000004</v>
      </c>
    </row>
    <row r="10" spans="1:83" ht="13.5" thickBot="1">
      <c r="A10" s="34"/>
      <c r="B10" s="12">
        <v>188.09399999999999</v>
      </c>
      <c r="C10" s="8">
        <v>177.83</v>
      </c>
      <c r="D10" s="8">
        <v>164.64699999999999</v>
      </c>
      <c r="E10" s="8">
        <v>181.083</v>
      </c>
      <c r="F10" s="8">
        <v>165.73599999999999</v>
      </c>
      <c r="G10" s="8">
        <v>180.17699999999999</v>
      </c>
      <c r="H10" s="8">
        <v>187.84899999999999</v>
      </c>
      <c r="I10" s="8">
        <v>192.393</v>
      </c>
      <c r="J10" s="18">
        <v>188.923</v>
      </c>
      <c r="K10" s="47"/>
      <c r="L10" s="8">
        <f t="shared" si="38"/>
        <v>310.77699999999999</v>
      </c>
      <c r="M10" s="8">
        <f t="shared" si="38"/>
        <v>377.92200000000003</v>
      </c>
      <c r="N10" s="8">
        <f t="shared" si="38"/>
        <v>543.08733333333328</v>
      </c>
      <c r="O10" s="8">
        <f t="shared" si="38"/>
        <v>816.471</v>
      </c>
      <c r="P10" s="8">
        <f t="shared" si="38"/>
        <v>956.48849999999993</v>
      </c>
      <c r="Q10" s="8">
        <f t="shared" si="38"/>
        <v>1275.3803333333333</v>
      </c>
      <c r="R10" s="8">
        <f t="shared" si="38"/>
        <v>1621.9490000000001</v>
      </c>
      <c r="S10" s="8">
        <f t="shared" si="38"/>
        <v>1496.9773333333335</v>
      </c>
      <c r="T10" s="9">
        <f t="shared" si="38"/>
        <v>1644.2076666666667</v>
      </c>
      <c r="U10" s="12">
        <f t="shared" si="39"/>
        <v>227.15600000000001</v>
      </c>
      <c r="V10" s="8">
        <f t="shared" si="39"/>
        <v>280.58600000000001</v>
      </c>
      <c r="W10" s="8">
        <f t="shared" si="39"/>
        <v>386.26733333333334</v>
      </c>
      <c r="X10" s="8">
        <f t="shared" si="39"/>
        <v>590.35500000000002</v>
      </c>
      <c r="Y10" s="8">
        <f t="shared" si="39"/>
        <v>698.6585</v>
      </c>
      <c r="Z10" s="8">
        <f t="shared" si="39"/>
        <v>913.77033333333338</v>
      </c>
      <c r="AA10" s="8">
        <f t="shared" si="39"/>
        <v>1212.319</v>
      </c>
      <c r="AB10" s="8">
        <f t="shared" si="39"/>
        <v>1277.7673333333335</v>
      </c>
      <c r="AC10" s="9">
        <f t="shared" si="39"/>
        <v>1326.6676666666667</v>
      </c>
      <c r="AD10" s="12">
        <f t="shared" si="40"/>
        <v>329.64333333333343</v>
      </c>
      <c r="AE10" s="8">
        <f t="shared" si="40"/>
        <v>369.54433333333327</v>
      </c>
      <c r="AF10" s="8">
        <f t="shared" si="40"/>
        <v>520.33733333333339</v>
      </c>
      <c r="AG10" s="8">
        <f t="shared" si="40"/>
        <v>806.16033333333337</v>
      </c>
      <c r="AH10" s="8">
        <f t="shared" si="40"/>
        <v>926.81533333333334</v>
      </c>
      <c r="AI10" s="8">
        <f t="shared" si="40"/>
        <v>1167.1973333333333</v>
      </c>
      <c r="AJ10" s="8">
        <f t="shared" si="40"/>
        <v>1466.4453333333333</v>
      </c>
      <c r="AK10" s="8">
        <f t="shared" si="40"/>
        <v>1383.8180000000002</v>
      </c>
      <c r="AL10" s="9">
        <f t="shared" si="40"/>
        <v>1565.6210000000001</v>
      </c>
      <c r="AM10" s="12">
        <f t="shared" si="41"/>
        <v>242.48933333333335</v>
      </c>
      <c r="AN10" s="8">
        <f t="shared" si="41"/>
        <v>257.00333333333333</v>
      </c>
      <c r="AO10" s="8">
        <f t="shared" si="41"/>
        <v>362.61633333333339</v>
      </c>
      <c r="AP10" s="8">
        <f t="shared" si="41"/>
        <v>539.70733333333339</v>
      </c>
      <c r="AQ10" s="8">
        <f t="shared" si="41"/>
        <v>638.78833333333341</v>
      </c>
      <c r="AR10" s="8">
        <f t="shared" si="41"/>
        <v>886.14733333333345</v>
      </c>
      <c r="AS10" s="8">
        <f t="shared" si="41"/>
        <v>1087.0553333333332</v>
      </c>
      <c r="AT10" s="8">
        <f t="shared" si="41"/>
        <v>1099.1379999999999</v>
      </c>
      <c r="AU10" s="8">
        <f t="shared" si="41"/>
        <v>1272.201</v>
      </c>
      <c r="AV10" s="12">
        <f>AV6-B$7</f>
        <v>272.32499999999999</v>
      </c>
      <c r="AW10" s="8">
        <f>AW6-C$7</f>
        <v>231.68099999999998</v>
      </c>
      <c r="AX10" s="8">
        <f>AX6-D$7</f>
        <v>425.96333333333337</v>
      </c>
      <c r="AY10" s="8">
        <f>AY6-E$7</f>
        <v>603.84699999999998</v>
      </c>
      <c r="AZ10" s="8">
        <f>AZ6-F$7</f>
        <v>673.10349999999994</v>
      </c>
      <c r="BA10" s="8">
        <f>BA6-G$7</f>
        <v>965.7503333333334</v>
      </c>
      <c r="BB10" s="8">
        <f>BB6-H$7</f>
        <v>1207.1990000000001</v>
      </c>
      <c r="BC10" s="8">
        <f>BC6-I$7</f>
        <v>1240.5773333333334</v>
      </c>
      <c r="BD10" s="8">
        <f>BD6-J$7</f>
        <v>1268.0176666666666</v>
      </c>
      <c r="BE10" s="12">
        <f>BE6-B$7</f>
        <v>176.37100000000004</v>
      </c>
      <c r="BF10" s="8">
        <f>BF6-C$7</f>
        <v>178.61900000000003</v>
      </c>
      <c r="BG10" s="8">
        <f>BG6-D$7</f>
        <v>283.75433333333331</v>
      </c>
      <c r="BH10" s="8">
        <f>BH6-E$7</f>
        <v>390.08399999999995</v>
      </c>
      <c r="BI10" s="8">
        <f>BI6-F$7</f>
        <v>436.07549999999998</v>
      </c>
      <c r="BJ10" s="8">
        <f>BJ6-G$7</f>
        <v>665.57733333333329</v>
      </c>
      <c r="BK10" s="8">
        <f>BK6-H$7</f>
        <v>838.33899999999994</v>
      </c>
      <c r="BL10" s="8">
        <f>BL6-I$7</f>
        <v>848.65733333333333</v>
      </c>
      <c r="BM10" s="9">
        <f>BM6-J$7</f>
        <v>1028.5576666666666</v>
      </c>
      <c r="BN10" s="12">
        <f>BN6-B$11</f>
        <v>300.89033333333339</v>
      </c>
      <c r="BO10" s="8">
        <f>BO6-C$11</f>
        <v>278.92733333333331</v>
      </c>
      <c r="BP10" s="8">
        <f>BP6-D$11</f>
        <v>417.42133333333334</v>
      </c>
      <c r="BQ10" s="8">
        <f>BQ6-E$11</f>
        <v>585.70033333333333</v>
      </c>
      <c r="BR10" s="8">
        <f>BR6-F$11</f>
        <v>580.59933333333333</v>
      </c>
      <c r="BS10" s="8">
        <f>BS6-G$11</f>
        <v>683.19133333333332</v>
      </c>
      <c r="BT10" s="8">
        <f>BT6-H$11</f>
        <v>769.62633333333338</v>
      </c>
      <c r="BU10" s="8">
        <f>BU6-I$11</f>
        <v>704.22</v>
      </c>
      <c r="BV10" s="9">
        <f>BV6-J$11</f>
        <v>781.64700000000005</v>
      </c>
      <c r="BW10" s="12">
        <f>BW6-B$11</f>
        <v>199.08533333333335</v>
      </c>
      <c r="BX10" s="8">
        <f>BX6-C$11</f>
        <v>203.02833333333331</v>
      </c>
      <c r="BY10" s="8">
        <f>BY6-D$11</f>
        <v>276.07633333333331</v>
      </c>
      <c r="BZ10" s="8">
        <f>BZ6-E$11</f>
        <v>374.47333333333336</v>
      </c>
      <c r="CA10" s="8">
        <f>CA6-F$11</f>
        <v>405.83533333333332</v>
      </c>
      <c r="CB10" s="8">
        <f>CB6-G$11</f>
        <v>479.65733333333333</v>
      </c>
      <c r="CC10" s="8">
        <f>CC6-H$11</f>
        <v>522.55033333333336</v>
      </c>
      <c r="CD10" s="8">
        <f>CD6-I$11</f>
        <v>459.71600000000001</v>
      </c>
      <c r="CE10" s="9">
        <f>CE6-J$11</f>
        <v>539.56400000000008</v>
      </c>
    </row>
    <row r="11" spans="1:83">
      <c r="A11" s="31" t="s">
        <v>16</v>
      </c>
      <c r="B11" s="6">
        <f t="shared" ref="B11:M11" si="42">AVERAGE(B8:B10)</f>
        <v>186.55166666666665</v>
      </c>
      <c r="C11" s="6">
        <f t="shared" si="42"/>
        <v>178.52466666666669</v>
      </c>
      <c r="D11" s="6">
        <f t="shared" si="42"/>
        <v>168.66066666666669</v>
      </c>
      <c r="E11" s="6">
        <f t="shared" si="42"/>
        <v>181.95866666666666</v>
      </c>
      <c r="F11" s="6">
        <f t="shared" si="42"/>
        <v>169.96466666666666</v>
      </c>
      <c r="G11" s="6">
        <f t="shared" si="42"/>
        <v>177.76266666666666</v>
      </c>
      <c r="H11" s="6">
        <f t="shared" si="42"/>
        <v>187.93466666666669</v>
      </c>
      <c r="I11" s="6">
        <f t="shared" si="42"/>
        <v>192.322</v>
      </c>
      <c r="J11" s="6">
        <f t="shared" si="42"/>
        <v>188.31899999999999</v>
      </c>
      <c r="K11" s="32" t="s">
        <v>16</v>
      </c>
      <c r="L11" s="3">
        <f t="shared" si="42"/>
        <v>316.49533333333335</v>
      </c>
      <c r="M11" s="3">
        <f t="shared" si="42"/>
        <v>375.55833333333339</v>
      </c>
      <c r="N11" s="3">
        <f t="shared" ref="N11:AS11" si="43">AVERAGE(N8:N10)</f>
        <v>541.02100000000007</v>
      </c>
      <c r="O11" s="3">
        <f t="shared" si="43"/>
        <v>814.70233333333329</v>
      </c>
      <c r="P11" s="3">
        <f t="shared" si="43"/>
        <v>940.36183333333338</v>
      </c>
      <c r="Q11" s="3">
        <f t="shared" si="43"/>
        <v>1253.7569999999998</v>
      </c>
      <c r="R11" s="3">
        <f t="shared" si="43"/>
        <v>1587.1689999999999</v>
      </c>
      <c r="S11" s="3">
        <f t="shared" si="43"/>
        <v>1518.9939999999999</v>
      </c>
      <c r="T11" s="3">
        <f t="shared" si="43"/>
        <v>1637.5010000000002</v>
      </c>
      <c r="U11" s="3">
        <f t="shared" si="43"/>
        <v>226.01333333333332</v>
      </c>
      <c r="V11" s="3">
        <f t="shared" si="43"/>
        <v>279.81033333333335</v>
      </c>
      <c r="W11" s="3">
        <f t="shared" si="43"/>
        <v>386.8723333333333</v>
      </c>
      <c r="X11" s="3">
        <f t="shared" si="43"/>
        <v>585.23966666666672</v>
      </c>
      <c r="Y11" s="3">
        <f t="shared" si="43"/>
        <v>683.08816666666678</v>
      </c>
      <c r="Z11" s="3">
        <f t="shared" si="43"/>
        <v>942.66700000000003</v>
      </c>
      <c r="AA11" s="3">
        <f t="shared" si="43"/>
        <v>1252.7356666666667</v>
      </c>
      <c r="AB11" s="3">
        <f t="shared" si="43"/>
        <v>1224.8706666666667</v>
      </c>
      <c r="AC11" s="3">
        <f t="shared" si="43"/>
        <v>1345.4776666666667</v>
      </c>
      <c r="AD11" s="3">
        <f t="shared" si="43"/>
        <v>335.51866666666672</v>
      </c>
      <c r="AE11" s="3">
        <f t="shared" si="43"/>
        <v>369.92133333333322</v>
      </c>
      <c r="AF11" s="3">
        <f t="shared" si="43"/>
        <v>541.34</v>
      </c>
      <c r="AG11" s="3">
        <f t="shared" si="43"/>
        <v>783.9426666666667</v>
      </c>
      <c r="AH11" s="3">
        <f t="shared" si="43"/>
        <v>886.93200000000013</v>
      </c>
      <c r="AI11" s="3">
        <f t="shared" si="43"/>
        <v>1178.2506666666666</v>
      </c>
      <c r="AJ11" s="3">
        <f t="shared" si="43"/>
        <v>1469.5886666666665</v>
      </c>
      <c r="AK11" s="3">
        <f t="shared" si="43"/>
        <v>1450.1479999999999</v>
      </c>
      <c r="AL11" s="3">
        <f t="shared" si="43"/>
        <v>1591.241</v>
      </c>
      <c r="AM11" s="3">
        <f t="shared" si="43"/>
        <v>236.0086666666667</v>
      </c>
      <c r="AN11" s="3">
        <f t="shared" si="43"/>
        <v>259.34466666666668</v>
      </c>
      <c r="AO11" s="3">
        <f t="shared" si="43"/>
        <v>365.36766666666671</v>
      </c>
      <c r="AP11" s="3">
        <f t="shared" si="43"/>
        <v>550.63133333333337</v>
      </c>
      <c r="AQ11" s="3">
        <f t="shared" si="43"/>
        <v>642.67633333333345</v>
      </c>
      <c r="AR11" s="3">
        <f t="shared" si="43"/>
        <v>880.91066666666677</v>
      </c>
      <c r="AS11" s="3">
        <f t="shared" si="43"/>
        <v>1132.1119999999999</v>
      </c>
      <c r="AT11" s="3">
        <f t="shared" ref="AT11:AU11" si="44">AVERAGE(AT8:AT10)</f>
        <v>1120.7179999999998</v>
      </c>
      <c r="AU11" s="3">
        <f t="shared" si="44"/>
        <v>1275.461</v>
      </c>
      <c r="AV11" s="22">
        <f t="shared" ref="AV11:BT11" si="45">AVERAGE(AV8:AV10)</f>
        <v>272.50700000000001</v>
      </c>
      <c r="AW11" s="3">
        <f t="shared" si="45"/>
        <v>247.51166666666668</v>
      </c>
      <c r="AX11" s="3">
        <f t="shared" si="45"/>
        <v>434.08966666666669</v>
      </c>
      <c r="AY11" s="3">
        <f t="shared" si="45"/>
        <v>611.82866666666666</v>
      </c>
      <c r="AZ11" s="3">
        <f t="shared" si="45"/>
        <v>649.17416666666668</v>
      </c>
      <c r="BA11" s="3">
        <f t="shared" si="45"/>
        <v>941.04366666666658</v>
      </c>
      <c r="BB11" s="3">
        <f t="shared" si="45"/>
        <v>1236.0090000000002</v>
      </c>
      <c r="BC11" s="3">
        <f>AVERAGE(BC8:BC10)</f>
        <v>1243.1873333333333</v>
      </c>
      <c r="BD11" s="3">
        <f t="shared" si="45"/>
        <v>1317.3376666666666</v>
      </c>
      <c r="BE11" s="3">
        <f t="shared" si="45"/>
        <v>168.54033333333336</v>
      </c>
      <c r="BF11" s="3">
        <f t="shared" si="45"/>
        <v>178.85066666666668</v>
      </c>
      <c r="BG11" s="3">
        <f t="shared" si="45"/>
        <v>293.85699999999997</v>
      </c>
      <c r="BH11" s="3">
        <f t="shared" si="45"/>
        <v>406.62366666666668</v>
      </c>
      <c r="BI11" s="3">
        <f t="shared" si="45"/>
        <v>450.4111666666667</v>
      </c>
      <c r="BJ11" s="3">
        <f t="shared" si="45"/>
        <v>649.19633333333331</v>
      </c>
      <c r="BK11" s="3">
        <f t="shared" si="45"/>
        <v>867.29233333333332</v>
      </c>
      <c r="BL11" s="3">
        <f>AVERAGE(BL8:BL10)</f>
        <v>824.31566666666674</v>
      </c>
      <c r="BM11" s="3">
        <f t="shared" si="45"/>
        <v>992.26100000000008</v>
      </c>
      <c r="BN11" s="3">
        <f>AVERAGE(BN8:BN10)</f>
        <v>291.19883333333337</v>
      </c>
      <c r="BO11" s="3">
        <f t="shared" si="45"/>
        <v>288.04333333333329</v>
      </c>
      <c r="BP11" s="3">
        <f t="shared" si="45"/>
        <v>411.99366666666674</v>
      </c>
      <c r="BQ11" s="3">
        <f t="shared" si="45"/>
        <v>584.49866666666674</v>
      </c>
      <c r="BR11" s="3">
        <f t="shared" si="45"/>
        <v>585.1063333333334</v>
      </c>
      <c r="BS11" s="3">
        <f t="shared" si="45"/>
        <v>717.26333333333332</v>
      </c>
      <c r="BT11" s="3">
        <f t="shared" si="45"/>
        <v>805.24566666666669</v>
      </c>
      <c r="BU11" s="3">
        <f>AVERAGE(BU8:BU10)</f>
        <v>742.61099999999988</v>
      </c>
      <c r="BV11" s="3">
        <f t="shared" ref="BV11:CB11" si="46">AVERAGE(BV8:BV10)</f>
        <v>815.56966666666665</v>
      </c>
      <c r="BW11" s="3">
        <f t="shared" si="46"/>
        <v>196.19833333333335</v>
      </c>
      <c r="BX11" s="3">
        <f t="shared" si="46"/>
        <v>195.57166666666663</v>
      </c>
      <c r="BY11" s="3">
        <f t="shared" si="46"/>
        <v>275.01</v>
      </c>
      <c r="BZ11" s="3">
        <f t="shared" si="46"/>
        <v>379.4043333333334</v>
      </c>
      <c r="CA11" s="3">
        <f t="shared" si="46"/>
        <v>409.77833333333336</v>
      </c>
      <c r="CB11" s="3">
        <f t="shared" si="46"/>
        <v>489.2953333333333</v>
      </c>
      <c r="CC11" s="3">
        <f>AVERAGE(CC8:CC10)</f>
        <v>528.61699999999996</v>
      </c>
      <c r="CD11" s="3">
        <f>AVERAGE(CD8:CD10)</f>
        <v>476.16033333333331</v>
      </c>
      <c r="CE11" s="3">
        <f t="shared" ref="CE11" si="47">AVERAGE(CE8:CE10)</f>
        <v>547.78433333333339</v>
      </c>
    </row>
    <row r="12" spans="1:83">
      <c r="B12" s="6"/>
      <c r="C12" s="6"/>
      <c r="D12" s="6"/>
      <c r="E12" s="6"/>
      <c r="F12" s="6"/>
      <c r="G12" s="6"/>
      <c r="H12" s="6"/>
      <c r="I12" s="6"/>
      <c r="K12" s="6" t="s">
        <v>15</v>
      </c>
      <c r="L12" s="3">
        <f>STDEVP(L8:L10)</f>
        <v>6.180312955037488</v>
      </c>
      <c r="M12" s="3">
        <f t="shared" ref="M12:AU12" si="48">STDEVP(M8:M10)</f>
        <v>6.4710731893703475</v>
      </c>
      <c r="N12" s="3">
        <f t="shared" si="48"/>
        <v>8.4429986905595769</v>
      </c>
      <c r="O12" s="3">
        <f>STDEVP(O8:O10)</f>
        <v>4.985716754443418</v>
      </c>
      <c r="P12" s="3">
        <f t="shared" si="48"/>
        <v>17.21805318714901</v>
      </c>
      <c r="Q12" s="3">
        <f>STDEVP(Q8:Q10)</f>
        <v>16.803226542014286</v>
      </c>
      <c r="R12" s="3">
        <f t="shared" si="48"/>
        <v>35.27980253157736</v>
      </c>
      <c r="S12" s="3">
        <f>STDEVP(S8:S10)</f>
        <v>15.597167121716199</v>
      </c>
      <c r="T12" s="3">
        <f t="shared" si="48"/>
        <v>6.3598025824802118</v>
      </c>
      <c r="U12" s="3">
        <f t="shared" si="48"/>
        <v>3.0696790639347418</v>
      </c>
      <c r="V12" s="3">
        <f t="shared" si="48"/>
        <v>3.9602067566689167</v>
      </c>
      <c r="W12" s="3">
        <f t="shared" si="48"/>
        <v>3.9891373336417972</v>
      </c>
      <c r="X12" s="3">
        <f>STDEVP(X8:X10)</f>
        <v>8.7187779087561292</v>
      </c>
      <c r="Y12" s="3">
        <f>STDEVP(Y8:Y10)</f>
        <v>15.17786283447475</v>
      </c>
      <c r="Z12" s="3">
        <f>STDEVP(Z8:Z10)</f>
        <v>24.740792675701748</v>
      </c>
      <c r="AA12" s="3">
        <f t="shared" si="48"/>
        <v>35.569222963429617</v>
      </c>
      <c r="AB12" s="3">
        <f>STDEVP(AB8:AB10)</f>
        <v>37.614789939892724</v>
      </c>
      <c r="AC12" s="3">
        <f t="shared" si="48"/>
        <v>27.475687434529483</v>
      </c>
      <c r="AD12" s="3">
        <f t="shared" si="48"/>
        <v>6.1712547256515213</v>
      </c>
      <c r="AE12" s="3">
        <f t="shared" si="48"/>
        <v>1.6953164896305251</v>
      </c>
      <c r="AF12" s="3">
        <f t="shared" si="48"/>
        <v>15.142399751103294</v>
      </c>
      <c r="AG12" s="3">
        <f>STDEVP(AG8:AG10)</f>
        <v>16.392916281803267</v>
      </c>
      <c r="AH12" s="3">
        <f>STDEVP(AH8:AH10)</f>
        <v>30.331675778887103</v>
      </c>
      <c r="AI12" s="3">
        <f>STDEVP(AI8:AI10)</f>
        <v>21.446425239555218</v>
      </c>
      <c r="AJ12" s="3">
        <f t="shared" si="48"/>
        <v>3.5658223299826366</v>
      </c>
      <c r="AK12" s="3">
        <f>STDEVP(AK8:AK10)</f>
        <v>55.228693629311699</v>
      </c>
      <c r="AL12" s="3">
        <f t="shared" si="48"/>
        <v>31.359323972304288</v>
      </c>
      <c r="AM12" s="3">
        <f t="shared" si="48"/>
        <v>9.5479966950606485</v>
      </c>
      <c r="AN12" s="3">
        <f t="shared" si="48"/>
        <v>4.0441515248027162</v>
      </c>
      <c r="AO12" s="3">
        <f t="shared" si="48"/>
        <v>2.0582687439239913</v>
      </c>
      <c r="AP12" s="3">
        <f>STDEVP(AP8:AP10)</f>
        <v>17.55561061313259</v>
      </c>
      <c r="AQ12" s="3">
        <f>STDEVP(AQ8:AQ10)</f>
        <v>17.41219442421605</v>
      </c>
      <c r="AR12" s="3">
        <f>STDEVP(AR8:AR10)</f>
        <v>11.106983788988707</v>
      </c>
      <c r="AS12" s="3">
        <f t="shared" si="48"/>
        <v>34.279949760103698</v>
      </c>
      <c r="AT12" s="3">
        <f>STDEVP(AT8:AT10)</f>
        <v>22.813230079646306</v>
      </c>
      <c r="AU12" s="3">
        <f t="shared" si="48"/>
        <v>24.635642201225991</v>
      </c>
      <c r="AV12" s="22">
        <f t="shared" ref="AV12:CE12" si="49">STDEVP(AV8:AV10)</f>
        <v>4.6876407712215009</v>
      </c>
      <c r="AW12" s="3">
        <f t="shared" si="49"/>
        <v>14.8773991753334</v>
      </c>
      <c r="AX12" s="3">
        <f t="shared" si="49"/>
        <v>8.915982665353507</v>
      </c>
      <c r="AY12" s="3">
        <f t="shared" si="49"/>
        <v>14.555055120318796</v>
      </c>
      <c r="AZ12" s="3">
        <f t="shared" si="49"/>
        <v>22.962518580405984</v>
      </c>
      <c r="BA12" s="3">
        <f t="shared" si="49"/>
        <v>17.569157318691644</v>
      </c>
      <c r="BB12" s="3">
        <f t="shared" si="49"/>
        <v>49.881508263748536</v>
      </c>
      <c r="BC12" s="3">
        <f>STDEVP(BC8:BC10)</f>
        <v>25.236081312287066</v>
      </c>
      <c r="BD12" s="3">
        <f t="shared" si="49"/>
        <v>34.886494043780253</v>
      </c>
      <c r="BE12" s="3">
        <f t="shared" si="49"/>
        <v>10.994428720442311</v>
      </c>
      <c r="BF12" s="3">
        <f t="shared" si="49"/>
        <v>0.60909459218036255</v>
      </c>
      <c r="BG12" s="3">
        <f t="shared" si="49"/>
        <v>7.6593890676023531</v>
      </c>
      <c r="BH12" s="3">
        <f t="shared" si="49"/>
        <v>18.216632698961206</v>
      </c>
      <c r="BI12" s="3">
        <f t="shared" si="49"/>
        <v>12.352081722885478</v>
      </c>
      <c r="BJ12" s="3">
        <f t="shared" si="49"/>
        <v>18.20017056696636</v>
      </c>
      <c r="BK12" s="3">
        <f t="shared" si="49"/>
        <v>21.109423382827416</v>
      </c>
      <c r="BL12" s="3">
        <f>STDEVP(BL8:BL10)</f>
        <v>17.889630298645333</v>
      </c>
      <c r="BM12" s="3">
        <f t="shared" si="49"/>
        <v>39.40792334318045</v>
      </c>
      <c r="BN12" s="3">
        <f t="shared" si="49"/>
        <v>9.69150000000025</v>
      </c>
      <c r="BO12" s="3">
        <f t="shared" si="49"/>
        <v>6.4530608757914525</v>
      </c>
      <c r="BP12" s="3">
        <f t="shared" si="49"/>
        <v>4.1422253546695966</v>
      </c>
      <c r="BQ12" s="3">
        <f t="shared" si="49"/>
        <v>4.3487894356408976</v>
      </c>
      <c r="BR12" s="3">
        <f t="shared" si="49"/>
        <v>11.491032706706687</v>
      </c>
      <c r="BS12" s="3">
        <f t="shared" si="49"/>
        <v>28.781789532041984</v>
      </c>
      <c r="BT12" s="3">
        <f t="shared" si="49"/>
        <v>25.756716668775365</v>
      </c>
      <c r="BU12" s="3">
        <f>STDEVP(BU8:BU10)</f>
        <v>55.239749112393696</v>
      </c>
      <c r="BV12" s="3">
        <f t="shared" si="49"/>
        <v>26.656307387852333</v>
      </c>
      <c r="BW12" s="3">
        <f t="shared" si="49"/>
        <v>3.7061938247572006</v>
      </c>
      <c r="BX12" s="3">
        <f t="shared" si="49"/>
        <v>5.3510953603490119</v>
      </c>
      <c r="BY12" s="3">
        <f t="shared" si="49"/>
        <v>0.79497267597922328</v>
      </c>
      <c r="BZ12" s="3">
        <f t="shared" si="49"/>
        <v>15.93270663342075</v>
      </c>
      <c r="CA12" s="3">
        <f t="shared" si="49"/>
        <v>7.1949838545105331</v>
      </c>
      <c r="CB12" s="3">
        <f t="shared" si="49"/>
        <v>28.487651266235947</v>
      </c>
      <c r="CC12" s="3">
        <f t="shared" si="49"/>
        <v>5.1640277777079344</v>
      </c>
      <c r="CD12" s="3">
        <f>STDEVP(CD8:CD10)</f>
        <v>13.954810982438254</v>
      </c>
      <c r="CE12" s="3">
        <f t="shared" si="49"/>
        <v>7.5951987612021421</v>
      </c>
    </row>
    <row r="13" spans="1:83">
      <c r="B13" s="6"/>
      <c r="C13" s="6"/>
      <c r="D13" s="6"/>
      <c r="E13" s="6"/>
      <c r="F13" s="6"/>
      <c r="G13" s="6"/>
      <c r="H13" s="6"/>
      <c r="I13" s="6"/>
      <c r="J13" s="6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BN13" t="s">
        <v>5</v>
      </c>
    </row>
    <row r="14" spans="1:83">
      <c r="K14" s="26" t="s">
        <v>12</v>
      </c>
      <c r="L14" s="52">
        <v>30.93</v>
      </c>
      <c r="M14" s="52"/>
      <c r="N14" s="52"/>
      <c r="O14" s="52"/>
      <c r="P14" s="52"/>
      <c r="Q14" s="52"/>
      <c r="R14" s="52"/>
      <c r="S14" s="52"/>
      <c r="T14" s="52"/>
      <c r="U14" s="52">
        <v>28.91</v>
      </c>
      <c r="V14" s="52"/>
      <c r="W14" s="52"/>
      <c r="X14" s="52"/>
      <c r="Y14" s="52"/>
      <c r="Z14" s="52"/>
      <c r="AA14" s="52"/>
      <c r="AB14" s="52"/>
      <c r="AC14" s="52"/>
      <c r="AD14" s="52">
        <v>32.67</v>
      </c>
      <c r="AE14" s="52">
        <v>32.67</v>
      </c>
      <c r="AF14" s="52">
        <v>32.67</v>
      </c>
      <c r="AG14" s="52">
        <v>32.67</v>
      </c>
      <c r="AH14" s="52">
        <v>32.67</v>
      </c>
      <c r="AI14" s="52">
        <v>32.67</v>
      </c>
      <c r="AJ14" s="52">
        <v>32.67</v>
      </c>
      <c r="AK14" s="52">
        <v>32.67</v>
      </c>
      <c r="AL14" s="52">
        <v>32.67</v>
      </c>
      <c r="AM14" s="52">
        <v>29.68</v>
      </c>
      <c r="AN14" s="52">
        <v>29.68</v>
      </c>
      <c r="AO14" s="52">
        <v>29.68</v>
      </c>
      <c r="AP14" s="52">
        <v>29.68</v>
      </c>
      <c r="AQ14" s="52">
        <v>29.68</v>
      </c>
      <c r="AR14" s="52">
        <v>29.68</v>
      </c>
      <c r="AS14" s="52">
        <v>29.68</v>
      </c>
      <c r="AT14" s="52">
        <v>29.68</v>
      </c>
      <c r="AU14" s="52">
        <v>29.68</v>
      </c>
      <c r="AV14" s="52">
        <v>29.82</v>
      </c>
      <c r="AW14" s="52">
        <v>29.82</v>
      </c>
      <c r="AX14" s="52">
        <v>29.82</v>
      </c>
      <c r="AY14" s="52">
        <v>29.82</v>
      </c>
      <c r="AZ14" s="52">
        <v>29.82</v>
      </c>
      <c r="BA14" s="52">
        <v>29.82</v>
      </c>
      <c r="BB14" s="52">
        <v>29.82</v>
      </c>
      <c r="BC14" s="52">
        <v>29.82</v>
      </c>
      <c r="BD14" s="52">
        <v>29.82</v>
      </c>
      <c r="BE14" s="52">
        <v>29.23</v>
      </c>
      <c r="BF14" s="52">
        <v>29.23</v>
      </c>
      <c r="BG14" s="52">
        <v>29.23</v>
      </c>
      <c r="BH14" s="52">
        <v>29.23</v>
      </c>
      <c r="BI14" s="52">
        <v>29.23</v>
      </c>
      <c r="BJ14" s="52">
        <v>29.23</v>
      </c>
      <c r="BK14" s="52">
        <v>29.23</v>
      </c>
      <c r="BL14" s="52">
        <v>29.23</v>
      </c>
      <c r="BM14" s="52">
        <v>29.23</v>
      </c>
      <c r="BN14" s="52">
        <v>46.68</v>
      </c>
      <c r="BO14" s="52">
        <v>46.68</v>
      </c>
      <c r="BP14" s="52">
        <v>46.68</v>
      </c>
      <c r="BQ14" s="52">
        <v>46.68</v>
      </c>
      <c r="BR14" s="52">
        <v>46.68</v>
      </c>
      <c r="BS14" s="52">
        <v>46.68</v>
      </c>
      <c r="BT14" s="52">
        <v>46.68</v>
      </c>
      <c r="BU14" s="52">
        <v>46.68</v>
      </c>
      <c r="BV14" s="52">
        <v>46.68</v>
      </c>
      <c r="BW14" s="52">
        <v>46.75</v>
      </c>
      <c r="BX14" s="52">
        <v>46.75</v>
      </c>
      <c r="BY14" s="52">
        <v>46.75</v>
      </c>
      <c r="BZ14" s="52">
        <v>46.75</v>
      </c>
      <c r="CA14" s="52">
        <v>46.75</v>
      </c>
      <c r="CB14" s="52">
        <v>46.75</v>
      </c>
      <c r="CC14" s="52">
        <v>46.75</v>
      </c>
      <c r="CD14" s="52">
        <v>46.75</v>
      </c>
      <c r="CE14" s="52">
        <v>46.75</v>
      </c>
    </row>
    <row r="15" spans="1:83" s="23" customFormat="1">
      <c r="K15" s="27" t="s">
        <v>13</v>
      </c>
      <c r="L15" s="52">
        <v>2.24E-2</v>
      </c>
      <c r="M15" s="52"/>
      <c r="N15" s="52"/>
      <c r="O15" s="52"/>
      <c r="P15" s="52"/>
      <c r="Q15" s="52"/>
      <c r="R15" s="52"/>
      <c r="S15" s="52"/>
      <c r="T15" s="52"/>
      <c r="U15" s="52">
        <v>2.4E-2</v>
      </c>
      <c r="V15" s="52"/>
      <c r="W15" s="52"/>
      <c r="X15" s="52"/>
      <c r="Y15" s="52"/>
      <c r="Z15" s="52"/>
      <c r="AA15" s="52"/>
      <c r="AB15" s="52"/>
      <c r="AC15" s="52"/>
      <c r="AD15" s="52">
        <v>2.12E-2</v>
      </c>
      <c r="AE15" s="52">
        <v>2.12E-2</v>
      </c>
      <c r="AF15" s="52">
        <v>2.12E-2</v>
      </c>
      <c r="AG15" s="52">
        <v>2.12E-2</v>
      </c>
      <c r="AH15" s="52">
        <v>2.12E-2</v>
      </c>
      <c r="AI15" s="52">
        <v>2.12E-2</v>
      </c>
      <c r="AJ15" s="52">
        <v>2.12E-2</v>
      </c>
      <c r="AK15" s="52">
        <v>2.12E-2</v>
      </c>
      <c r="AL15" s="52">
        <v>2.12E-2</v>
      </c>
      <c r="AM15" s="52">
        <v>2.3400000000000001E-2</v>
      </c>
      <c r="AN15" s="52">
        <v>2.3400000000000001E-2</v>
      </c>
      <c r="AO15" s="52">
        <v>2.3400000000000001E-2</v>
      </c>
      <c r="AP15" s="52">
        <v>2.3400000000000001E-2</v>
      </c>
      <c r="AQ15" s="52">
        <v>2.3400000000000001E-2</v>
      </c>
      <c r="AR15" s="52">
        <v>2.3400000000000001E-2</v>
      </c>
      <c r="AS15" s="52">
        <v>2.3400000000000001E-2</v>
      </c>
      <c r="AT15" s="52">
        <v>2.3400000000000001E-2</v>
      </c>
      <c r="AU15" s="52">
        <v>2.3400000000000001E-2</v>
      </c>
      <c r="AV15" s="52">
        <v>2.3199999999999998E-2</v>
      </c>
      <c r="AW15" s="52">
        <v>2.3199999999999998E-2</v>
      </c>
      <c r="AX15" s="52">
        <v>2.3199999999999998E-2</v>
      </c>
      <c r="AY15" s="52">
        <v>2.3199999999999998E-2</v>
      </c>
      <c r="AZ15" s="52">
        <v>2.3199999999999998E-2</v>
      </c>
      <c r="BA15" s="52">
        <v>2.3199999999999998E-2</v>
      </c>
      <c r="BB15" s="52">
        <v>2.3199999999999998E-2</v>
      </c>
      <c r="BC15" s="52">
        <v>2.3199999999999998E-2</v>
      </c>
      <c r="BD15" s="52">
        <v>2.3199999999999998E-2</v>
      </c>
      <c r="BE15" s="52">
        <v>2.3699999999999999E-2</v>
      </c>
      <c r="BF15" s="52">
        <v>2.3699999999999999E-2</v>
      </c>
      <c r="BG15" s="52">
        <v>2.3699999999999999E-2</v>
      </c>
      <c r="BH15" s="52">
        <v>2.3699999999999999E-2</v>
      </c>
      <c r="BI15" s="52">
        <v>2.3699999999999999E-2</v>
      </c>
      <c r="BJ15" s="52">
        <v>2.3699999999999999E-2</v>
      </c>
      <c r="BK15" s="52">
        <v>2.3699999999999999E-2</v>
      </c>
      <c r="BL15" s="52">
        <v>2.3699999999999999E-2</v>
      </c>
      <c r="BM15" s="52">
        <v>2.3699999999999999E-2</v>
      </c>
      <c r="BN15" s="52">
        <v>1.4800000000000001E-2</v>
      </c>
      <c r="BO15" s="52">
        <v>1.4800000000000001E-2</v>
      </c>
      <c r="BP15" s="52">
        <v>1.4800000000000001E-2</v>
      </c>
      <c r="BQ15" s="52">
        <v>1.4800000000000001E-2</v>
      </c>
      <c r="BR15" s="52">
        <v>1.4800000000000001E-2</v>
      </c>
      <c r="BS15" s="52">
        <v>1.4800000000000001E-2</v>
      </c>
      <c r="BT15" s="52">
        <v>1.4800000000000001E-2</v>
      </c>
      <c r="BU15" s="52">
        <v>1.4800000000000001E-2</v>
      </c>
      <c r="BV15" s="52">
        <v>1.4800000000000001E-2</v>
      </c>
      <c r="BW15" s="52">
        <v>1.4800000000000001E-2</v>
      </c>
      <c r="BX15" s="52">
        <v>1.4800000000000001E-2</v>
      </c>
      <c r="BY15" s="52">
        <v>1.4800000000000001E-2</v>
      </c>
      <c r="BZ15" s="52">
        <v>1.4800000000000001E-2</v>
      </c>
      <c r="CA15" s="52">
        <v>1.4800000000000001E-2</v>
      </c>
      <c r="CB15" s="52">
        <v>1.4800000000000001E-2</v>
      </c>
      <c r="CC15" s="52">
        <v>1.4800000000000001E-2</v>
      </c>
      <c r="CD15" s="52">
        <v>1.4800000000000001E-2</v>
      </c>
      <c r="CE15" s="52">
        <v>1.4800000000000001E-2</v>
      </c>
    </row>
    <row r="16" spans="1:83" s="24" customFormat="1">
      <c r="C16"/>
      <c r="D16"/>
      <c r="K16" s="28" t="s">
        <v>14</v>
      </c>
      <c r="L16" s="53">
        <f>L15/$L$15</f>
        <v>1</v>
      </c>
      <c r="M16" s="53"/>
      <c r="N16" s="53"/>
      <c r="O16" s="53"/>
      <c r="P16" s="53"/>
      <c r="Q16" s="53"/>
      <c r="R16" s="53"/>
      <c r="S16" s="53"/>
      <c r="T16" s="53"/>
      <c r="U16" s="53">
        <f>U15/$L$15</f>
        <v>1.0714285714285714</v>
      </c>
      <c r="V16" s="53"/>
      <c r="W16" s="53"/>
      <c r="X16" s="53"/>
      <c r="Y16" s="53"/>
      <c r="Z16" s="53"/>
      <c r="AA16" s="53"/>
      <c r="AB16" s="53"/>
      <c r="AC16" s="53"/>
      <c r="AD16" s="53">
        <f>AD15/$L$15</f>
        <v>0.9464285714285714</v>
      </c>
      <c r="AE16" s="53"/>
      <c r="AF16" s="53"/>
      <c r="AG16" s="53"/>
      <c r="AH16" s="53"/>
      <c r="AI16" s="53"/>
      <c r="AJ16" s="53"/>
      <c r="AK16" s="53"/>
      <c r="AL16" s="53"/>
      <c r="AM16" s="53">
        <f>AM15/$L$15</f>
        <v>1.0446428571428572</v>
      </c>
      <c r="AN16" s="53"/>
      <c r="AO16" s="53"/>
      <c r="AP16" s="53"/>
      <c r="AQ16" s="53"/>
      <c r="AR16" s="53"/>
      <c r="AS16" s="53"/>
      <c r="AT16" s="53"/>
      <c r="AU16" s="53"/>
      <c r="AV16" s="53">
        <f>AV15/$AV$15</f>
        <v>1</v>
      </c>
      <c r="AW16" s="53"/>
      <c r="AX16" s="53"/>
      <c r="AY16" s="53"/>
      <c r="AZ16" s="53"/>
      <c r="BA16" s="53"/>
      <c r="BB16" s="53"/>
      <c r="BC16" s="53"/>
      <c r="BD16" s="53"/>
      <c r="BE16" s="53">
        <f>BE15/$AV$15</f>
        <v>1.021551724137931</v>
      </c>
      <c r="BF16" s="53"/>
      <c r="BG16" s="53"/>
      <c r="BH16" s="53"/>
      <c r="BI16" s="53"/>
      <c r="BJ16" s="53"/>
      <c r="BK16" s="53"/>
      <c r="BL16" s="53"/>
      <c r="BM16" s="53"/>
      <c r="BN16" s="53">
        <f>BN15/$AV$15</f>
        <v>0.63793103448275867</v>
      </c>
      <c r="BO16" s="53"/>
      <c r="BP16" s="53"/>
      <c r="BQ16" s="53"/>
      <c r="BR16" s="53"/>
      <c r="BS16" s="53"/>
      <c r="BT16" s="53"/>
      <c r="BU16" s="53"/>
      <c r="BV16" s="53"/>
      <c r="BW16" s="53">
        <f>BW15/$AV$15</f>
        <v>0.63793103448275867</v>
      </c>
      <c r="BX16" s="53"/>
      <c r="BY16" s="53"/>
      <c r="BZ16" s="53"/>
      <c r="CA16" s="53"/>
      <c r="CB16" s="53"/>
      <c r="CC16" s="53"/>
      <c r="CD16" s="53"/>
      <c r="CE16" s="53"/>
    </row>
  </sheetData>
  <mergeCells count="39">
    <mergeCell ref="BE16:BM16"/>
    <mergeCell ref="BN16:BV16"/>
    <mergeCell ref="BW16:CE16"/>
    <mergeCell ref="AV16:BD16"/>
    <mergeCell ref="L14:T14"/>
    <mergeCell ref="U14:AC14"/>
    <mergeCell ref="AD14:AL14"/>
    <mergeCell ref="AM14:AU14"/>
    <mergeCell ref="L16:T16"/>
    <mergeCell ref="U16:AC16"/>
    <mergeCell ref="AD16:AL16"/>
    <mergeCell ref="AM16:AU16"/>
    <mergeCell ref="AV15:BD15"/>
    <mergeCell ref="BE15:BM15"/>
    <mergeCell ref="BN15:BV15"/>
    <mergeCell ref="BW15:CE15"/>
    <mergeCell ref="L15:T15"/>
    <mergeCell ref="U15:AC15"/>
    <mergeCell ref="AD15:AL15"/>
    <mergeCell ref="AM15:AU15"/>
    <mergeCell ref="AV14:BD14"/>
    <mergeCell ref="BE14:BM14"/>
    <mergeCell ref="BN14:BV14"/>
    <mergeCell ref="BW14:CE14"/>
    <mergeCell ref="L1:AU1"/>
    <mergeCell ref="AV1:CE1"/>
    <mergeCell ref="AV2:BD2"/>
    <mergeCell ref="BE2:BM2"/>
    <mergeCell ref="AD2:AL2"/>
    <mergeCell ref="BN2:BV2"/>
    <mergeCell ref="BW2:CE2"/>
    <mergeCell ref="A8:A10"/>
    <mergeCell ref="AM2:AU2"/>
    <mergeCell ref="A4:A6"/>
    <mergeCell ref="B2:J2"/>
    <mergeCell ref="L2:T2"/>
    <mergeCell ref="U2:AC2"/>
    <mergeCell ref="K4:K6"/>
    <mergeCell ref="K8:K10"/>
  </mergeCells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Summary_Growth_Curves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Kristina Roučová</cp:lastModifiedBy>
  <cp:lastPrinted>2017-11-21T13:49:49Z</cp:lastPrinted>
  <dcterms:created xsi:type="dcterms:W3CDTF">2017-11-09T18:02:49Z</dcterms:created>
  <dcterms:modified xsi:type="dcterms:W3CDTF">2024-02-16T13:43:47Z</dcterms:modified>
</cp:coreProperties>
</file>