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3250" windowHeight="9780"/>
  </bookViews>
  <sheets>
    <sheet name="Countess" sheetId="1" r:id="rId1"/>
  </sheets>
  <calcPr calcId="124519"/>
</workbook>
</file>

<file path=xl/calcChain.xml><?xml version="1.0" encoding="utf-8"?>
<calcChain xmlns="http://schemas.openxmlformats.org/spreadsheetml/2006/main">
  <c r="F18" i="1"/>
  <c r="C18"/>
  <c r="E18"/>
  <c r="C16"/>
  <c r="F16" s="1"/>
  <c r="B16"/>
  <c r="E17"/>
  <c r="E16"/>
  <c r="E15"/>
  <c r="E14"/>
  <c r="C17"/>
  <c r="C15"/>
  <c r="C14"/>
  <c r="D17"/>
  <c r="D16"/>
  <c r="D15"/>
  <c r="D14"/>
  <c r="B17"/>
  <c r="B15"/>
  <c r="B14"/>
  <c r="F17" l="1"/>
  <c r="F15"/>
  <c r="F14"/>
</calcChain>
</file>

<file path=xl/sharedStrings.xml><?xml version="1.0" encoding="utf-8"?>
<sst xmlns="http://schemas.openxmlformats.org/spreadsheetml/2006/main" count="55" uniqueCount="32">
  <si>
    <t xml:space="preserve"> Type</t>
  </si>
  <si>
    <t xml:space="preserve"> Total Concentration</t>
  </si>
  <si>
    <t xml:space="preserve"> Total cells counted</t>
  </si>
  <si>
    <t xml:space="preserve"> Live concentration</t>
  </si>
  <si>
    <t xml:space="preserve"> Live cells counted</t>
  </si>
  <si>
    <t xml:space="preserve"> Dead concentration</t>
  </si>
  <si>
    <t xml:space="preserve"> Dead cells counted</t>
  </si>
  <si>
    <t xml:space="preserve"> Viability (%)</t>
  </si>
  <si>
    <t xml:space="preserve"> Live Size min</t>
  </si>
  <si>
    <t xml:space="preserve"> Live Size max</t>
  </si>
  <si>
    <t xml:space="preserve"> Live Brightness min</t>
  </si>
  <si>
    <t xml:space="preserve"> Live Brightness max</t>
  </si>
  <si>
    <t xml:space="preserve"> Live Circularity</t>
  </si>
  <si>
    <t xml:space="preserve"> Dead Size min</t>
  </si>
  <si>
    <t xml:space="preserve"> Dead Size max</t>
  </si>
  <si>
    <t xml:space="preserve"> Dead Bright min</t>
  </si>
  <si>
    <t xml:space="preserve"> Dead Bright max</t>
  </si>
  <si>
    <t xml:space="preserve"> Dead Circularity</t>
  </si>
  <si>
    <t xml:space="preserve"> Software Revision</t>
  </si>
  <si>
    <t xml:space="preserve"> BF</t>
  </si>
  <si>
    <t xml:space="preserve"> 1.0.249</t>
  </si>
  <si>
    <t>Cell line</t>
  </si>
  <si>
    <t>Huh7.5 wt</t>
  </si>
  <si>
    <t>Huh7.5 ADAR1 KO</t>
  </si>
  <si>
    <t xml:space="preserve"> Avgerage Size [µm]</t>
  </si>
  <si>
    <t>Huh7.5 ADAR1 KO count</t>
  </si>
  <si>
    <t>Huh7.5 ADAR1 KO size [µm]</t>
  </si>
  <si>
    <t>Huh7.5 wt count</t>
  </si>
  <si>
    <t>Huh7.5 wt size [µm]</t>
  </si>
  <si>
    <t>Huh7.5 ADAR1 KO/wt size</t>
  </si>
  <si>
    <t>Average</t>
  </si>
  <si>
    <t>Replicate</t>
  </si>
</sst>
</file>

<file path=xl/styles.xml><?xml version="1.0" encoding="utf-8"?>
<styleSheet xmlns="http://schemas.openxmlformats.org/spreadsheetml/2006/main">
  <numFmts count="1">
    <numFmt numFmtId="164" formatCode="0.0000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0" fillId="0" borderId="10" xfId="0" applyBorder="1"/>
    <xf numFmtId="11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1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1" fontId="0" fillId="0" borderId="17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4" fontId="0" fillId="0" borderId="10" xfId="0" applyNumberFormat="1" applyBorder="1"/>
    <xf numFmtId="10" fontId="0" fillId="0" borderId="12" xfId="0" applyNumberFormat="1" applyBorder="1"/>
    <xf numFmtId="164" fontId="0" fillId="0" borderId="14" xfId="0" applyNumberFormat="1" applyBorder="1"/>
    <xf numFmtId="10" fontId="0" fillId="0" borderId="15" xfId="0" applyNumberFormat="1" applyBorder="1"/>
    <xf numFmtId="164" fontId="0" fillId="0" borderId="17" xfId="0" applyNumberFormat="1" applyBorder="1"/>
    <xf numFmtId="10" fontId="0" fillId="0" borderId="18" xfId="0" applyNumberFormat="1" applyBorder="1"/>
    <xf numFmtId="0" fontId="16" fillId="0" borderId="20" xfId="0" applyFont="1" applyBorder="1"/>
    <xf numFmtId="0" fontId="16" fillId="0" borderId="21" xfId="0" applyFont="1" applyBorder="1"/>
    <xf numFmtId="0" fontId="0" fillId="0" borderId="23" xfId="0" applyBorder="1"/>
    <xf numFmtId="10" fontId="0" fillId="0" borderId="24" xfId="0" applyNumberFormat="1" applyBorder="1"/>
    <xf numFmtId="0" fontId="0" fillId="0" borderId="22" xfId="0" applyBorder="1" applyAlignment="1">
      <alignment horizontal="right"/>
    </xf>
    <xf numFmtId="2" fontId="0" fillId="0" borderId="23" xfId="0" applyNumberFormat="1" applyBorder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8"/>
  <sheetViews>
    <sheetView tabSelected="1" workbookViewId="0">
      <selection activeCell="B25" sqref="B25"/>
    </sheetView>
  </sheetViews>
  <sheetFormatPr defaultRowHeight="15"/>
  <cols>
    <col min="1" max="1" width="10.7109375" customWidth="1"/>
    <col min="2" max="2" width="22.42578125" bestFit="1" customWidth="1"/>
    <col min="3" max="3" width="25.7109375" bestFit="1" customWidth="1"/>
    <col min="4" max="4" width="19.140625" bestFit="1" customWidth="1"/>
    <col min="5" max="5" width="18.7109375" bestFit="1" customWidth="1"/>
    <col min="6" max="6" width="24" bestFit="1" customWidth="1"/>
    <col min="7" max="7" width="17.42578125" bestFit="1" customWidth="1"/>
    <col min="8" max="8" width="19" bestFit="1" customWidth="1"/>
    <col min="9" max="9" width="18.42578125" bestFit="1" customWidth="1"/>
    <col min="10" max="10" width="12.28515625" bestFit="1" customWidth="1"/>
    <col min="11" max="11" width="18.7109375" bestFit="1" customWidth="1"/>
    <col min="12" max="12" width="12.85546875" bestFit="1" customWidth="1"/>
    <col min="13" max="13" width="13.28515625" bestFit="1" customWidth="1"/>
    <col min="14" max="14" width="18.85546875" bestFit="1" customWidth="1"/>
    <col min="15" max="15" width="19.140625" bestFit="1" customWidth="1"/>
    <col min="16" max="16" width="14.5703125" bestFit="1" customWidth="1"/>
    <col min="17" max="17" width="14" bestFit="1" customWidth="1"/>
    <col min="18" max="18" width="14.28515625" bestFit="1" customWidth="1"/>
    <col min="19" max="19" width="15.7109375" bestFit="1" customWidth="1"/>
    <col min="20" max="20" width="16" bestFit="1" customWidth="1"/>
    <col min="21" max="21" width="15.5703125" bestFit="1" customWidth="1"/>
    <col min="22" max="22" width="17.7109375" bestFit="1" customWidth="1"/>
  </cols>
  <sheetData>
    <row r="1" spans="1:22" ht="15.75" thickBot="1">
      <c r="A1" s="13" t="s">
        <v>31</v>
      </c>
      <c r="B1" s="14" t="s">
        <v>21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24</v>
      </c>
      <c r="L1" s="14" t="s">
        <v>8</v>
      </c>
      <c r="M1" s="14" t="s">
        <v>9</v>
      </c>
      <c r="N1" s="14" t="s">
        <v>10</v>
      </c>
      <c r="O1" s="14" t="s">
        <v>11</v>
      </c>
      <c r="P1" s="14" t="s">
        <v>12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5" t="s">
        <v>18</v>
      </c>
    </row>
    <row r="2" spans="1:22">
      <c r="A2" s="9">
        <v>1</v>
      </c>
      <c r="B2" s="10" t="s">
        <v>23</v>
      </c>
      <c r="C2" s="10" t="s">
        <v>19</v>
      </c>
      <c r="D2" s="11">
        <v>3730010</v>
      </c>
      <c r="E2" s="10">
        <v>636</v>
      </c>
      <c r="F2" s="11">
        <v>3266691</v>
      </c>
      <c r="G2" s="10">
        <v>557</v>
      </c>
      <c r="H2" s="11">
        <v>463319</v>
      </c>
      <c r="I2" s="10">
        <v>79</v>
      </c>
      <c r="J2" s="10">
        <v>87.578615999999997</v>
      </c>
      <c r="K2" s="10">
        <v>18.452829999999999</v>
      </c>
      <c r="L2" s="10">
        <v>7</v>
      </c>
      <c r="M2" s="10">
        <v>50</v>
      </c>
      <c r="N2" s="10">
        <v>0</v>
      </c>
      <c r="O2" s="10">
        <v>255</v>
      </c>
      <c r="P2" s="10">
        <v>0.47944100000000001</v>
      </c>
      <c r="Q2" s="10">
        <v>8</v>
      </c>
      <c r="R2" s="10">
        <v>58</v>
      </c>
      <c r="S2" s="10">
        <v>5.5</v>
      </c>
      <c r="T2" s="10">
        <v>249.5</v>
      </c>
      <c r="U2" s="10">
        <v>0.480688</v>
      </c>
      <c r="V2" s="12" t="s">
        <v>20</v>
      </c>
    </row>
    <row r="3" spans="1:22">
      <c r="A3" s="3">
        <v>1</v>
      </c>
      <c r="B3" s="1" t="s">
        <v>22</v>
      </c>
      <c r="C3" s="1" t="s">
        <v>19</v>
      </c>
      <c r="D3" s="2">
        <v>4539352</v>
      </c>
      <c r="E3" s="1">
        <v>774</v>
      </c>
      <c r="F3" s="2">
        <v>3911819</v>
      </c>
      <c r="G3" s="1">
        <v>667</v>
      </c>
      <c r="H3" s="2">
        <v>627533</v>
      </c>
      <c r="I3" s="1">
        <v>107</v>
      </c>
      <c r="J3" s="1">
        <v>86.175711000000007</v>
      </c>
      <c r="K3" s="1">
        <v>17.399225000000001</v>
      </c>
      <c r="L3" s="1">
        <v>7</v>
      </c>
      <c r="M3" s="1">
        <v>50</v>
      </c>
      <c r="N3" s="1">
        <v>0</v>
      </c>
      <c r="O3" s="1">
        <v>255</v>
      </c>
      <c r="P3" s="1">
        <v>0.40512399999999998</v>
      </c>
      <c r="Q3" s="1">
        <v>8</v>
      </c>
      <c r="R3" s="1">
        <v>58</v>
      </c>
      <c r="S3" s="1">
        <v>5.5</v>
      </c>
      <c r="T3" s="1">
        <v>249.5</v>
      </c>
      <c r="U3" s="1">
        <v>0.44287199999999999</v>
      </c>
      <c r="V3" s="4" t="s">
        <v>20</v>
      </c>
    </row>
    <row r="4" spans="1:22">
      <c r="A4" s="3">
        <v>2</v>
      </c>
      <c r="B4" s="1" t="s">
        <v>23</v>
      </c>
      <c r="C4" s="1" t="s">
        <v>19</v>
      </c>
      <c r="D4" s="2">
        <v>4691837</v>
      </c>
      <c r="E4" s="1">
        <v>800</v>
      </c>
      <c r="F4" s="2">
        <v>4228518</v>
      </c>
      <c r="G4" s="1">
        <v>721</v>
      </c>
      <c r="H4" s="2">
        <v>463319</v>
      </c>
      <c r="I4" s="1">
        <v>79</v>
      </c>
      <c r="J4" s="1">
        <v>90.125</v>
      </c>
      <c r="K4" s="1">
        <v>18.361249999999998</v>
      </c>
      <c r="L4" s="1">
        <v>7</v>
      </c>
      <c r="M4" s="1">
        <v>50</v>
      </c>
      <c r="N4" s="1">
        <v>0</v>
      </c>
      <c r="O4" s="1">
        <v>255</v>
      </c>
      <c r="P4" s="1">
        <v>0.39824599999999999</v>
      </c>
      <c r="Q4" s="1">
        <v>8</v>
      </c>
      <c r="R4" s="1">
        <v>58</v>
      </c>
      <c r="S4" s="1">
        <v>5.5</v>
      </c>
      <c r="T4" s="1">
        <v>249.5</v>
      </c>
      <c r="U4" s="1">
        <v>0.50739599999999996</v>
      </c>
      <c r="V4" s="4" t="s">
        <v>20</v>
      </c>
    </row>
    <row r="5" spans="1:22">
      <c r="A5" s="3">
        <v>2</v>
      </c>
      <c r="B5" s="1" t="s">
        <v>22</v>
      </c>
      <c r="C5" s="1" t="s">
        <v>19</v>
      </c>
      <c r="D5" s="2">
        <v>4099492</v>
      </c>
      <c r="E5" s="1">
        <v>699</v>
      </c>
      <c r="F5" s="2">
        <v>3542337</v>
      </c>
      <c r="G5" s="1">
        <v>604</v>
      </c>
      <c r="H5" s="2">
        <v>557156</v>
      </c>
      <c r="I5" s="1">
        <v>95</v>
      </c>
      <c r="J5" s="1">
        <v>86.409155999999996</v>
      </c>
      <c r="K5" s="1">
        <v>19.948498000000001</v>
      </c>
      <c r="L5" s="1">
        <v>7</v>
      </c>
      <c r="M5" s="1">
        <v>50</v>
      </c>
      <c r="N5" s="1">
        <v>0</v>
      </c>
      <c r="O5" s="1">
        <v>255</v>
      </c>
      <c r="P5" s="1">
        <v>0.40977599999999997</v>
      </c>
      <c r="Q5" s="1">
        <v>8</v>
      </c>
      <c r="R5" s="1">
        <v>58</v>
      </c>
      <c r="S5" s="1">
        <v>5.5</v>
      </c>
      <c r="T5" s="1">
        <v>249.5</v>
      </c>
      <c r="U5" s="1">
        <v>0.43121599999999999</v>
      </c>
      <c r="V5" s="4" t="s">
        <v>20</v>
      </c>
    </row>
    <row r="6" spans="1:22">
      <c r="A6" s="3">
        <v>3</v>
      </c>
      <c r="B6" s="1" t="s">
        <v>23</v>
      </c>
      <c r="C6" s="1" t="s">
        <v>19</v>
      </c>
      <c r="D6" s="2">
        <v>6468870</v>
      </c>
      <c r="E6" s="1">
        <v>1103</v>
      </c>
      <c r="F6" s="2">
        <v>5495314</v>
      </c>
      <c r="G6" s="1">
        <v>937</v>
      </c>
      <c r="H6" s="2">
        <v>973556</v>
      </c>
      <c r="I6" s="1">
        <v>166</v>
      </c>
      <c r="J6" s="1">
        <v>84.950136000000001</v>
      </c>
      <c r="K6" s="1">
        <v>16.835902000000001</v>
      </c>
      <c r="L6" s="1">
        <v>7</v>
      </c>
      <c r="M6" s="1">
        <v>50</v>
      </c>
      <c r="N6" s="1">
        <v>0</v>
      </c>
      <c r="O6" s="1">
        <v>255</v>
      </c>
      <c r="P6" s="1">
        <v>0.44745099999999999</v>
      </c>
      <c r="Q6" s="1">
        <v>8</v>
      </c>
      <c r="R6" s="1">
        <v>58</v>
      </c>
      <c r="S6" s="1">
        <v>5.5</v>
      </c>
      <c r="T6" s="1">
        <v>249.5</v>
      </c>
      <c r="U6" s="1">
        <v>0.45175900000000002</v>
      </c>
      <c r="V6" s="4" t="s">
        <v>20</v>
      </c>
    </row>
    <row r="7" spans="1:22">
      <c r="A7" s="3">
        <v>3</v>
      </c>
      <c r="B7" s="1" t="s">
        <v>23</v>
      </c>
      <c r="C7" s="1" t="s">
        <v>19</v>
      </c>
      <c r="D7" s="2">
        <v>6128712</v>
      </c>
      <c r="E7" s="1">
        <v>1045</v>
      </c>
      <c r="F7" s="2">
        <v>5284181</v>
      </c>
      <c r="G7" s="1">
        <v>901</v>
      </c>
      <c r="H7" s="2">
        <v>844531</v>
      </c>
      <c r="I7" s="1">
        <v>144</v>
      </c>
      <c r="J7" s="1">
        <v>86.220095999999998</v>
      </c>
      <c r="K7" s="1">
        <v>17.197129</v>
      </c>
      <c r="L7" s="1">
        <v>7</v>
      </c>
      <c r="M7" s="1">
        <v>50</v>
      </c>
      <c r="N7" s="1">
        <v>0</v>
      </c>
      <c r="O7" s="1">
        <v>255</v>
      </c>
      <c r="P7" s="1">
        <v>0.38960400000000001</v>
      </c>
      <c r="Q7" s="1">
        <v>8</v>
      </c>
      <c r="R7" s="1">
        <v>58</v>
      </c>
      <c r="S7" s="1">
        <v>5.5</v>
      </c>
      <c r="T7" s="1">
        <v>249.5</v>
      </c>
      <c r="U7" s="1">
        <v>0.49482700000000002</v>
      </c>
      <c r="V7" s="4" t="s">
        <v>20</v>
      </c>
    </row>
    <row r="8" spans="1:22">
      <c r="A8" s="3">
        <v>3</v>
      </c>
      <c r="B8" s="1" t="s">
        <v>22</v>
      </c>
      <c r="C8" s="1" t="s">
        <v>19</v>
      </c>
      <c r="D8" s="2">
        <v>3941143</v>
      </c>
      <c r="E8" s="1">
        <v>672</v>
      </c>
      <c r="F8" s="2">
        <v>3483689</v>
      </c>
      <c r="G8" s="1">
        <v>594</v>
      </c>
      <c r="H8" s="2">
        <v>457454</v>
      </c>
      <c r="I8" s="1">
        <v>78</v>
      </c>
      <c r="J8" s="1">
        <v>88.392857000000006</v>
      </c>
      <c r="K8" s="1">
        <v>17.080356999999999</v>
      </c>
      <c r="L8" s="1">
        <v>7</v>
      </c>
      <c r="M8" s="1">
        <v>50</v>
      </c>
      <c r="N8" s="1">
        <v>0</v>
      </c>
      <c r="O8" s="1">
        <v>255</v>
      </c>
      <c r="P8" s="1">
        <v>0.46882600000000002</v>
      </c>
      <c r="Q8" s="1">
        <v>8</v>
      </c>
      <c r="R8" s="1">
        <v>58</v>
      </c>
      <c r="S8" s="1">
        <v>5.5</v>
      </c>
      <c r="T8" s="1">
        <v>249.5</v>
      </c>
      <c r="U8" s="1">
        <v>0.33158799999999999</v>
      </c>
      <c r="V8" s="4" t="s">
        <v>20</v>
      </c>
    </row>
    <row r="9" spans="1:22">
      <c r="A9" s="3">
        <v>4</v>
      </c>
      <c r="B9" s="1" t="s">
        <v>22</v>
      </c>
      <c r="C9" s="1" t="s">
        <v>19</v>
      </c>
      <c r="D9" s="2">
        <v>2873750</v>
      </c>
      <c r="E9" s="1">
        <v>490</v>
      </c>
      <c r="F9" s="2">
        <v>2533592</v>
      </c>
      <c r="G9" s="1">
        <v>432</v>
      </c>
      <c r="H9" s="2">
        <v>340158</v>
      </c>
      <c r="I9" s="1">
        <v>58</v>
      </c>
      <c r="J9" s="1">
        <v>88.163264999999996</v>
      </c>
      <c r="K9" s="1">
        <v>18.191837</v>
      </c>
      <c r="L9" s="1">
        <v>6</v>
      </c>
      <c r="M9" s="1">
        <v>50</v>
      </c>
      <c r="N9" s="1">
        <v>0</v>
      </c>
      <c r="O9" s="1">
        <v>255</v>
      </c>
      <c r="P9" s="1">
        <v>0.41596499999999997</v>
      </c>
      <c r="Q9" s="1">
        <v>8</v>
      </c>
      <c r="R9" s="1">
        <v>58</v>
      </c>
      <c r="S9" s="1">
        <v>5.5</v>
      </c>
      <c r="T9" s="1">
        <v>249.5</v>
      </c>
      <c r="U9" s="1">
        <v>0.27914800000000001</v>
      </c>
      <c r="V9" s="4" t="s">
        <v>20</v>
      </c>
    </row>
    <row r="10" spans="1:22" ht="15.75" thickBot="1">
      <c r="A10" s="5">
        <v>4</v>
      </c>
      <c r="B10" s="6" t="s">
        <v>23</v>
      </c>
      <c r="C10" s="6" t="s">
        <v>19</v>
      </c>
      <c r="D10" s="7">
        <v>6046605</v>
      </c>
      <c r="E10" s="6">
        <v>1031</v>
      </c>
      <c r="F10" s="7">
        <v>5073049</v>
      </c>
      <c r="G10" s="6">
        <v>865</v>
      </c>
      <c r="H10" s="7">
        <v>973556</v>
      </c>
      <c r="I10" s="6">
        <v>166</v>
      </c>
      <c r="J10" s="6">
        <v>83.899126999999993</v>
      </c>
      <c r="K10" s="6">
        <v>16.207564999999999</v>
      </c>
      <c r="L10" s="6">
        <v>6</v>
      </c>
      <c r="M10" s="6">
        <v>50</v>
      </c>
      <c r="N10" s="6">
        <v>0</v>
      </c>
      <c r="O10" s="6">
        <v>255</v>
      </c>
      <c r="P10" s="6">
        <v>0.42428199999999999</v>
      </c>
      <c r="Q10" s="6">
        <v>8</v>
      </c>
      <c r="R10" s="6">
        <v>58</v>
      </c>
      <c r="S10" s="6">
        <v>5.5</v>
      </c>
      <c r="T10" s="6">
        <v>249.5</v>
      </c>
      <c r="U10" s="6">
        <v>0.43121599999999999</v>
      </c>
      <c r="V10" s="8" t="s">
        <v>20</v>
      </c>
    </row>
    <row r="12" spans="1:22" ht="15.75" thickBot="1"/>
    <row r="13" spans="1:22" ht="15.75" thickBot="1">
      <c r="A13" s="13"/>
      <c r="B13" s="22" t="s">
        <v>25</v>
      </c>
      <c r="C13" s="22" t="s">
        <v>26</v>
      </c>
      <c r="D13" s="22" t="s">
        <v>27</v>
      </c>
      <c r="E13" s="22" t="s">
        <v>28</v>
      </c>
      <c r="F13" s="23" t="s">
        <v>29</v>
      </c>
    </row>
    <row r="14" spans="1:22">
      <c r="A14" s="9">
        <v>1</v>
      </c>
      <c r="B14" s="10">
        <f>G2</f>
        <v>557</v>
      </c>
      <c r="C14" s="20">
        <f>K2</f>
        <v>18.452829999999999</v>
      </c>
      <c r="D14" s="10">
        <f>G3</f>
        <v>667</v>
      </c>
      <c r="E14" s="10">
        <f>K3</f>
        <v>17.399225000000001</v>
      </c>
      <c r="F14" s="21">
        <f>C14/E14</f>
        <v>1.060554708614895</v>
      </c>
    </row>
    <row r="15" spans="1:22">
      <c r="A15" s="3">
        <v>2</v>
      </c>
      <c r="B15" s="1">
        <f>G4</f>
        <v>721</v>
      </c>
      <c r="C15" s="16">
        <f>K4</f>
        <v>18.361249999999998</v>
      </c>
      <c r="D15" s="1">
        <f>G5</f>
        <v>604</v>
      </c>
      <c r="E15" s="1">
        <f>K5</f>
        <v>19.948498000000001</v>
      </c>
      <c r="F15" s="17">
        <f t="shared" ref="F15:F17" si="0">C15/E15</f>
        <v>0.92043270626189488</v>
      </c>
    </row>
    <row r="16" spans="1:22">
      <c r="A16" s="3">
        <v>3</v>
      </c>
      <c r="B16" s="1">
        <f>G6+G7</f>
        <v>1838</v>
      </c>
      <c r="C16" s="16">
        <f>(G6*K6+G7*K7)/(G6+G7)</f>
        <v>17.012977912404789</v>
      </c>
      <c r="D16" s="1">
        <f>G8</f>
        <v>594</v>
      </c>
      <c r="E16" s="1">
        <f>K8</f>
        <v>17.080356999999999</v>
      </c>
      <c r="F16" s="17">
        <f t="shared" si="0"/>
        <v>0.99605517100168284</v>
      </c>
    </row>
    <row r="17" spans="1:6" ht="15.75" thickBot="1">
      <c r="A17" s="5">
        <v>4</v>
      </c>
      <c r="B17" s="6">
        <f>G10</f>
        <v>865</v>
      </c>
      <c r="C17" s="18">
        <f>K10</f>
        <v>16.207564999999999</v>
      </c>
      <c r="D17" s="6">
        <f>G9</f>
        <v>432</v>
      </c>
      <c r="E17" s="6">
        <f>K9</f>
        <v>18.191837</v>
      </c>
      <c r="F17" s="19">
        <f t="shared" si="0"/>
        <v>0.89092514406324108</v>
      </c>
    </row>
    <row r="18" spans="1:6" ht="15.75" thickBot="1">
      <c r="A18" s="26" t="s">
        <v>30</v>
      </c>
      <c r="B18" s="24"/>
      <c r="C18" s="27">
        <f>(G2*K2+G4*K4+G6*K6+G7*K7+G10*K10)/(G2+G4+G6+G7+G10)</f>
        <v>17.28361835920623</v>
      </c>
      <c r="D18" s="27"/>
      <c r="E18" s="27">
        <f>(G3*K3+G5*K5+G8*K8+G9*K9)/(G3+G5+G8+G9)</f>
        <v>18.136169572921201</v>
      </c>
      <c r="F18" s="25">
        <f>C18/E18</f>
        <v>0.95299166065430374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Countess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Kristina Roučová</cp:lastModifiedBy>
  <dcterms:created xsi:type="dcterms:W3CDTF">2021-04-13T11:02:38Z</dcterms:created>
  <dcterms:modified xsi:type="dcterms:W3CDTF">2021-10-14T09:12:11Z</dcterms:modified>
</cp:coreProperties>
</file>