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/>
  <mc:AlternateContent xmlns:mc="http://schemas.openxmlformats.org/markup-compatibility/2006">
    <mc:Choice Requires="x15">
      <x15ac:absPath xmlns:x15ac="http://schemas.microsoft.com/office/spreadsheetml/2010/11/ac" url="/Users/oberdoerffers/Desktop/working manuscripts/Methods manuscript/RNA revision/upload/"/>
    </mc:Choice>
  </mc:AlternateContent>
  <xr:revisionPtr revIDLastSave="0" documentId="13_ncr:1_{C5425DC1-0DE0-1D41-BE2B-CDD25F99DE55}" xr6:coauthVersionLast="47" xr6:coauthVersionMax="47" xr10:uidLastSave="{00000000-0000-0000-0000-000000000000}"/>
  <bookViews>
    <workbookView xWindow="-30240" yWindow="5960" windowWidth="30240" windowHeight="17520" xr2:uid="{00000000-000D-0000-FFFF-FFFF00000000}"/>
  </bookViews>
  <sheets>
    <sheet name="ac4C" sheetId="4" r:id="rId1"/>
    <sheet name="Cytidine" sheetId="3" r:id="rId2"/>
    <sheet name="Guanosine" sheetId="1" r:id="rId3"/>
    <sheet name="ValueList_Helper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F50" i="3"/>
  <c r="G50" i="3" s="1"/>
  <c r="H50" i="3" s="1"/>
  <c r="F49" i="3"/>
  <c r="G49" i="3" s="1"/>
  <c r="H49" i="3" s="1"/>
  <c r="F48" i="3"/>
  <c r="G48" i="3" s="1"/>
  <c r="H48" i="3" s="1"/>
  <c r="F47" i="3"/>
  <c r="G47" i="3" s="1"/>
  <c r="H47" i="3" s="1"/>
  <c r="F46" i="3"/>
  <c r="G46" i="3" s="1"/>
  <c r="H46" i="3" s="1"/>
  <c r="F45" i="3"/>
  <c r="G45" i="3" s="1"/>
  <c r="H45" i="3" s="1"/>
  <c r="F44" i="3"/>
  <c r="G44" i="3" s="1"/>
  <c r="H44" i="3" s="1"/>
  <c r="F43" i="3"/>
  <c r="G43" i="3" s="1"/>
  <c r="H43" i="3" s="1"/>
  <c r="F42" i="3"/>
  <c r="G42" i="3" s="1"/>
  <c r="H42" i="3" s="1"/>
  <c r="F41" i="3"/>
  <c r="G41" i="3" s="1"/>
  <c r="H41" i="3" s="1"/>
  <c r="F40" i="3"/>
  <c r="G40" i="3" s="1"/>
  <c r="H40" i="3" s="1"/>
  <c r="F39" i="3"/>
  <c r="G39" i="3" s="1"/>
  <c r="H39" i="3" s="1"/>
  <c r="F38" i="3"/>
  <c r="G38" i="3" s="1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3" i="3"/>
  <c r="G33" i="3" s="1"/>
  <c r="H33" i="3" s="1"/>
  <c r="F32" i="3"/>
  <c r="G32" i="3" s="1"/>
  <c r="H32" i="3" s="1"/>
  <c r="F31" i="3"/>
  <c r="G31" i="3" s="1"/>
  <c r="H31" i="3" s="1"/>
  <c r="F30" i="3"/>
  <c r="G30" i="3" s="1"/>
  <c r="H30" i="3" s="1"/>
  <c r="F29" i="3"/>
  <c r="G29" i="3" s="1"/>
  <c r="H29" i="3" s="1"/>
  <c r="F28" i="3"/>
  <c r="G28" i="3" s="1"/>
  <c r="H28" i="3" s="1"/>
  <c r="F27" i="3"/>
  <c r="G27" i="3" s="1"/>
  <c r="H27" i="3" s="1"/>
  <c r="F26" i="3"/>
  <c r="G26" i="3" s="1"/>
  <c r="H26" i="3" s="1"/>
  <c r="F25" i="3"/>
  <c r="G25" i="3" s="1"/>
  <c r="H25" i="3" s="1"/>
  <c r="J24" i="3"/>
  <c r="F24" i="3"/>
  <c r="G24" i="3" s="1"/>
  <c r="H24" i="3" s="1"/>
  <c r="H50" i="4"/>
  <c r="I50" i="4" s="1"/>
  <c r="J50" i="4" s="1"/>
  <c r="H49" i="4"/>
  <c r="I49" i="4" s="1"/>
  <c r="J49" i="4" s="1"/>
  <c r="H48" i="4"/>
  <c r="I48" i="4" s="1"/>
  <c r="J48" i="4" s="1"/>
  <c r="H47" i="4"/>
  <c r="I47" i="4" s="1"/>
  <c r="J47" i="4" s="1"/>
  <c r="H46" i="4"/>
  <c r="I46" i="4" s="1"/>
  <c r="J46" i="4" s="1"/>
  <c r="H45" i="4"/>
  <c r="I45" i="4" s="1"/>
  <c r="J45" i="4" s="1"/>
  <c r="H44" i="4"/>
  <c r="I44" i="4" s="1"/>
  <c r="J44" i="4" s="1"/>
  <c r="H43" i="4"/>
  <c r="I43" i="4" s="1"/>
  <c r="J43" i="4" s="1"/>
  <c r="H42" i="4"/>
  <c r="I42" i="4" s="1"/>
  <c r="J42" i="4" s="1"/>
  <c r="H41" i="4"/>
  <c r="I41" i="4" s="1"/>
  <c r="J41" i="4" s="1"/>
  <c r="H40" i="4"/>
  <c r="I40" i="4" s="1"/>
  <c r="J40" i="4" s="1"/>
  <c r="H39" i="4"/>
  <c r="I39" i="4" s="1"/>
  <c r="J39" i="4" s="1"/>
  <c r="H38" i="4"/>
  <c r="I38" i="4" s="1"/>
  <c r="J38" i="4" s="1"/>
  <c r="H37" i="4"/>
  <c r="I37" i="4" s="1"/>
  <c r="J37" i="4" s="1"/>
  <c r="H36" i="4"/>
  <c r="I36" i="4" s="1"/>
  <c r="J36" i="4" s="1"/>
  <c r="H35" i="4"/>
  <c r="I35" i="4" s="1"/>
  <c r="J35" i="4" s="1"/>
  <c r="H34" i="4"/>
  <c r="I34" i="4" s="1"/>
  <c r="J34" i="4" s="1"/>
  <c r="H33" i="4"/>
  <c r="I33" i="4" s="1"/>
  <c r="J33" i="4" s="1"/>
  <c r="H32" i="4"/>
  <c r="I32" i="4" s="1"/>
  <c r="J32" i="4" s="1"/>
  <c r="H31" i="4"/>
  <c r="I31" i="4" s="1"/>
  <c r="J31" i="4" s="1"/>
  <c r="H30" i="4"/>
  <c r="I30" i="4" s="1"/>
  <c r="J30" i="4" s="1"/>
  <c r="H29" i="4"/>
  <c r="I29" i="4" s="1"/>
  <c r="J29" i="4" s="1"/>
  <c r="H28" i="4"/>
  <c r="I28" i="4" s="1"/>
  <c r="J28" i="4" s="1"/>
  <c r="H27" i="4"/>
  <c r="I27" i="4" s="1"/>
  <c r="J27" i="4" s="1"/>
  <c r="H26" i="4"/>
  <c r="I26" i="4" s="1"/>
  <c r="J26" i="4" s="1"/>
  <c r="H25" i="4"/>
  <c r="I25" i="4" s="1"/>
  <c r="J25" i="4" s="1"/>
  <c r="H24" i="4"/>
  <c r="I24" i="4" s="1"/>
  <c r="J24" i="4" s="1"/>
  <c r="H23" i="4" l="1"/>
  <c r="I23" i="4" s="1"/>
  <c r="J23" i="4" s="1"/>
  <c r="H22" i="4"/>
  <c r="I22" i="4" s="1"/>
  <c r="J22" i="4" s="1"/>
  <c r="H21" i="4"/>
  <c r="I21" i="4" s="1"/>
  <c r="J21" i="4" s="1"/>
  <c r="H20" i="4"/>
  <c r="I20" i="4" s="1"/>
  <c r="J20" i="4" s="1"/>
  <c r="H19" i="4"/>
  <c r="I19" i="4" s="1"/>
  <c r="J19" i="4" s="1"/>
  <c r="H18" i="4"/>
  <c r="I18" i="4" s="1"/>
  <c r="J18" i="4" s="1"/>
  <c r="H17" i="4"/>
  <c r="I17" i="4" s="1"/>
  <c r="J17" i="4" s="1"/>
  <c r="H16" i="4"/>
  <c r="I16" i="4" s="1"/>
  <c r="J16" i="4" s="1"/>
  <c r="H15" i="4"/>
  <c r="I15" i="4" s="1"/>
  <c r="J15" i="4" s="1"/>
  <c r="H14" i="4"/>
  <c r="I14" i="4" s="1"/>
  <c r="J14" i="4" s="1"/>
  <c r="H13" i="4"/>
  <c r="I13" i="4" s="1"/>
  <c r="J13" i="4" s="1"/>
  <c r="H12" i="4"/>
  <c r="I12" i="4" s="1"/>
  <c r="J12" i="4" s="1"/>
  <c r="H11" i="4"/>
  <c r="I11" i="4" s="1"/>
  <c r="J11" i="4" s="1"/>
  <c r="H10" i="4"/>
  <c r="I10" i="4" s="1"/>
  <c r="J10" i="4" s="1"/>
  <c r="H9" i="4"/>
  <c r="I9" i="4" s="1"/>
  <c r="J9" i="4" s="1"/>
  <c r="H8" i="4"/>
  <c r="I8" i="4" s="1"/>
  <c r="J8" i="4" s="1"/>
  <c r="H7" i="4"/>
  <c r="I7" i="4" s="1"/>
  <c r="J7" i="4" s="1"/>
  <c r="H6" i="4"/>
  <c r="I6" i="4" s="1"/>
  <c r="J6" i="4" s="1"/>
  <c r="H5" i="4"/>
  <c r="I5" i="4" s="1"/>
  <c r="J5" i="4" s="1"/>
  <c r="H4" i="4"/>
  <c r="I4" i="4" s="1"/>
  <c r="J4" i="4" s="1"/>
  <c r="H3" i="4"/>
  <c r="I3" i="4" s="1"/>
  <c r="J3" i="4" s="1"/>
  <c r="F23" i="3"/>
  <c r="G23" i="3" s="1"/>
  <c r="H23" i="3" s="1"/>
  <c r="F22" i="3"/>
  <c r="G22" i="3" s="1"/>
  <c r="H22" i="3" s="1"/>
  <c r="F21" i="3"/>
  <c r="G21" i="3" s="1"/>
  <c r="H21" i="3" s="1"/>
  <c r="F20" i="3"/>
  <c r="G20" i="3" s="1"/>
  <c r="H20" i="3" s="1"/>
  <c r="F19" i="3"/>
  <c r="G19" i="3" s="1"/>
  <c r="H19" i="3" s="1"/>
  <c r="F18" i="3"/>
  <c r="G18" i="3" s="1"/>
  <c r="H18" i="3" s="1"/>
  <c r="F17" i="3"/>
  <c r="G17" i="3" s="1"/>
  <c r="H17" i="3" s="1"/>
  <c r="F16" i="3"/>
  <c r="G16" i="3" s="1"/>
  <c r="H16" i="3" s="1"/>
  <c r="F15" i="3"/>
  <c r="G15" i="3" s="1"/>
  <c r="H15" i="3" s="1"/>
  <c r="F14" i="3"/>
  <c r="G14" i="3" s="1"/>
  <c r="H14" i="3" s="1"/>
  <c r="F13" i="3"/>
  <c r="G13" i="3" s="1"/>
  <c r="H13" i="3" s="1"/>
  <c r="F12" i="3"/>
  <c r="G12" i="3" s="1"/>
  <c r="H12" i="3" s="1"/>
  <c r="F11" i="3"/>
  <c r="G11" i="3" s="1"/>
  <c r="H11" i="3" s="1"/>
  <c r="F10" i="3"/>
  <c r="G10" i="3" s="1"/>
  <c r="H10" i="3" s="1"/>
  <c r="F9" i="3"/>
  <c r="G9" i="3" s="1"/>
  <c r="H9" i="3" s="1"/>
  <c r="F8" i="3"/>
  <c r="G8" i="3" s="1"/>
  <c r="H8" i="3" s="1"/>
  <c r="F7" i="3"/>
  <c r="G7" i="3" s="1"/>
  <c r="H7" i="3" s="1"/>
  <c r="F6" i="3"/>
  <c r="G6" i="3" s="1"/>
  <c r="H6" i="3" s="1"/>
  <c r="F5" i="3"/>
  <c r="G5" i="3" s="1"/>
  <c r="H5" i="3" s="1"/>
  <c r="F4" i="3"/>
  <c r="G4" i="3" s="1"/>
  <c r="H4" i="3" s="1"/>
  <c r="J3" i="3"/>
  <c r="F3" i="3"/>
  <c r="G3" i="3" s="1"/>
  <c r="H3" i="3" s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J20" i="3" l="1"/>
  <c r="K20" i="3" s="1"/>
  <c r="L20" i="3" s="1"/>
  <c r="M20" i="3" s="1"/>
  <c r="J46" i="3"/>
  <c r="K46" i="3" s="1"/>
  <c r="L46" i="3" s="1"/>
  <c r="M46" i="3" s="1"/>
  <c r="J40" i="3"/>
  <c r="K40" i="3" s="1"/>
  <c r="L40" i="3" s="1"/>
  <c r="M40" i="3" s="1"/>
  <c r="J34" i="3"/>
  <c r="K34" i="3" s="1"/>
  <c r="L34" i="3" s="1"/>
  <c r="M34" i="3" s="1"/>
  <c r="J29" i="3"/>
  <c r="K29" i="3" s="1"/>
  <c r="L29" i="3" s="1"/>
  <c r="M29" i="3" s="1"/>
  <c r="J50" i="3"/>
  <c r="K50" i="3" s="1"/>
  <c r="L50" i="3" s="1"/>
  <c r="M50" i="3" s="1"/>
  <c r="J39" i="3"/>
  <c r="K39" i="3" s="1"/>
  <c r="L39" i="3" s="1"/>
  <c r="M39" i="3" s="1"/>
  <c r="J44" i="3"/>
  <c r="K44" i="3" s="1"/>
  <c r="L44" i="3" s="1"/>
  <c r="M44" i="3" s="1"/>
  <c r="J33" i="3"/>
  <c r="K33" i="3" s="1"/>
  <c r="L33" i="3" s="1"/>
  <c r="M33" i="3" s="1"/>
  <c r="J28" i="3"/>
  <c r="K28" i="3" s="1"/>
  <c r="L28" i="3" s="1"/>
  <c r="M28" i="3" s="1"/>
  <c r="J49" i="3"/>
  <c r="K49" i="3" s="1"/>
  <c r="L49" i="3" s="1"/>
  <c r="M49" i="3" s="1"/>
  <c r="J38" i="3"/>
  <c r="K38" i="3" s="1"/>
  <c r="L38" i="3" s="1"/>
  <c r="M38" i="3" s="1"/>
  <c r="J32" i="3"/>
  <c r="K32" i="3" s="1"/>
  <c r="L32" i="3" s="1"/>
  <c r="M32" i="3" s="1"/>
  <c r="J27" i="3"/>
  <c r="K27" i="3" s="1"/>
  <c r="L27" i="3" s="1"/>
  <c r="M27" i="3" s="1"/>
  <c r="J43" i="3"/>
  <c r="K43" i="3" s="1"/>
  <c r="L43" i="3" s="1"/>
  <c r="M43" i="3" s="1"/>
  <c r="J37" i="3"/>
  <c r="K37" i="3" s="1"/>
  <c r="L37" i="3" s="1"/>
  <c r="M37" i="3" s="1"/>
  <c r="J42" i="3"/>
  <c r="K42" i="3" s="1"/>
  <c r="L42" i="3" s="1"/>
  <c r="M42" i="3" s="1"/>
  <c r="J31" i="3"/>
  <c r="K31" i="3" s="1"/>
  <c r="L31" i="3" s="1"/>
  <c r="M31" i="3" s="1"/>
  <c r="J47" i="3"/>
  <c r="K47" i="3" s="1"/>
  <c r="L47" i="3" s="1"/>
  <c r="M47" i="3" s="1"/>
  <c r="J41" i="3"/>
  <c r="K41" i="3" s="1"/>
  <c r="L41" i="3" s="1"/>
  <c r="M41" i="3" s="1"/>
  <c r="J35" i="3"/>
  <c r="K35" i="3" s="1"/>
  <c r="L35" i="3" s="1"/>
  <c r="M35" i="3" s="1"/>
  <c r="J30" i="3"/>
  <c r="K30" i="3" s="1"/>
  <c r="L30" i="3" s="1"/>
  <c r="M30" i="3" s="1"/>
  <c r="J45" i="3"/>
  <c r="K45" i="3" s="1"/>
  <c r="L45" i="3" s="1"/>
  <c r="M45" i="3" s="1"/>
  <c r="J36" i="3"/>
  <c r="K36" i="3" s="1"/>
  <c r="L36" i="3" s="1"/>
  <c r="M36" i="3" s="1"/>
  <c r="J48" i="3"/>
  <c r="K48" i="3" s="1"/>
  <c r="L48" i="3" s="1"/>
  <c r="M48" i="3" s="1"/>
  <c r="J21" i="3"/>
  <c r="K21" i="3" s="1"/>
  <c r="L21" i="3" s="1"/>
  <c r="M21" i="3" s="1"/>
  <c r="J22" i="3"/>
  <c r="K22" i="3" s="1"/>
  <c r="L22" i="3" s="1"/>
  <c r="M22" i="3" s="1"/>
  <c r="J7" i="3"/>
  <c r="K7" i="3" s="1"/>
  <c r="L7" i="3" s="1"/>
  <c r="M7" i="3" s="1"/>
  <c r="J10" i="3"/>
  <c r="K10" i="3" s="1"/>
  <c r="L10" i="3" s="1"/>
  <c r="M10" i="3" s="1"/>
  <c r="J12" i="3"/>
  <c r="K12" i="3" s="1"/>
  <c r="L12" i="3" s="1"/>
  <c r="M12" i="3" s="1"/>
  <c r="J13" i="3"/>
  <c r="K13" i="3" s="1"/>
  <c r="L13" i="3" s="1"/>
  <c r="M13" i="3" s="1"/>
  <c r="J14" i="3"/>
  <c r="K14" i="3" s="1"/>
  <c r="L14" i="3" s="1"/>
  <c r="M14" i="3" s="1"/>
  <c r="J19" i="3"/>
  <c r="K19" i="3" s="1"/>
  <c r="L19" i="3" s="1"/>
  <c r="M19" i="3" s="1"/>
  <c r="J18" i="3"/>
  <c r="K18" i="3" s="1"/>
  <c r="L18" i="3" s="1"/>
  <c r="M18" i="3" s="1"/>
  <c r="J9" i="3"/>
  <c r="K9" i="3" s="1"/>
  <c r="L9" i="3" s="1"/>
  <c r="M9" i="3" s="1"/>
  <c r="J11" i="3"/>
  <c r="K11" i="3" s="1"/>
  <c r="L11" i="3" s="1"/>
  <c r="M11" i="3" s="1"/>
  <c r="J17" i="3"/>
  <c r="K17" i="3" s="1"/>
  <c r="L17" i="3" s="1"/>
  <c r="M17" i="3" s="1"/>
  <c r="J15" i="3"/>
  <c r="K15" i="3" s="1"/>
  <c r="L15" i="3" s="1"/>
  <c r="M15" i="3" s="1"/>
  <c r="J16" i="3"/>
  <c r="K16" i="3" s="1"/>
  <c r="L16" i="3" s="1"/>
  <c r="M16" i="3" s="1"/>
  <c r="J23" i="3"/>
  <c r="K23" i="3" s="1"/>
  <c r="L23" i="3" s="1"/>
  <c r="M23" i="3" s="1"/>
  <c r="J6" i="3"/>
  <c r="K6" i="3" s="1"/>
  <c r="L6" i="3" s="1"/>
  <c r="M6" i="3" s="1"/>
  <c r="J8" i="3"/>
  <c r="K8" i="3" s="1"/>
  <c r="L8" i="3" s="1"/>
  <c r="M8" i="3" s="1"/>
</calcChain>
</file>

<file path=xl/sharedStrings.xml><?xml version="1.0" encoding="utf-8"?>
<sst xmlns="http://schemas.openxmlformats.org/spreadsheetml/2006/main" count="103" uniqueCount="47">
  <si>
    <t>DoubleBlank</t>
  </si>
  <si>
    <t>RT</t>
  </si>
  <si>
    <t>UV-G Results</t>
  </si>
  <si>
    <t>Blank</t>
  </si>
  <si>
    <t>Sample</t>
  </si>
  <si>
    <t>QC</t>
  </si>
  <si>
    <t>MatrixSpikeDup</t>
  </si>
  <si>
    <t>Cal</t>
  </si>
  <si>
    <t>MatrixSpike</t>
  </si>
  <si>
    <t>ResponseCheck</t>
  </si>
  <si>
    <t>TuneCheck</t>
  </si>
  <si>
    <t>CC</t>
  </si>
  <si>
    <t>Resp.</t>
  </si>
  <si>
    <t>MatrixBlank</t>
  </si>
  <si>
    <t>n(Guanosine) [pmol]</t>
  </si>
  <si>
    <t>Cytidine Results</t>
  </si>
  <si>
    <t>Cytidine-13C5 (ISTD) Results</t>
  </si>
  <si>
    <t>A(Cytidine)/A(Cytidine*)</t>
  </si>
  <si>
    <t>n(Cytidine)/n(Cytidine*)</t>
  </si>
  <si>
    <t>n(Cytidine) [fmol]</t>
  </si>
  <si>
    <t>N4-Acetylcytidine Results</t>
  </si>
  <si>
    <t>Qualifier (286.1 -&gt; 112.0) Results</t>
  </si>
  <si>
    <t>N4-Acetylcytidine-13C5 (ISTD) Results</t>
  </si>
  <si>
    <t>Qualifier (291.1 -&gt; 112.0) Results</t>
  </si>
  <si>
    <t>Ratio</t>
  </si>
  <si>
    <t>A(ac4C)/A(ac4C*)</t>
  </si>
  <si>
    <t>n(ac4C)/n(ac4C*)</t>
  </si>
  <si>
    <t>n(ac4C) [fmol]</t>
  </si>
  <si>
    <t>Corrected A(Cytidine)</t>
  </si>
  <si>
    <t>C Untr</t>
  </si>
  <si>
    <t>C NaBH4</t>
  </si>
  <si>
    <t>C NaBH3CN</t>
  </si>
  <si>
    <t>ac4C Untr</t>
  </si>
  <si>
    <t>ac4C NaBH4</t>
  </si>
  <si>
    <t>ac4C NaBH3CN</t>
  </si>
  <si>
    <t>Blank1</t>
  </si>
  <si>
    <t>Blank2</t>
  </si>
  <si>
    <t>Blank3</t>
  </si>
  <si>
    <t/>
  </si>
  <si>
    <t>C Untr 55C, 1h</t>
  </si>
  <si>
    <t>C NaBH4, 55C, 1h</t>
  </si>
  <si>
    <t>ac4C Untr 55C, 1h</t>
  </si>
  <si>
    <t>ac4C NaBH4 55C, 1h</t>
  </si>
  <si>
    <t>ac4C Untr 55C, 30min</t>
  </si>
  <si>
    <t>ac4C NaBH4 55C, 30min</t>
  </si>
  <si>
    <t>ac4C Untr 37C, 1h</t>
  </si>
  <si>
    <t>ac4C NaBH4 37C,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</si>
</sst>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right" vertical="top"/>
    </xf>
    <xf numFmtId="165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/>
    <xf numFmtId="1" fontId="2" fillId="0" borderId="0" xfId="0" applyNumberFormat="1" applyFont="1" applyBorder="1"/>
    <xf numFmtId="0" fontId="2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01AB-403E-42B2-971D-17C00A1AA41E}">
  <sheetPr>
    <outlinePr summaryBelow="0"/>
  </sheetPr>
  <dimension ref="A1:J50"/>
  <sheetViews>
    <sheetView tabSelected="1" zoomScaleNormal="100" workbookViewId="0">
      <selection activeCell="M27" sqref="M27"/>
    </sheetView>
  </sheetViews>
  <sheetFormatPr baseColWidth="10" defaultColWidth="8.6640625" defaultRowHeight="16" x14ac:dyDescent="0.2"/>
  <cols>
    <col min="1" max="1" width="24.5" style="6" bestFit="1" customWidth="1"/>
    <col min="2" max="2" width="24.6640625" style="6" bestFit="1" customWidth="1"/>
    <col min="3" max="3" width="12.1640625" style="6" bestFit="1" customWidth="1"/>
    <col min="4" max="4" width="31.83203125" style="6" bestFit="1" customWidth="1"/>
    <col min="5" max="5" width="4" style="6" bestFit="1" customWidth="1"/>
    <col min="6" max="6" width="12.1640625" style="6" bestFit="1" customWidth="1"/>
    <col min="7" max="7" width="31.83203125" style="6" bestFit="1" customWidth="1"/>
    <col min="8" max="8" width="8.6640625" style="6" bestFit="1" customWidth="1"/>
    <col min="9" max="10" width="8.5" style="6" bestFit="1" customWidth="1"/>
    <col min="11" max="16384" width="8.6640625" style="6"/>
  </cols>
  <sheetData>
    <row r="1" spans="1:10" ht="16" customHeight="1" x14ac:dyDescent="0.2">
      <c r="B1" s="4" t="s">
        <v>20</v>
      </c>
      <c r="C1" s="4"/>
      <c r="D1" s="4" t="s">
        <v>21</v>
      </c>
      <c r="E1" s="9" t="s">
        <v>22</v>
      </c>
      <c r="F1" s="9"/>
      <c r="G1" s="4" t="s">
        <v>23</v>
      </c>
    </row>
    <row r="2" spans="1:10" ht="13.5" customHeight="1" x14ac:dyDescent="0.2">
      <c r="B2" s="5" t="s">
        <v>1</v>
      </c>
      <c r="C2" s="5" t="s">
        <v>12</v>
      </c>
      <c r="D2" s="5" t="s">
        <v>24</v>
      </c>
      <c r="E2" s="5" t="s">
        <v>1</v>
      </c>
      <c r="F2" s="5" t="s">
        <v>12</v>
      </c>
      <c r="G2" s="5" t="s">
        <v>24</v>
      </c>
      <c r="H2" s="12" t="s">
        <v>25</v>
      </c>
      <c r="I2" s="12" t="s">
        <v>26</v>
      </c>
      <c r="J2" s="12" t="s">
        <v>27</v>
      </c>
    </row>
    <row r="3" spans="1:10" x14ac:dyDescent="0.2">
      <c r="A3" s="6" t="s">
        <v>35</v>
      </c>
      <c r="B3" s="7">
        <v>7.69966666666667</v>
      </c>
      <c r="C3" s="8">
        <v>496.849087331975</v>
      </c>
      <c r="D3" s="8">
        <v>403.49753857613098</v>
      </c>
      <c r="E3" s="8">
        <v>7.5954333333333297</v>
      </c>
      <c r="F3" s="8">
        <v>60898588.120093197</v>
      </c>
      <c r="G3" s="8">
        <v>93.717232411220095</v>
      </c>
      <c r="H3" s="10">
        <f t="shared" ref="H3:H23" si="0">C3/F3</f>
        <v>8.1586306459548613E-6</v>
      </c>
      <c r="I3" s="10">
        <f>(H3+0.000176862)/0.95203</f>
        <v>1.9434327767607623E-4</v>
      </c>
      <c r="J3" s="10">
        <f>I3*1500/50*39</f>
        <v>0.22738163488100915</v>
      </c>
    </row>
    <row r="4" spans="1:10" x14ac:dyDescent="0.2">
      <c r="A4" s="6" t="s">
        <v>36</v>
      </c>
      <c r="B4" s="7">
        <v>7.5707166666666703</v>
      </c>
      <c r="C4" s="8">
        <v>621.40980904051503</v>
      </c>
      <c r="D4" s="8">
        <v>29.653221650033</v>
      </c>
      <c r="E4" s="8">
        <v>7.5868333333333302</v>
      </c>
      <c r="F4" s="8">
        <v>58658000.582079001</v>
      </c>
      <c r="G4" s="8">
        <v>93.192368450975906</v>
      </c>
      <c r="H4" s="10">
        <f t="shared" si="0"/>
        <v>1.0593777538854028E-5</v>
      </c>
      <c r="I4" s="10">
        <f t="shared" ref="I4:I23" si="1">(H4+0.000176862)/0.95203</f>
        <v>1.9690112448016766E-4</v>
      </c>
      <c r="J4" s="10">
        <f t="shared" ref="J4:J23" si="2">I4*1500/50*39</f>
        <v>0.23037431564179617</v>
      </c>
    </row>
    <row r="5" spans="1:10" x14ac:dyDescent="0.2">
      <c r="A5" s="6" t="s">
        <v>37</v>
      </c>
      <c r="B5" s="7">
        <v>7.5535333333333297</v>
      </c>
      <c r="C5" s="8">
        <v>925.67969836247198</v>
      </c>
      <c r="D5" s="8">
        <v>162.008082613894</v>
      </c>
      <c r="E5" s="8">
        <v>7.5696500000000002</v>
      </c>
      <c r="F5" s="8">
        <v>57243695.455499202</v>
      </c>
      <c r="G5" s="8">
        <v>93.460537955446199</v>
      </c>
      <c r="H5" s="10">
        <f t="shared" si="0"/>
        <v>1.6170858484880453E-5</v>
      </c>
      <c r="I5" s="10">
        <f t="shared" si="1"/>
        <v>2.0275921818102417E-4</v>
      </c>
      <c r="J5" s="10">
        <f t="shared" si="2"/>
        <v>0.23722828527179826</v>
      </c>
    </row>
    <row r="6" spans="1:10" x14ac:dyDescent="0.2">
      <c r="A6" s="6" t="s">
        <v>29</v>
      </c>
      <c r="B6" s="7">
        <v>7.5707333333333304</v>
      </c>
      <c r="C6" s="8">
        <v>9197.7135929270407</v>
      </c>
      <c r="D6" s="8">
        <v>78.851471005063004</v>
      </c>
      <c r="E6" s="8">
        <v>7.5610499999999998</v>
      </c>
      <c r="F6" s="8">
        <v>55921261.748995602</v>
      </c>
      <c r="G6" s="8">
        <v>93.731654422550704</v>
      </c>
      <c r="H6" s="10">
        <f t="shared" si="0"/>
        <v>1.6447614566014759E-4</v>
      </c>
      <c r="I6" s="10">
        <f t="shared" si="1"/>
        <v>3.5853717389173405E-4</v>
      </c>
      <c r="J6" s="10">
        <f t="shared" si="2"/>
        <v>0.41948849345332889</v>
      </c>
    </row>
    <row r="7" spans="1:10" x14ac:dyDescent="0.2">
      <c r="B7" s="7">
        <v>7.5535333333333297</v>
      </c>
      <c r="C7" s="8">
        <v>7981.9795454449804</v>
      </c>
      <c r="D7" s="8">
        <v>114.749342304305</v>
      </c>
      <c r="E7" s="8">
        <v>7.5610499999999998</v>
      </c>
      <c r="F7" s="8">
        <v>56286414.215895101</v>
      </c>
      <c r="G7" s="8">
        <v>94.186096109444605</v>
      </c>
      <c r="H7" s="10">
        <f t="shared" si="0"/>
        <v>1.4181005588362555E-4</v>
      </c>
      <c r="I7" s="10">
        <f t="shared" si="1"/>
        <v>3.3472900631663447E-4</v>
      </c>
      <c r="J7" s="10">
        <f t="shared" si="2"/>
        <v>0.39163293739046234</v>
      </c>
    </row>
    <row r="8" spans="1:10" x14ac:dyDescent="0.2">
      <c r="B8" s="7">
        <v>7.5449333333333302</v>
      </c>
      <c r="C8" s="8">
        <v>8508.3053433786499</v>
      </c>
      <c r="D8" s="8">
        <v>94.768863469368696</v>
      </c>
      <c r="E8" s="8">
        <v>7.5352666666666703</v>
      </c>
      <c r="F8" s="8">
        <v>56701411.667895399</v>
      </c>
      <c r="G8" s="8">
        <v>93.673038050886703</v>
      </c>
      <c r="H8" s="10">
        <f t="shared" si="0"/>
        <v>1.5005455936815929E-4</v>
      </c>
      <c r="I8" s="10">
        <f t="shared" si="1"/>
        <v>3.4338892615585565E-4</v>
      </c>
      <c r="J8" s="10">
        <f t="shared" si="2"/>
        <v>0.40176504360235116</v>
      </c>
    </row>
    <row r="9" spans="1:10" x14ac:dyDescent="0.2">
      <c r="A9" s="6" t="s">
        <v>30</v>
      </c>
      <c r="B9" s="7">
        <v>7.5707166666666703</v>
      </c>
      <c r="C9" s="8">
        <v>1118.30175314659</v>
      </c>
      <c r="D9" s="8">
        <v>97.871229723952098</v>
      </c>
      <c r="E9" s="8">
        <v>7.5524500000000003</v>
      </c>
      <c r="F9" s="8">
        <v>53942923.687280104</v>
      </c>
      <c r="G9" s="8">
        <v>93.192586099337703</v>
      </c>
      <c r="H9" s="10">
        <f t="shared" si="0"/>
        <v>2.0731203959756611E-5</v>
      </c>
      <c r="I9" s="10">
        <f t="shared" si="1"/>
        <v>2.0754934609177925E-4</v>
      </c>
      <c r="J9" s="10">
        <f t="shared" si="2"/>
        <v>0.24283273492738175</v>
      </c>
    </row>
    <row r="10" spans="1:10" x14ac:dyDescent="0.2">
      <c r="B10" s="7">
        <v>7.5277500000000002</v>
      </c>
      <c r="C10" s="8">
        <v>7688.13324454761</v>
      </c>
      <c r="D10" s="8">
        <v>69.469542901543605</v>
      </c>
      <c r="E10" s="8">
        <v>7.5438499999999999</v>
      </c>
      <c r="F10" s="8">
        <v>55111557.215588003</v>
      </c>
      <c r="G10" s="8">
        <v>92.550125152004696</v>
      </c>
      <c r="H10" s="10">
        <f t="shared" si="0"/>
        <v>1.395012885314201E-4</v>
      </c>
      <c r="I10" s="10">
        <f t="shared" si="1"/>
        <v>3.3230390694770129E-4</v>
      </c>
      <c r="J10" s="10">
        <f t="shared" si="2"/>
        <v>0.38879557112881052</v>
      </c>
    </row>
    <row r="11" spans="1:10" x14ac:dyDescent="0.2">
      <c r="B11" s="7">
        <v>7.5535333333333297</v>
      </c>
      <c r="C11" s="8">
        <v>1877.0772057270599</v>
      </c>
      <c r="D11" s="8">
        <v>32.498267540795901</v>
      </c>
      <c r="E11" s="8">
        <v>7.5352666666666703</v>
      </c>
      <c r="F11" s="8">
        <v>55168116.062278003</v>
      </c>
      <c r="G11" s="8">
        <v>93.002225141298197</v>
      </c>
      <c r="H11" s="10">
        <f t="shared" si="0"/>
        <v>3.4024674752497825E-5</v>
      </c>
      <c r="I11" s="10">
        <f t="shared" si="1"/>
        <v>2.2151263589645056E-4</v>
      </c>
      <c r="J11" s="10">
        <f t="shared" si="2"/>
        <v>0.25916978399884716</v>
      </c>
    </row>
    <row r="12" spans="1:10" x14ac:dyDescent="0.2">
      <c r="A12" s="6" t="s">
        <v>31</v>
      </c>
      <c r="B12" s="7">
        <v>7.56213333333333</v>
      </c>
      <c r="C12" s="8">
        <v>1849.3021976642899</v>
      </c>
      <c r="D12" s="8">
        <v>39.263649097623698</v>
      </c>
      <c r="E12" s="8">
        <v>7.5438499999999999</v>
      </c>
      <c r="F12" s="8">
        <v>54099148.8083786</v>
      </c>
      <c r="G12" s="8">
        <v>93.067961396750306</v>
      </c>
      <c r="H12" s="10">
        <f t="shared" si="0"/>
        <v>3.4183572910076531E-5</v>
      </c>
      <c r="I12" s="10">
        <f t="shared" si="1"/>
        <v>2.2167954046624214E-4</v>
      </c>
      <c r="J12" s="10">
        <f t="shared" si="2"/>
        <v>0.25936506234550327</v>
      </c>
    </row>
    <row r="13" spans="1:10" x14ac:dyDescent="0.2">
      <c r="B13" s="7">
        <v>7.5449333333333302</v>
      </c>
      <c r="C13" s="8">
        <v>1809.30627818934</v>
      </c>
      <c r="D13" s="8">
        <v>51.5817085679112</v>
      </c>
      <c r="E13" s="8">
        <v>7.5352666666666703</v>
      </c>
      <c r="F13" s="8">
        <v>54525006.022696398</v>
      </c>
      <c r="G13" s="8">
        <v>92.661818435210705</v>
      </c>
      <c r="H13" s="10">
        <f t="shared" si="0"/>
        <v>3.3183055081850042E-5</v>
      </c>
      <c r="I13" s="10">
        <f t="shared" si="1"/>
        <v>2.2062860947853538E-4</v>
      </c>
      <c r="J13" s="10">
        <f t="shared" si="2"/>
        <v>0.25813547308988638</v>
      </c>
    </row>
    <row r="14" spans="1:10" x14ac:dyDescent="0.2">
      <c r="B14" s="7">
        <v>7.5449333333333302</v>
      </c>
      <c r="C14" s="8">
        <v>2139.2656142167698</v>
      </c>
      <c r="D14" s="8">
        <v>15.3423719294441</v>
      </c>
      <c r="E14" s="8">
        <v>7.5438499999999999</v>
      </c>
      <c r="F14" s="8">
        <v>54248466.002763398</v>
      </c>
      <c r="G14" s="8">
        <v>92.4985579163653</v>
      </c>
      <c r="H14" s="10">
        <f t="shared" si="0"/>
        <v>3.9434582613041933E-5</v>
      </c>
      <c r="I14" s="10">
        <f t="shared" si="1"/>
        <v>2.2719513315025988E-4</v>
      </c>
      <c r="J14" s="10">
        <f t="shared" si="2"/>
        <v>0.26581830578580407</v>
      </c>
    </row>
    <row r="15" spans="1:10" x14ac:dyDescent="0.2">
      <c r="A15" s="6" t="s">
        <v>32</v>
      </c>
      <c r="B15" s="7">
        <v>7.5277500000000002</v>
      </c>
      <c r="C15" s="8">
        <v>40118114.646007203</v>
      </c>
      <c r="D15" s="8">
        <v>92.318960341416499</v>
      </c>
      <c r="E15" s="8">
        <v>7.5266666666666699</v>
      </c>
      <c r="F15" s="8">
        <v>51910494.073415399</v>
      </c>
      <c r="G15" s="8">
        <v>91.677259280003696</v>
      </c>
      <c r="H15" s="10">
        <f t="shared" si="0"/>
        <v>0.77283245636748132</v>
      </c>
      <c r="I15" s="10">
        <f t="shared" si="1"/>
        <v>0.81195899117410297</v>
      </c>
      <c r="J15" s="10">
        <f t="shared" si="2"/>
        <v>949.99201967370061</v>
      </c>
    </row>
    <row r="16" spans="1:10" x14ac:dyDescent="0.2">
      <c r="B16" s="7">
        <v>7.5449333333333302</v>
      </c>
      <c r="C16" s="8">
        <v>37993707.975033</v>
      </c>
      <c r="D16" s="8">
        <v>92.070091951790204</v>
      </c>
      <c r="E16" s="8">
        <v>7.5438499999999999</v>
      </c>
      <c r="F16" s="8">
        <v>52852706.0826414</v>
      </c>
      <c r="G16" s="8">
        <v>92.555236582755398</v>
      </c>
      <c r="H16" s="10">
        <f t="shared" si="0"/>
        <v>0.71886022100032843</v>
      </c>
      <c r="I16" s="10">
        <f t="shared" si="1"/>
        <v>0.75526725313312437</v>
      </c>
      <c r="J16" s="10">
        <f t="shared" si="2"/>
        <v>883.66268616575564</v>
      </c>
    </row>
    <row r="17" spans="1:10" x14ac:dyDescent="0.2">
      <c r="B17" s="7">
        <v>7.5449333333333302</v>
      </c>
      <c r="C17" s="8">
        <v>37299052.431311801</v>
      </c>
      <c r="D17" s="8">
        <v>91.572116020330597</v>
      </c>
      <c r="E17" s="8">
        <v>7.5438499999999999</v>
      </c>
      <c r="F17" s="8">
        <v>51919961.326757103</v>
      </c>
      <c r="G17" s="8">
        <v>93.398334000641896</v>
      </c>
      <c r="H17" s="10">
        <f t="shared" si="0"/>
        <v>0.71839522754208263</v>
      </c>
      <c r="I17" s="10">
        <f t="shared" si="1"/>
        <v>0.75477883001804835</v>
      </c>
      <c r="J17" s="10">
        <f t="shared" si="2"/>
        <v>883.09123112111649</v>
      </c>
    </row>
    <row r="18" spans="1:10" x14ac:dyDescent="0.2">
      <c r="A18" s="6" t="s">
        <v>33</v>
      </c>
      <c r="B18" s="7">
        <v>7.5277500000000002</v>
      </c>
      <c r="C18" s="8">
        <v>2229507.6452584602</v>
      </c>
      <c r="D18" s="8">
        <v>90.512903433274602</v>
      </c>
      <c r="E18" s="8">
        <v>7.5266666666666699</v>
      </c>
      <c r="F18" s="8">
        <v>50335366.283372603</v>
      </c>
      <c r="G18" s="8">
        <v>93.225651073078396</v>
      </c>
      <c r="H18" s="10">
        <f t="shared" si="0"/>
        <v>4.4293064894114789E-2</v>
      </c>
      <c r="I18" s="10">
        <f t="shared" si="1"/>
        <v>4.6710636108226407E-2</v>
      </c>
      <c r="J18" s="10">
        <f t="shared" si="2"/>
        <v>54.651444246624891</v>
      </c>
    </row>
    <row r="19" spans="1:10" x14ac:dyDescent="0.2">
      <c r="B19" s="7">
        <v>7.5277500000000002</v>
      </c>
      <c r="C19" s="8">
        <v>2360808.27911143</v>
      </c>
      <c r="D19" s="8">
        <v>90.398991432298502</v>
      </c>
      <c r="E19" s="8">
        <v>7.5266666666666699</v>
      </c>
      <c r="F19" s="8">
        <v>53097522.764044501</v>
      </c>
      <c r="G19" s="8">
        <v>92.908318894958796</v>
      </c>
      <c r="H19" s="10">
        <f t="shared" si="0"/>
        <v>4.446174051475852E-2</v>
      </c>
      <c r="I19" s="10">
        <f t="shared" si="1"/>
        <v>4.6887810798775791E-2</v>
      </c>
      <c r="J19" s="10">
        <f t="shared" si="2"/>
        <v>54.858738634567672</v>
      </c>
    </row>
    <row r="20" spans="1:10" x14ac:dyDescent="0.2">
      <c r="B20" s="7">
        <v>7.5535333333333297</v>
      </c>
      <c r="C20" s="8">
        <v>2012727.1410445201</v>
      </c>
      <c r="D20" s="8">
        <v>91.1345223739701</v>
      </c>
      <c r="E20" s="8">
        <v>7.5524500000000003</v>
      </c>
      <c r="F20" s="8">
        <v>52152636.211244099</v>
      </c>
      <c r="G20" s="8">
        <v>93.146643189569104</v>
      </c>
      <c r="H20" s="10">
        <f t="shared" si="0"/>
        <v>3.8593008661958618E-2</v>
      </c>
      <c r="I20" s="10">
        <f t="shared" si="1"/>
        <v>4.072337075718057E-2</v>
      </c>
      <c r="J20" s="10">
        <f t="shared" si="2"/>
        <v>47.646343785901266</v>
      </c>
    </row>
    <row r="21" spans="1:10" x14ac:dyDescent="0.2">
      <c r="A21" s="6" t="s">
        <v>34</v>
      </c>
      <c r="B21" s="7">
        <v>7.5277500000000002</v>
      </c>
      <c r="C21" s="8">
        <v>3462732.2292070701</v>
      </c>
      <c r="D21" s="8">
        <v>92.328266352507399</v>
      </c>
      <c r="E21" s="8">
        <v>7.5266666666666699</v>
      </c>
      <c r="F21" s="8">
        <v>50869344.187779903</v>
      </c>
      <c r="G21" s="8">
        <v>92.178895437954097</v>
      </c>
      <c r="H21" s="10">
        <f t="shared" si="0"/>
        <v>6.8071100276517929E-2</v>
      </c>
      <c r="I21" s="10">
        <f t="shared" si="1"/>
        <v>7.1686776967656407E-2</v>
      </c>
      <c r="J21" s="10">
        <f t="shared" si="2"/>
        <v>83.873529052158005</v>
      </c>
    </row>
    <row r="22" spans="1:10" x14ac:dyDescent="0.2">
      <c r="B22" s="7">
        <v>7.5277500000000002</v>
      </c>
      <c r="C22" s="8">
        <v>3305976.6717945598</v>
      </c>
      <c r="D22" s="8">
        <v>92.040827975710002</v>
      </c>
      <c r="E22" s="8">
        <v>7.5266666666666699</v>
      </c>
      <c r="F22" s="8">
        <v>52386964.6724426</v>
      </c>
      <c r="G22" s="8">
        <v>92.156364811384407</v>
      </c>
      <c r="H22" s="10">
        <f t="shared" si="0"/>
        <v>6.3106856685927082E-2</v>
      </c>
      <c r="I22" s="10">
        <f t="shared" si="1"/>
        <v>6.6472399699512699E-2</v>
      </c>
      <c r="J22" s="10">
        <f t="shared" si="2"/>
        <v>77.772707648429858</v>
      </c>
    </row>
    <row r="23" spans="1:10" x14ac:dyDescent="0.2">
      <c r="B23" s="7">
        <v>7.5277500000000002</v>
      </c>
      <c r="C23" s="8">
        <v>3327853.5453084102</v>
      </c>
      <c r="D23" s="8">
        <v>89.282039920726405</v>
      </c>
      <c r="E23" s="8">
        <v>7.5266666666666699</v>
      </c>
      <c r="F23" s="8">
        <v>52207393.899580203</v>
      </c>
      <c r="G23" s="8">
        <v>91.894470993074407</v>
      </c>
      <c r="H23" s="10">
        <f t="shared" si="0"/>
        <v>6.3742954718434414E-2</v>
      </c>
      <c r="I23" s="10">
        <f t="shared" si="1"/>
        <v>6.7140548846606099E-2</v>
      </c>
      <c r="J23" s="10">
        <f t="shared" si="2"/>
        <v>78.554442150529127</v>
      </c>
    </row>
    <row r="24" spans="1:10" x14ac:dyDescent="0.2">
      <c r="A24" s="6" t="s">
        <v>35</v>
      </c>
      <c r="B24" s="8">
        <v>7.6271833333333303</v>
      </c>
      <c r="C24" s="8">
        <v>304.396908759935</v>
      </c>
      <c r="D24" s="8" t="s">
        <v>38</v>
      </c>
      <c r="E24" s="8">
        <v>7.6584166666666702</v>
      </c>
      <c r="F24" s="8">
        <v>35675866.524954803</v>
      </c>
      <c r="G24" s="8">
        <v>91.520884035364602</v>
      </c>
      <c r="H24" s="10">
        <f t="shared" ref="H24:H50" si="3">C24/F24</f>
        <v>8.5322919499940761E-6</v>
      </c>
      <c r="I24" s="10">
        <f>(H24+0.000176862)/0.95203</f>
        <v>1.9473576667751441E-4</v>
      </c>
      <c r="J24" s="10">
        <f>I24*1500/50*39</f>
        <v>0.22784084701269189</v>
      </c>
    </row>
    <row r="25" spans="1:10" x14ac:dyDescent="0.2">
      <c r="A25" s="6" t="s">
        <v>36</v>
      </c>
      <c r="B25" s="8">
        <v>7.6608333333333301</v>
      </c>
      <c r="C25" s="8">
        <v>3677.9571110157099</v>
      </c>
      <c r="D25" s="8">
        <v>74.369078048438595</v>
      </c>
      <c r="E25" s="8">
        <v>7.6416000000000004</v>
      </c>
      <c r="F25" s="8">
        <v>33300944.998337898</v>
      </c>
      <c r="G25" s="8">
        <v>91.922213413367004</v>
      </c>
      <c r="H25" s="10">
        <f t="shared" si="3"/>
        <v>1.1044602821929775E-4</v>
      </c>
      <c r="I25" s="10">
        <f t="shared" ref="I25:I50" si="4">(H25+0.000176862)/0.95203</f>
        <v>3.0178463726909625E-4</v>
      </c>
      <c r="J25" s="10">
        <f t="shared" ref="J25:J50" si="5">I25*1500/50*39</f>
        <v>0.35308802560484259</v>
      </c>
    </row>
    <row r="26" spans="1:10" x14ac:dyDescent="0.2">
      <c r="A26" s="6" t="s">
        <v>37</v>
      </c>
      <c r="B26" s="8">
        <v>7.6271833333333303</v>
      </c>
      <c r="C26" s="8">
        <v>711.92766664651106</v>
      </c>
      <c r="D26" s="8" t="s">
        <v>38</v>
      </c>
      <c r="E26" s="8">
        <v>7.6416000000000004</v>
      </c>
      <c r="F26" s="8">
        <v>32028684.109493401</v>
      </c>
      <c r="G26" s="8">
        <v>91.612028001122297</v>
      </c>
      <c r="H26" s="10">
        <f t="shared" si="3"/>
        <v>2.2227815048932763E-5</v>
      </c>
      <c r="I26" s="10">
        <f t="shared" si="4"/>
        <v>2.0912136702512814E-4</v>
      </c>
      <c r="J26" s="10">
        <f t="shared" si="5"/>
        <v>0.2446719994193999</v>
      </c>
    </row>
    <row r="27" spans="1:10" x14ac:dyDescent="0.2">
      <c r="A27" s="6" t="s">
        <v>39</v>
      </c>
      <c r="B27" s="8">
        <v>7.6524333333333301</v>
      </c>
      <c r="C27" s="8">
        <v>22057.167975470798</v>
      </c>
      <c r="D27" s="8">
        <v>89.450813573881305</v>
      </c>
      <c r="E27" s="8">
        <v>7.6500166666666702</v>
      </c>
      <c r="F27" s="8">
        <v>30491046.1258277</v>
      </c>
      <c r="G27" s="8">
        <v>92.423130959034296</v>
      </c>
      <c r="H27" s="10">
        <f t="shared" si="3"/>
        <v>7.2339820301498567E-4</v>
      </c>
      <c r="I27" s="10">
        <f t="shared" si="4"/>
        <v>9.4562167475288129E-4</v>
      </c>
      <c r="J27" s="10">
        <f t="shared" si="5"/>
        <v>1.1063773594608712</v>
      </c>
    </row>
    <row r="28" spans="1:10" x14ac:dyDescent="0.2">
      <c r="B28" s="8">
        <v>7.6608333333333301</v>
      </c>
      <c r="C28" s="8">
        <v>25405.062508291299</v>
      </c>
      <c r="D28" s="8">
        <v>76.701872777648106</v>
      </c>
      <c r="E28" s="8">
        <v>7.6500166666666702</v>
      </c>
      <c r="F28" s="8">
        <v>29927660.772984799</v>
      </c>
      <c r="G28" s="8">
        <v>91.594948832518</v>
      </c>
      <c r="H28" s="10">
        <f t="shared" si="3"/>
        <v>8.4888233333705872E-4</v>
      </c>
      <c r="I28" s="10">
        <f t="shared" si="4"/>
        <v>1.0774285824365396E-3</v>
      </c>
      <c r="J28" s="10">
        <f t="shared" si="5"/>
        <v>1.2605914414507511</v>
      </c>
    </row>
    <row r="29" spans="1:10" x14ac:dyDescent="0.2">
      <c r="B29" s="8">
        <v>7.6608333333333301</v>
      </c>
      <c r="C29" s="8">
        <v>24313.3705354339</v>
      </c>
      <c r="D29" s="8">
        <v>84.986687417926106</v>
      </c>
      <c r="E29" s="8">
        <v>7.65</v>
      </c>
      <c r="F29" s="8">
        <v>29289379.7928847</v>
      </c>
      <c r="G29" s="8">
        <v>91.738146830711301</v>
      </c>
      <c r="H29" s="10">
        <f t="shared" si="3"/>
        <v>8.301087529801629E-4</v>
      </c>
      <c r="I29" s="10">
        <f t="shared" si="4"/>
        <v>1.0577090564164605E-3</v>
      </c>
      <c r="J29" s="10">
        <f t="shared" si="5"/>
        <v>1.2375195960072587</v>
      </c>
    </row>
    <row r="30" spans="1:10" x14ac:dyDescent="0.2">
      <c r="A30" s="6" t="s">
        <v>40</v>
      </c>
      <c r="B30" s="8">
        <v>7.64401666666667</v>
      </c>
      <c r="C30" s="8">
        <v>1974.9533135106201</v>
      </c>
      <c r="D30" s="8">
        <v>99.274930119038302</v>
      </c>
      <c r="E30" s="8">
        <v>7.6416000000000004</v>
      </c>
      <c r="F30" s="8">
        <v>28793073.9111128</v>
      </c>
      <c r="G30" s="8">
        <v>91.581946387113803</v>
      </c>
      <c r="H30" s="10">
        <f t="shared" si="3"/>
        <v>6.8591263288091627E-5</v>
      </c>
      <c r="I30" s="10">
        <f t="shared" si="4"/>
        <v>2.5782093346647856E-4</v>
      </c>
      <c r="J30" s="10">
        <f t="shared" si="5"/>
        <v>0.30165049215577994</v>
      </c>
    </row>
    <row r="31" spans="1:10" x14ac:dyDescent="0.2">
      <c r="B31" s="8">
        <v>7.65241666666667</v>
      </c>
      <c r="C31" s="8">
        <v>2044.7189474433401</v>
      </c>
      <c r="D31" s="8">
        <v>83.853858409552799</v>
      </c>
      <c r="E31" s="8">
        <v>7.6416000000000004</v>
      </c>
      <c r="F31" s="8">
        <v>28292191.8358532</v>
      </c>
      <c r="G31" s="8">
        <v>91.556985355018597</v>
      </c>
      <c r="H31" s="10">
        <f t="shared" si="3"/>
        <v>7.2271493113947285E-5</v>
      </c>
      <c r="I31" s="10">
        <f t="shared" si="4"/>
        <v>2.6168659928147982E-4</v>
      </c>
      <c r="J31" s="10">
        <f t="shared" si="5"/>
        <v>0.30617332115933138</v>
      </c>
    </row>
    <row r="32" spans="1:10" x14ac:dyDescent="0.2">
      <c r="B32" s="8">
        <v>7.6860666666666697</v>
      </c>
      <c r="C32" s="8">
        <v>1951.59985707647</v>
      </c>
      <c r="D32" s="8">
        <v>97.183453086288793</v>
      </c>
      <c r="E32" s="8">
        <v>7.6584166666666702</v>
      </c>
      <c r="F32" s="8">
        <v>28043668.295942899</v>
      </c>
      <c r="G32" s="8">
        <v>91.365220240204195</v>
      </c>
      <c r="H32" s="10">
        <f t="shared" si="3"/>
        <v>6.959146130532466E-5</v>
      </c>
      <c r="I32" s="10">
        <f t="shared" si="4"/>
        <v>2.5887152852885375E-4</v>
      </c>
      <c r="J32" s="10">
        <f t="shared" si="5"/>
        <v>0.30287968837875889</v>
      </c>
    </row>
    <row r="33" spans="1:10" x14ac:dyDescent="0.2">
      <c r="A33" s="6" t="s">
        <v>41</v>
      </c>
      <c r="B33" s="8">
        <v>7.6524333333333301</v>
      </c>
      <c r="C33" s="8">
        <v>41917830.819796301</v>
      </c>
      <c r="D33" s="8">
        <v>91.048087828407006</v>
      </c>
      <c r="E33" s="8">
        <v>7.6584333333333303</v>
      </c>
      <c r="F33" s="8">
        <v>27398287.9238417</v>
      </c>
      <c r="G33" s="8">
        <v>90.756939936685598</v>
      </c>
      <c r="H33" s="10">
        <f t="shared" si="3"/>
        <v>1.5299434379372241</v>
      </c>
      <c r="I33" s="10">
        <f t="shared" si="4"/>
        <v>1.6072185749789649</v>
      </c>
      <c r="J33" s="10">
        <f t="shared" si="5"/>
        <v>1880.445732725389</v>
      </c>
    </row>
    <row r="34" spans="1:10" x14ac:dyDescent="0.2">
      <c r="B34" s="8">
        <v>7.65241666666667</v>
      </c>
      <c r="C34" s="8">
        <v>41533720.927354299</v>
      </c>
      <c r="D34" s="8">
        <v>91.535723946794207</v>
      </c>
      <c r="E34" s="8">
        <v>7.65</v>
      </c>
      <c r="F34" s="8">
        <v>26868025.344304901</v>
      </c>
      <c r="G34" s="8">
        <v>91.142594633147695</v>
      </c>
      <c r="H34" s="10">
        <f t="shared" si="3"/>
        <v>1.5458419588009664</v>
      </c>
      <c r="I34" s="10">
        <f t="shared" si="4"/>
        <v>1.623918175688756</v>
      </c>
      <c r="J34" s="10">
        <f t="shared" si="5"/>
        <v>1899.9842655558443</v>
      </c>
    </row>
    <row r="35" spans="1:10" x14ac:dyDescent="0.2">
      <c r="B35" s="8">
        <v>7.65241666666667</v>
      </c>
      <c r="C35" s="8">
        <v>40816492.141524799</v>
      </c>
      <c r="D35" s="8">
        <v>91.1499421837906</v>
      </c>
      <c r="E35" s="8">
        <v>7.65</v>
      </c>
      <c r="F35" s="8">
        <v>26159174.227871601</v>
      </c>
      <c r="G35" s="8">
        <v>91.723343821841695</v>
      </c>
      <c r="H35" s="10">
        <f t="shared" si="3"/>
        <v>1.5603127142307263</v>
      </c>
      <c r="I35" s="10">
        <f t="shared" si="4"/>
        <v>1.6391180700510763</v>
      </c>
      <c r="J35" s="10">
        <f t="shared" si="5"/>
        <v>1917.7681419597593</v>
      </c>
    </row>
    <row r="36" spans="1:10" x14ac:dyDescent="0.2">
      <c r="A36" s="6" t="s">
        <v>42</v>
      </c>
      <c r="B36" s="8">
        <v>7.65241666666667</v>
      </c>
      <c r="C36" s="8">
        <v>1509374.0494882299</v>
      </c>
      <c r="D36" s="8">
        <v>90.303014166460102</v>
      </c>
      <c r="E36" s="8">
        <v>7.65</v>
      </c>
      <c r="F36" s="8">
        <v>26413765.744804598</v>
      </c>
      <c r="G36" s="8">
        <v>91.349082587895097</v>
      </c>
      <c r="H36" s="10">
        <f t="shared" si="3"/>
        <v>5.7143463149896115E-2</v>
      </c>
      <c r="I36" s="10">
        <f t="shared" si="4"/>
        <v>6.020852825005106E-2</v>
      </c>
      <c r="J36" s="10">
        <f t="shared" si="5"/>
        <v>70.443978052559743</v>
      </c>
    </row>
    <row r="37" spans="1:10" x14ac:dyDescent="0.2">
      <c r="B37" s="8">
        <v>7.6524333333333301</v>
      </c>
      <c r="C37" s="8">
        <v>1523557.1115568201</v>
      </c>
      <c r="D37" s="8">
        <v>90.737688392059695</v>
      </c>
      <c r="E37" s="8">
        <v>7.6500166666666702</v>
      </c>
      <c r="F37" s="8">
        <v>26549474.339333098</v>
      </c>
      <c r="G37" s="8">
        <v>91.274963455323103</v>
      </c>
      <c r="H37" s="10">
        <f t="shared" si="3"/>
        <v>5.738558481738628E-2</v>
      </c>
      <c r="I37" s="10">
        <f t="shared" si="4"/>
        <v>6.0462849718376815E-2</v>
      </c>
      <c r="J37" s="10">
        <f t="shared" si="5"/>
        <v>70.74153417050087</v>
      </c>
    </row>
    <row r="38" spans="1:10" x14ac:dyDescent="0.2">
      <c r="B38" s="8">
        <v>7.6440000000000001</v>
      </c>
      <c r="C38" s="8">
        <v>1490934.8788590899</v>
      </c>
      <c r="D38" s="8">
        <v>90.341864692287501</v>
      </c>
      <c r="E38" s="8">
        <v>7.65</v>
      </c>
      <c r="F38" s="8">
        <v>25999600.030915901</v>
      </c>
      <c r="G38" s="8">
        <v>92.038447600676605</v>
      </c>
      <c r="H38" s="10">
        <f t="shared" si="3"/>
        <v>5.7344531342260342E-2</v>
      </c>
      <c r="I38" s="10">
        <f t="shared" si="4"/>
        <v>6.0419727679023073E-2</v>
      </c>
      <c r="J38" s="10">
        <f t="shared" si="5"/>
        <v>70.691081384456993</v>
      </c>
    </row>
    <row r="39" spans="1:10" x14ac:dyDescent="0.2">
      <c r="A39" s="6" t="s">
        <v>43</v>
      </c>
      <c r="B39" s="8">
        <v>7.6608333333333301</v>
      </c>
      <c r="C39" s="8">
        <v>26815751.065788899</v>
      </c>
      <c r="D39" s="8">
        <v>90.478172194071107</v>
      </c>
      <c r="E39" s="8">
        <v>7.6584166666666702</v>
      </c>
      <c r="F39" s="8">
        <v>25902627.058798399</v>
      </c>
      <c r="G39" s="8">
        <v>91.529291703822693</v>
      </c>
      <c r="H39" s="10">
        <f t="shared" si="3"/>
        <v>1.0352521775076222</v>
      </c>
      <c r="I39" s="10">
        <f t="shared" si="4"/>
        <v>1.0876012725519386</v>
      </c>
      <c r="J39" s="10">
        <f t="shared" si="5"/>
        <v>1272.4934888857681</v>
      </c>
    </row>
    <row r="40" spans="1:10" x14ac:dyDescent="0.2">
      <c r="B40" s="8">
        <v>7.6524333333333301</v>
      </c>
      <c r="C40" s="8">
        <v>26845150.590070602</v>
      </c>
      <c r="D40" s="8">
        <v>90.902210098423794</v>
      </c>
      <c r="E40" s="8">
        <v>7.6500166666666702</v>
      </c>
      <c r="F40" s="8">
        <v>25572082.548126299</v>
      </c>
      <c r="G40" s="8">
        <v>91.0564034263015</v>
      </c>
      <c r="H40" s="10">
        <f t="shared" si="3"/>
        <v>1.0497835105744089</v>
      </c>
      <c r="I40" s="10">
        <f t="shared" si="4"/>
        <v>1.1028647968807799</v>
      </c>
      <c r="J40" s="10">
        <f t="shared" si="5"/>
        <v>1290.3518123505123</v>
      </c>
    </row>
    <row r="41" spans="1:10" x14ac:dyDescent="0.2">
      <c r="B41" s="8">
        <v>7.65241666666667</v>
      </c>
      <c r="C41" s="8">
        <v>26778401.6144276</v>
      </c>
      <c r="D41" s="8">
        <v>91.035279984377695</v>
      </c>
      <c r="E41" s="8">
        <v>7.65</v>
      </c>
      <c r="F41" s="8">
        <v>25299962.750553299</v>
      </c>
      <c r="G41" s="8">
        <v>91.066666904493204</v>
      </c>
      <c r="H41" s="10">
        <f t="shared" si="3"/>
        <v>1.0584364047667212</v>
      </c>
      <c r="I41" s="10">
        <f t="shared" si="4"/>
        <v>1.1119536850379936</v>
      </c>
      <c r="J41" s="10">
        <f t="shared" si="5"/>
        <v>1300.9858114944527</v>
      </c>
    </row>
    <row r="42" spans="1:10" x14ac:dyDescent="0.2">
      <c r="A42" s="6" t="s">
        <v>44</v>
      </c>
      <c r="B42" s="8">
        <v>7.6524333333333301</v>
      </c>
      <c r="C42" s="8">
        <v>4046866.7778239902</v>
      </c>
      <c r="D42" s="8">
        <v>90.791162109282197</v>
      </c>
      <c r="E42" s="8">
        <v>7.6500166666666702</v>
      </c>
      <c r="F42" s="8">
        <v>25546410.815522201</v>
      </c>
      <c r="G42" s="8">
        <v>91.6394218140791</v>
      </c>
      <c r="H42" s="10">
        <f t="shared" si="3"/>
        <v>0.15841234242444274</v>
      </c>
      <c r="I42" s="10">
        <f t="shared" si="4"/>
        <v>0.1665800493938665</v>
      </c>
      <c r="J42" s="10">
        <f t="shared" si="5"/>
        <v>194.89865779082382</v>
      </c>
    </row>
    <row r="43" spans="1:10" x14ac:dyDescent="0.2">
      <c r="B43" s="8">
        <v>7.65241666666667</v>
      </c>
      <c r="C43" s="8">
        <v>4066107.45836095</v>
      </c>
      <c r="D43" s="8">
        <v>90.0668794144066</v>
      </c>
      <c r="E43" s="8">
        <v>7.65</v>
      </c>
      <c r="F43" s="8">
        <v>25373447.109423999</v>
      </c>
      <c r="G43" s="8">
        <v>91.410350742158997</v>
      </c>
      <c r="H43" s="10">
        <f t="shared" si="3"/>
        <v>0.16025049496923693</v>
      </c>
      <c r="I43" s="10">
        <f t="shared" si="4"/>
        <v>0.16851082105525764</v>
      </c>
      <c r="J43" s="10">
        <f t="shared" si="5"/>
        <v>197.15766063465145</v>
      </c>
    </row>
    <row r="44" spans="1:10" x14ac:dyDescent="0.2">
      <c r="B44" s="8">
        <v>7.65241666666667</v>
      </c>
      <c r="C44" s="8">
        <v>4047981.9284327198</v>
      </c>
      <c r="D44" s="8">
        <v>90.4217031088493</v>
      </c>
      <c r="E44" s="8">
        <v>7.65</v>
      </c>
      <c r="F44" s="8">
        <v>25387295.353401601</v>
      </c>
      <c r="G44" s="8">
        <v>91.408979611415205</v>
      </c>
      <c r="H44" s="10">
        <f t="shared" si="3"/>
        <v>0.15944912099076114</v>
      </c>
      <c r="I44" s="10">
        <f t="shared" si="4"/>
        <v>0.16766906819192792</v>
      </c>
      <c r="J44" s="10">
        <f t="shared" si="5"/>
        <v>196.17280978455565</v>
      </c>
    </row>
    <row r="45" spans="1:10" x14ac:dyDescent="0.2">
      <c r="A45" s="6" t="s">
        <v>45</v>
      </c>
      <c r="B45" s="8">
        <v>7.65241666666667</v>
      </c>
      <c r="C45" s="8">
        <v>32883588.9278039</v>
      </c>
      <c r="D45" s="8">
        <v>90.637980520242806</v>
      </c>
      <c r="E45" s="8">
        <v>7.65</v>
      </c>
      <c r="F45" s="8">
        <v>25025744.167362802</v>
      </c>
      <c r="G45" s="8">
        <v>91.320488374282505</v>
      </c>
      <c r="H45" s="10">
        <f t="shared" si="3"/>
        <v>1.3139904535062286</v>
      </c>
      <c r="I45" s="10">
        <f t="shared" si="4"/>
        <v>1.3803843529155893</v>
      </c>
      <c r="J45" s="10">
        <f t="shared" si="5"/>
        <v>1615.0496929112396</v>
      </c>
    </row>
    <row r="46" spans="1:10" x14ac:dyDescent="0.2">
      <c r="B46" s="8">
        <v>7.6524333333333301</v>
      </c>
      <c r="C46" s="8">
        <v>32522970.2897713</v>
      </c>
      <c r="D46" s="8">
        <v>90.490139079108303</v>
      </c>
      <c r="E46" s="8">
        <v>7.6500166666666702</v>
      </c>
      <c r="F46" s="8">
        <v>24402905.564171501</v>
      </c>
      <c r="G46" s="8">
        <v>91.256287586913103</v>
      </c>
      <c r="H46" s="10">
        <f t="shared" si="3"/>
        <v>1.3327499139086834</v>
      </c>
      <c r="I46" s="10">
        <f t="shared" si="4"/>
        <v>1.4000890475181278</v>
      </c>
      <c r="J46" s="10">
        <f t="shared" si="5"/>
        <v>1638.1041855962094</v>
      </c>
    </row>
    <row r="47" spans="1:10" x14ac:dyDescent="0.2">
      <c r="B47" s="8">
        <v>7.6608499999999999</v>
      </c>
      <c r="C47" s="8">
        <v>32491675.141409699</v>
      </c>
      <c r="D47" s="8">
        <v>90.650641301319695</v>
      </c>
      <c r="E47" s="8">
        <v>7.6584333333333303</v>
      </c>
      <c r="F47" s="8">
        <v>24541650.6180158</v>
      </c>
      <c r="G47" s="8">
        <v>90.590222957616703</v>
      </c>
      <c r="H47" s="10">
        <f t="shared" si="3"/>
        <v>1.3239400905478567</v>
      </c>
      <c r="I47" s="10">
        <f t="shared" si="4"/>
        <v>1.3908353229917718</v>
      </c>
      <c r="J47" s="10">
        <f t="shared" si="5"/>
        <v>1627.2773279003729</v>
      </c>
    </row>
    <row r="48" spans="1:10" x14ac:dyDescent="0.2">
      <c r="A48" s="6" t="s">
        <v>46</v>
      </c>
      <c r="B48" s="8">
        <v>7.65241666666667</v>
      </c>
      <c r="C48" s="8">
        <v>26428343.210172199</v>
      </c>
      <c r="D48" s="8">
        <v>91.145223541443002</v>
      </c>
      <c r="E48" s="8">
        <v>7.6500166666666702</v>
      </c>
      <c r="F48" s="8">
        <v>24111654.760411799</v>
      </c>
      <c r="G48" s="8">
        <v>91.486534119678595</v>
      </c>
      <c r="H48" s="10">
        <f t="shared" si="3"/>
        <v>1.0960816863371858</v>
      </c>
      <c r="I48" s="10">
        <f t="shared" si="4"/>
        <v>1.1514958019570662</v>
      </c>
      <c r="J48" s="10">
        <f t="shared" si="5"/>
        <v>1347.2500882897675</v>
      </c>
    </row>
    <row r="49" spans="2:10" x14ac:dyDescent="0.2">
      <c r="B49" s="8">
        <v>7.6608333333333301</v>
      </c>
      <c r="C49" s="8">
        <v>26853242.711349901</v>
      </c>
      <c r="D49" s="8">
        <v>90.9413332285595</v>
      </c>
      <c r="E49" s="8">
        <v>7.6584166666666702</v>
      </c>
      <c r="F49" s="8">
        <v>24389753.0992609</v>
      </c>
      <c r="G49" s="8">
        <v>90.878864220884296</v>
      </c>
      <c r="H49" s="10">
        <f t="shared" si="3"/>
        <v>1.1010051066143698</v>
      </c>
      <c r="I49" s="10">
        <f t="shared" si="4"/>
        <v>1.1566672989447493</v>
      </c>
      <c r="J49" s="10">
        <f t="shared" si="5"/>
        <v>1353.3007397653566</v>
      </c>
    </row>
    <row r="50" spans="2:10" x14ac:dyDescent="0.2">
      <c r="B50" s="8">
        <v>7.65241666666667</v>
      </c>
      <c r="C50" s="8">
        <v>26506965.495034501</v>
      </c>
      <c r="D50" s="8">
        <v>90.990135009487204</v>
      </c>
      <c r="E50" s="8">
        <v>7.65</v>
      </c>
      <c r="F50" s="8">
        <v>24038926.686062101</v>
      </c>
      <c r="G50" s="8">
        <v>91.101848408110897</v>
      </c>
      <c r="H50" s="10">
        <f t="shared" si="3"/>
        <v>1.1026684278047814</v>
      </c>
      <c r="I50" s="10">
        <f t="shared" si="4"/>
        <v>1.1584144300124799</v>
      </c>
      <c r="J50" s="10">
        <f t="shared" si="5"/>
        <v>1355.3448831146013</v>
      </c>
    </row>
  </sheetData>
  <mergeCells count="1">
    <mergeCell ref="E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97E1C-0DD6-4981-A272-2D08D1B56E91}">
  <sheetPr>
    <outlinePr summaryBelow="0"/>
  </sheetPr>
  <dimension ref="A1:M51"/>
  <sheetViews>
    <sheetView zoomScaleNormal="100" workbookViewId="0">
      <selection activeCell="F28" sqref="F28"/>
    </sheetView>
  </sheetViews>
  <sheetFormatPr baseColWidth="10" defaultColWidth="8.6640625" defaultRowHeight="16" x14ac:dyDescent="0.2"/>
  <cols>
    <col min="1" max="1" width="24.5" style="6" bestFit="1" customWidth="1"/>
    <col min="2" max="2" width="16" style="6" bestFit="1" customWidth="1"/>
    <col min="3" max="3" width="12.1640625" style="6" bestFit="1" customWidth="1"/>
    <col min="4" max="4" width="4" style="6" bestFit="1" customWidth="1"/>
    <col min="5" max="5" width="12.1640625" style="6" bestFit="1" customWidth="1"/>
    <col min="6" max="6" width="23.1640625" style="6" bestFit="1" customWidth="1"/>
    <col min="7" max="7" width="22.83203125" style="6" bestFit="1" customWidth="1"/>
    <col min="8" max="8" width="16.6640625" style="6" bestFit="1" customWidth="1"/>
    <col min="9" max="9" width="8.6640625" style="6"/>
    <col min="10" max="10" width="21" style="6" bestFit="1" customWidth="1"/>
    <col min="11" max="11" width="23.1640625" style="6" bestFit="1" customWidth="1"/>
    <col min="12" max="12" width="22.83203125" style="6" bestFit="1" customWidth="1"/>
    <col min="13" max="13" width="16.6640625" style="6" bestFit="1" customWidth="1"/>
    <col min="14" max="16384" width="8.6640625" style="6"/>
  </cols>
  <sheetData>
    <row r="1" spans="1:13" ht="15" customHeight="1" x14ac:dyDescent="0.2">
      <c r="B1" s="4" t="s">
        <v>15</v>
      </c>
      <c r="C1" s="4"/>
      <c r="D1" s="9" t="s">
        <v>16</v>
      </c>
      <c r="E1" s="9"/>
    </row>
    <row r="2" spans="1:13" ht="13.5" customHeight="1" x14ac:dyDescent="0.2">
      <c r="B2" s="5" t="s">
        <v>1</v>
      </c>
      <c r="C2" s="5" t="s">
        <v>12</v>
      </c>
      <c r="D2" s="5" t="s">
        <v>1</v>
      </c>
      <c r="E2" s="5" t="s">
        <v>12</v>
      </c>
      <c r="F2" s="5" t="s">
        <v>17</v>
      </c>
      <c r="G2" s="5" t="s">
        <v>18</v>
      </c>
      <c r="H2" s="5" t="s">
        <v>19</v>
      </c>
      <c r="J2" s="5" t="s">
        <v>28</v>
      </c>
      <c r="K2" s="5" t="s">
        <v>17</v>
      </c>
      <c r="L2" s="5" t="s">
        <v>18</v>
      </c>
      <c r="M2" s="5" t="s">
        <v>19</v>
      </c>
    </row>
    <row r="3" spans="1:13" x14ac:dyDescent="0.2">
      <c r="A3" s="6" t="s">
        <v>35</v>
      </c>
      <c r="B3" s="7">
        <v>1.85103333333333</v>
      </c>
      <c r="C3" s="8">
        <v>156725.430635578</v>
      </c>
      <c r="D3" s="8">
        <v>1.85053333333333</v>
      </c>
      <c r="E3" s="8">
        <v>6744162.3476253403</v>
      </c>
      <c r="F3" s="10">
        <f t="shared" ref="F3:F23" si="0">C3/E3</f>
        <v>2.3238679995709468E-2</v>
      </c>
      <c r="G3" s="10">
        <f>(F3-0.000169262)/1.31064</f>
        <v>1.7601643468617978E-2</v>
      </c>
      <c r="H3" s="10">
        <f>G3*1500/50*39</f>
        <v>20.593922858283033</v>
      </c>
      <c r="I3" s="10"/>
      <c r="J3" s="10">
        <f>AVERAGE(C3:C5)</f>
        <v>141316.59285482034</v>
      </c>
      <c r="K3" s="10"/>
      <c r="L3" s="10"/>
      <c r="M3" s="10"/>
    </row>
    <row r="4" spans="1:13" x14ac:dyDescent="0.2">
      <c r="A4" s="6" t="s">
        <v>36</v>
      </c>
      <c r="B4" s="7">
        <v>1.8596333333333299</v>
      </c>
      <c r="C4" s="8">
        <v>123566.26097020401</v>
      </c>
      <c r="D4" s="8">
        <v>1.85913333333333</v>
      </c>
      <c r="E4" s="8">
        <v>5781955.2148829997</v>
      </c>
      <c r="F4" s="10">
        <f t="shared" si="0"/>
        <v>2.1371016615995084E-2</v>
      </c>
      <c r="G4" s="10">
        <f t="shared" ref="G4:G23" si="1">(F4-0.000169262)/1.31064</f>
        <v>1.6176642415915189E-2</v>
      </c>
      <c r="H4" s="10">
        <f t="shared" ref="H4:H23" si="2">G4*1500/50*39</f>
        <v>18.92667162662077</v>
      </c>
      <c r="I4" s="10"/>
      <c r="J4" s="10"/>
      <c r="K4" s="10"/>
      <c r="L4" s="10"/>
      <c r="M4" s="10"/>
    </row>
    <row r="5" spans="1:13" x14ac:dyDescent="0.2">
      <c r="A5" s="6" t="s">
        <v>37</v>
      </c>
      <c r="B5" s="7">
        <v>1.85103333333333</v>
      </c>
      <c r="C5" s="8">
        <v>143658.08695867899</v>
      </c>
      <c r="D5" s="8">
        <v>1.85053333333333</v>
      </c>
      <c r="E5" s="8">
        <v>5705678.1631647302</v>
      </c>
      <c r="F5" s="10">
        <f t="shared" si="0"/>
        <v>2.5178091516994558E-2</v>
      </c>
      <c r="G5" s="10">
        <f t="shared" si="1"/>
        <v>1.9081387350450587E-2</v>
      </c>
      <c r="H5" s="10">
        <f t="shared" si="2"/>
        <v>22.325223200027185</v>
      </c>
      <c r="I5" s="10"/>
      <c r="J5" s="10"/>
      <c r="K5" s="10"/>
      <c r="L5" s="10"/>
      <c r="M5" s="10"/>
    </row>
    <row r="6" spans="1:13" x14ac:dyDescent="0.2">
      <c r="A6" s="6" t="s">
        <v>29</v>
      </c>
      <c r="B6" s="7">
        <v>1.85103333333333</v>
      </c>
      <c r="C6" s="8">
        <v>6340793.35532883</v>
      </c>
      <c r="D6" s="8">
        <v>1.85053333333333</v>
      </c>
      <c r="E6" s="8">
        <v>5299899.2108525103</v>
      </c>
      <c r="F6" s="10">
        <f t="shared" si="0"/>
        <v>1.1963988564810628</v>
      </c>
      <c r="G6" s="10">
        <f t="shared" si="1"/>
        <v>0.91270645980670728</v>
      </c>
      <c r="H6" s="10">
        <f t="shared" si="2"/>
        <v>1067.8665579738474</v>
      </c>
      <c r="I6" s="10"/>
      <c r="J6" s="10">
        <f t="shared" ref="J6:J23" si="3">C6-$J$3</f>
        <v>6199476.7624740098</v>
      </c>
      <c r="K6" s="10">
        <f>J6/E6</f>
        <v>1.1697348413304636</v>
      </c>
      <c r="L6" s="10">
        <f t="shared" ref="L6:L23" si="4">(K6-0.000169262)/1.31064</f>
        <v>0.89236218895384201</v>
      </c>
      <c r="M6" s="10">
        <f t="shared" ref="M6:M23" si="5">L6*1500/50*39</f>
        <v>1044.0637610759952</v>
      </c>
    </row>
    <row r="7" spans="1:13" x14ac:dyDescent="0.2">
      <c r="B7" s="7">
        <v>1.85103333333333</v>
      </c>
      <c r="C7" s="8">
        <v>6240372.1455895901</v>
      </c>
      <c r="D7" s="8">
        <v>1.85053333333333</v>
      </c>
      <c r="E7" s="8">
        <v>5342830.8990186499</v>
      </c>
      <c r="F7" s="10">
        <f t="shared" si="0"/>
        <v>1.1679898285262589</v>
      </c>
      <c r="G7" s="10">
        <f t="shared" si="1"/>
        <v>0.89103076857585517</v>
      </c>
      <c r="H7" s="10">
        <f t="shared" si="2"/>
        <v>1042.5059992337506</v>
      </c>
      <c r="I7" s="10"/>
      <c r="J7" s="10">
        <f t="shared" si="3"/>
        <v>6099055.5527347699</v>
      </c>
      <c r="K7" s="10">
        <f t="shared" ref="K7:K23" si="6">J7/E7</f>
        <v>1.1415400689276953</v>
      </c>
      <c r="L7" s="10">
        <f t="shared" si="4"/>
        <v>0.87084997171434975</v>
      </c>
      <c r="M7" s="10">
        <f t="shared" si="5"/>
        <v>1018.894466905789</v>
      </c>
    </row>
    <row r="8" spans="1:13" x14ac:dyDescent="0.2">
      <c r="B8" s="7">
        <v>1.85103333333333</v>
      </c>
      <c r="C8" s="8">
        <v>6409269.1957295602</v>
      </c>
      <c r="D8" s="8">
        <v>1.85053333333333</v>
      </c>
      <c r="E8" s="8">
        <v>5593601.4872404803</v>
      </c>
      <c r="F8" s="10">
        <f t="shared" si="0"/>
        <v>1.1458215624315913</v>
      </c>
      <c r="G8" s="10">
        <f t="shared" si="1"/>
        <v>0.87411669141151749</v>
      </c>
      <c r="H8" s="10">
        <f t="shared" si="2"/>
        <v>1022.7165289514753</v>
      </c>
      <c r="I8" s="10"/>
      <c r="J8" s="10">
        <f t="shared" si="3"/>
        <v>6267952.60287474</v>
      </c>
      <c r="K8" s="10">
        <f t="shared" si="6"/>
        <v>1.1205575901630669</v>
      </c>
      <c r="L8" s="10">
        <f t="shared" si="4"/>
        <v>0.85484063370801044</v>
      </c>
      <c r="M8" s="10">
        <f t="shared" si="5"/>
        <v>1000.1635414383722</v>
      </c>
    </row>
    <row r="9" spans="1:13" x14ac:dyDescent="0.2">
      <c r="A9" s="6" t="s">
        <v>30</v>
      </c>
      <c r="B9" s="7">
        <v>1.85103333333333</v>
      </c>
      <c r="C9" s="8">
        <v>9282957.7963176593</v>
      </c>
      <c r="D9" s="8">
        <v>1.85053333333333</v>
      </c>
      <c r="E9" s="8">
        <v>5293468.8772638002</v>
      </c>
      <c r="F9" s="10">
        <f t="shared" si="0"/>
        <v>1.7536624870298718</v>
      </c>
      <c r="G9" s="10">
        <f t="shared" si="1"/>
        <v>1.3378908205379598</v>
      </c>
      <c r="H9" s="10">
        <f t="shared" si="2"/>
        <v>1565.332260029413</v>
      </c>
      <c r="I9" s="10"/>
      <c r="J9" s="10">
        <f t="shared" si="3"/>
        <v>9141641.2034628391</v>
      </c>
      <c r="K9" s="10">
        <f t="shared" si="6"/>
        <v>1.72696608130209</v>
      </c>
      <c r="L9" s="10">
        <f t="shared" si="4"/>
        <v>1.3175218361274568</v>
      </c>
      <c r="M9" s="10">
        <f t="shared" si="5"/>
        <v>1541.5005482691242</v>
      </c>
    </row>
    <row r="10" spans="1:13" x14ac:dyDescent="0.2">
      <c r="B10" s="7">
        <v>1.85103333333333</v>
      </c>
      <c r="C10" s="8">
        <v>9016360.1568401493</v>
      </c>
      <c r="D10" s="8">
        <v>1.85053333333333</v>
      </c>
      <c r="E10" s="8">
        <v>5234494.2735490697</v>
      </c>
      <c r="F10" s="10">
        <f t="shared" si="0"/>
        <v>1.7224892579215518</v>
      </c>
      <c r="G10" s="10">
        <f t="shared" si="1"/>
        <v>1.3141060824647133</v>
      </c>
      <c r="H10" s="10">
        <f t="shared" si="2"/>
        <v>1537.5041164837144</v>
      </c>
      <c r="I10" s="10"/>
      <c r="J10" s="10">
        <f t="shared" si="3"/>
        <v>8875043.5639853291</v>
      </c>
      <c r="K10" s="10">
        <f t="shared" si="6"/>
        <v>1.6954920762513146</v>
      </c>
      <c r="L10" s="10">
        <f t="shared" si="4"/>
        <v>1.2935076102143339</v>
      </c>
      <c r="M10" s="10">
        <f t="shared" si="5"/>
        <v>1513.4039039507707</v>
      </c>
    </row>
    <row r="11" spans="1:13" x14ac:dyDescent="0.2">
      <c r="B11" s="7">
        <v>1.85103333333333</v>
      </c>
      <c r="C11" s="8">
        <v>8266900.0849734098</v>
      </c>
      <c r="D11" s="8">
        <v>1.85053333333333</v>
      </c>
      <c r="E11" s="8">
        <v>5219404.16291916</v>
      </c>
      <c r="F11" s="10">
        <f t="shared" si="0"/>
        <v>1.5838781261096699</v>
      </c>
      <c r="G11" s="10">
        <f t="shared" si="1"/>
        <v>1.2083477263853308</v>
      </c>
      <c r="H11" s="10">
        <f t="shared" si="2"/>
        <v>1413.7668398708372</v>
      </c>
      <c r="I11" s="10"/>
      <c r="J11" s="10">
        <f t="shared" si="3"/>
        <v>8125583.4921185896</v>
      </c>
      <c r="K11" s="10">
        <f t="shared" si="6"/>
        <v>1.5568028913810026</v>
      </c>
      <c r="L11" s="10">
        <f t="shared" si="4"/>
        <v>1.1876897007423874</v>
      </c>
      <c r="M11" s="10">
        <f t="shared" si="5"/>
        <v>1389.5969498685931</v>
      </c>
    </row>
    <row r="12" spans="1:13" x14ac:dyDescent="0.2">
      <c r="A12" s="6" t="s">
        <v>31</v>
      </c>
      <c r="B12" s="7">
        <v>1.85103333333333</v>
      </c>
      <c r="C12" s="8">
        <v>8195873.3411147296</v>
      </c>
      <c r="D12" s="8">
        <v>1.85053333333333</v>
      </c>
      <c r="E12" s="8">
        <v>5146918.9755163603</v>
      </c>
      <c r="F12" s="10">
        <f t="shared" si="0"/>
        <v>1.5923843721072928</v>
      </c>
      <c r="G12" s="10">
        <f t="shared" si="1"/>
        <v>1.2148378731820277</v>
      </c>
      <c r="H12" s="10">
        <f t="shared" si="2"/>
        <v>1421.3603116229724</v>
      </c>
      <c r="I12" s="10"/>
      <c r="J12" s="10">
        <f t="shared" si="3"/>
        <v>8054556.7482599095</v>
      </c>
      <c r="K12" s="10">
        <f t="shared" si="6"/>
        <v>1.5649278309169115</v>
      </c>
      <c r="L12" s="10">
        <f t="shared" si="4"/>
        <v>1.1938889160386617</v>
      </c>
      <c r="M12" s="10">
        <f t="shared" si="5"/>
        <v>1396.850031765234</v>
      </c>
    </row>
    <row r="13" spans="1:13" x14ac:dyDescent="0.2">
      <c r="B13" s="7">
        <v>1.85103333333333</v>
      </c>
      <c r="C13" s="8">
        <v>8420752.3492379691</v>
      </c>
      <c r="D13" s="8">
        <v>1.85053333333333</v>
      </c>
      <c r="E13" s="8">
        <v>5412878.0676121004</v>
      </c>
      <c r="F13" s="10">
        <f t="shared" si="0"/>
        <v>1.555688534649146</v>
      </c>
      <c r="G13" s="10">
        <f t="shared" si="1"/>
        <v>1.1868394621323521</v>
      </c>
      <c r="H13" s="10">
        <f t="shared" si="2"/>
        <v>1388.602170694852</v>
      </c>
      <c r="I13" s="10"/>
      <c r="J13" s="10">
        <f t="shared" si="3"/>
        <v>8279435.756383149</v>
      </c>
      <c r="K13" s="10">
        <f t="shared" si="6"/>
        <v>1.5295810570578094</v>
      </c>
      <c r="L13" s="10">
        <f t="shared" si="4"/>
        <v>1.1669198216579757</v>
      </c>
      <c r="M13" s="10">
        <f t="shared" si="5"/>
        <v>1365.2961913398317</v>
      </c>
    </row>
    <row r="14" spans="1:13" x14ac:dyDescent="0.2">
      <c r="B14" s="7">
        <v>1.85103333333333</v>
      </c>
      <c r="C14" s="8">
        <v>8198515.5438357303</v>
      </c>
      <c r="D14" s="8">
        <v>1.85053333333333</v>
      </c>
      <c r="E14" s="8">
        <v>5328184.0975628598</v>
      </c>
      <c r="F14" s="10">
        <f t="shared" si="0"/>
        <v>1.538707258179344</v>
      </c>
      <c r="G14" s="10">
        <f t="shared" si="1"/>
        <v>1.1738829855485442</v>
      </c>
      <c r="H14" s="10">
        <f t="shared" si="2"/>
        <v>1373.4430930917968</v>
      </c>
      <c r="I14" s="10"/>
      <c r="J14" s="10">
        <f t="shared" si="3"/>
        <v>8057198.9509809101</v>
      </c>
      <c r="K14" s="10">
        <f t="shared" si="6"/>
        <v>1.5121847900612737</v>
      </c>
      <c r="L14" s="10">
        <f t="shared" si="4"/>
        <v>1.1536467131029677</v>
      </c>
      <c r="M14" s="10">
        <f t="shared" si="5"/>
        <v>1349.7666543304722</v>
      </c>
    </row>
    <row r="15" spans="1:13" x14ac:dyDescent="0.2">
      <c r="A15" s="6" t="s">
        <v>32</v>
      </c>
      <c r="B15" s="7">
        <v>1.85103333333333</v>
      </c>
      <c r="C15" s="8">
        <v>914978.39370574604</v>
      </c>
      <c r="D15" s="8">
        <v>1.85053333333333</v>
      </c>
      <c r="E15" s="8">
        <v>4961650.3812344903</v>
      </c>
      <c r="F15" s="10">
        <f t="shared" si="0"/>
        <v>0.18441009007129874</v>
      </c>
      <c r="G15" s="10">
        <f t="shared" si="1"/>
        <v>0.14057317651780712</v>
      </c>
      <c r="H15" s="10">
        <f t="shared" si="2"/>
        <v>164.47061652583432</v>
      </c>
      <c r="I15" s="10"/>
      <c r="J15" s="10">
        <f t="shared" si="3"/>
        <v>773661.80085092573</v>
      </c>
      <c r="K15" s="10">
        <f t="shared" si="6"/>
        <v>0.15592831848390609</v>
      </c>
      <c r="L15" s="10">
        <f t="shared" si="4"/>
        <v>0.1188419829120934</v>
      </c>
      <c r="M15" s="10">
        <f t="shared" si="5"/>
        <v>139.04512000714928</v>
      </c>
    </row>
    <row r="16" spans="1:13" x14ac:dyDescent="0.2">
      <c r="B16" s="7">
        <v>1.85103333333333</v>
      </c>
      <c r="C16" s="8">
        <v>852283.46903946099</v>
      </c>
      <c r="D16" s="8">
        <v>1.85053333333333</v>
      </c>
      <c r="E16" s="8">
        <v>5124587.8999108896</v>
      </c>
      <c r="F16" s="10">
        <f t="shared" si="0"/>
        <v>0.16631258662853285</v>
      </c>
      <c r="G16" s="10">
        <f t="shared" si="1"/>
        <v>0.12676503435614114</v>
      </c>
      <c r="H16" s="10">
        <f t="shared" si="2"/>
        <v>148.31509019668513</v>
      </c>
      <c r="I16" s="10"/>
      <c r="J16" s="10">
        <f t="shared" si="3"/>
        <v>710966.87618464069</v>
      </c>
      <c r="K16" s="10">
        <f t="shared" si="6"/>
        <v>0.13873639989607819</v>
      </c>
      <c r="L16" s="10">
        <f t="shared" si="4"/>
        <v>0.10572478933656701</v>
      </c>
      <c r="M16" s="10">
        <f t="shared" si="5"/>
        <v>123.69800352378341</v>
      </c>
    </row>
    <row r="17" spans="1:13" x14ac:dyDescent="0.2">
      <c r="B17" s="7">
        <v>1.85103333333333</v>
      </c>
      <c r="C17" s="8">
        <v>885542.22607232397</v>
      </c>
      <c r="D17" s="8">
        <v>1.85053333333333</v>
      </c>
      <c r="E17" s="8">
        <v>4873143.46423152</v>
      </c>
      <c r="F17" s="10">
        <f t="shared" si="0"/>
        <v>0.18171889101401026</v>
      </c>
      <c r="G17" s="10">
        <f t="shared" si="1"/>
        <v>0.13851982925441789</v>
      </c>
      <c r="H17" s="10">
        <f t="shared" si="2"/>
        <v>162.06820022766894</v>
      </c>
      <c r="I17" s="10"/>
      <c r="J17" s="10">
        <f t="shared" si="3"/>
        <v>744225.63321750367</v>
      </c>
      <c r="K17" s="10">
        <f t="shared" si="6"/>
        <v>0.15271982831617001</v>
      </c>
      <c r="L17" s="10">
        <f t="shared" si="4"/>
        <v>0.11639394976207806</v>
      </c>
      <c r="M17" s="10">
        <f t="shared" si="5"/>
        <v>136.18092122163134</v>
      </c>
    </row>
    <row r="18" spans="1:13" x14ac:dyDescent="0.2">
      <c r="A18" s="6" t="s">
        <v>33</v>
      </c>
      <c r="B18" s="7">
        <v>1.85103333333333</v>
      </c>
      <c r="C18" s="8">
        <v>3684005.1777057098</v>
      </c>
      <c r="D18" s="8">
        <v>1.84195</v>
      </c>
      <c r="E18" s="8">
        <v>4939858.8525410201</v>
      </c>
      <c r="F18" s="10">
        <f t="shared" si="0"/>
        <v>0.74577134442023374</v>
      </c>
      <c r="G18" s="10">
        <f t="shared" si="1"/>
        <v>0.56888396693236409</v>
      </c>
      <c r="H18" s="10">
        <f t="shared" si="2"/>
        <v>665.5942413108661</v>
      </c>
      <c r="I18" s="10"/>
      <c r="J18" s="10">
        <f t="shared" si="3"/>
        <v>3542688.5848508896</v>
      </c>
      <c r="K18" s="10">
        <f t="shared" si="6"/>
        <v>0.71716392929497608</v>
      </c>
      <c r="L18" s="10">
        <f t="shared" si="4"/>
        <v>0.54705690906349269</v>
      </c>
      <c r="M18" s="10">
        <f t="shared" si="5"/>
        <v>640.05658360428652</v>
      </c>
    </row>
    <row r="19" spans="1:13" x14ac:dyDescent="0.2">
      <c r="B19" s="7">
        <v>1.85103333333333</v>
      </c>
      <c r="C19" s="8">
        <v>3330689.9487204701</v>
      </c>
      <c r="D19" s="8">
        <v>1.85053333333333</v>
      </c>
      <c r="E19" s="8">
        <v>5057253.34835645</v>
      </c>
      <c r="F19" s="10">
        <f t="shared" si="0"/>
        <v>0.65859661743125975</v>
      </c>
      <c r="G19" s="10">
        <f t="shared" si="1"/>
        <v>0.50237086875973547</v>
      </c>
      <c r="H19" s="10">
        <f t="shared" si="2"/>
        <v>587.77391644889053</v>
      </c>
      <c r="I19" s="10"/>
      <c r="J19" s="10">
        <f t="shared" si="3"/>
        <v>3189373.3558656499</v>
      </c>
      <c r="K19" s="10">
        <f t="shared" si="6"/>
        <v>0.63065326891368023</v>
      </c>
      <c r="L19" s="10">
        <f t="shared" si="4"/>
        <v>0.48105048443026321</v>
      </c>
      <c r="M19" s="10">
        <f t="shared" si="5"/>
        <v>562.82906678340805</v>
      </c>
    </row>
    <row r="20" spans="1:13" x14ac:dyDescent="0.2">
      <c r="B20" s="7">
        <v>1.85103333333333</v>
      </c>
      <c r="C20" s="8">
        <v>3175905.2291573901</v>
      </c>
      <c r="D20" s="8">
        <v>1.85053333333333</v>
      </c>
      <c r="E20" s="8">
        <v>5030020.52731793</v>
      </c>
      <c r="F20" s="10">
        <f t="shared" si="0"/>
        <v>0.63139011300433445</v>
      </c>
      <c r="G20" s="10">
        <f t="shared" si="1"/>
        <v>0.48161268617189651</v>
      </c>
      <c r="H20" s="10">
        <f t="shared" si="2"/>
        <v>563.4868428211189</v>
      </c>
      <c r="I20" s="10"/>
      <c r="J20" s="10">
        <f t="shared" si="3"/>
        <v>3034588.6363025699</v>
      </c>
      <c r="K20" s="10">
        <f t="shared" si="6"/>
        <v>0.6032954775873749</v>
      </c>
      <c r="L20" s="10">
        <f t="shared" si="4"/>
        <v>0.460176872052871</v>
      </c>
      <c r="M20" s="10">
        <f t="shared" si="5"/>
        <v>538.40694030185909</v>
      </c>
    </row>
    <row r="21" spans="1:13" x14ac:dyDescent="0.2">
      <c r="A21" s="6" t="s">
        <v>34</v>
      </c>
      <c r="B21" s="7">
        <v>1.85103333333333</v>
      </c>
      <c r="C21" s="8">
        <v>1277441.37466361</v>
      </c>
      <c r="D21" s="8">
        <v>1.85053333333333</v>
      </c>
      <c r="E21" s="8">
        <v>5019980.1773983603</v>
      </c>
      <c r="F21" s="10">
        <f t="shared" si="0"/>
        <v>0.25447139819696518</v>
      </c>
      <c r="G21" s="10">
        <f t="shared" si="1"/>
        <v>0.1940289753074568</v>
      </c>
      <c r="H21" s="10">
        <f t="shared" si="2"/>
        <v>227.01390110972446</v>
      </c>
      <c r="I21" s="10"/>
      <c r="J21" s="10">
        <f t="shared" si="3"/>
        <v>1136124.7818087896</v>
      </c>
      <c r="K21" s="10">
        <f t="shared" si="6"/>
        <v>0.22632057132894778</v>
      </c>
      <c r="L21" s="10">
        <f t="shared" si="4"/>
        <v>0.1725502878967129</v>
      </c>
      <c r="M21" s="10">
        <f t="shared" si="5"/>
        <v>201.88383683915404</v>
      </c>
    </row>
    <row r="22" spans="1:13" x14ac:dyDescent="0.2">
      <c r="B22" s="7">
        <v>1.8424499999999999</v>
      </c>
      <c r="C22" s="8">
        <v>1194012.92911166</v>
      </c>
      <c r="D22" s="8">
        <v>1.85053333333333</v>
      </c>
      <c r="E22" s="8">
        <v>4833376.2316086404</v>
      </c>
      <c r="F22" s="10">
        <f t="shared" si="0"/>
        <v>0.24703496518711301</v>
      </c>
      <c r="G22" s="10">
        <f t="shared" si="1"/>
        <v>0.18835508086668576</v>
      </c>
      <c r="H22" s="10">
        <f t="shared" si="2"/>
        <v>220.37544461402237</v>
      </c>
      <c r="I22" s="10"/>
      <c r="J22" s="10">
        <f t="shared" si="3"/>
        <v>1052696.3362568396</v>
      </c>
      <c r="K22" s="10">
        <f t="shared" si="6"/>
        <v>0.21779730892301799</v>
      </c>
      <c r="L22" s="10">
        <f t="shared" si="4"/>
        <v>0.16604715781833149</v>
      </c>
      <c r="M22" s="10">
        <f t="shared" si="5"/>
        <v>194.27517464744784</v>
      </c>
    </row>
    <row r="23" spans="1:13" x14ac:dyDescent="0.2">
      <c r="B23" s="7">
        <v>1.85103333333333</v>
      </c>
      <c r="C23" s="8">
        <v>1165063.2047471299</v>
      </c>
      <c r="D23" s="8">
        <v>1.85053333333333</v>
      </c>
      <c r="E23" s="8">
        <v>4827705.86050737</v>
      </c>
      <c r="F23" s="10">
        <f t="shared" si="0"/>
        <v>0.24132853956116687</v>
      </c>
      <c r="G23" s="10">
        <f t="shared" si="1"/>
        <v>0.18400115787795798</v>
      </c>
      <c r="H23" s="10">
        <f t="shared" si="2"/>
        <v>215.28135471721083</v>
      </c>
      <c r="I23" s="10"/>
      <c r="J23" s="10">
        <f t="shared" si="3"/>
        <v>1023746.6118923096</v>
      </c>
      <c r="K23" s="10">
        <f t="shared" si="6"/>
        <v>0.21205654227341814</v>
      </c>
      <c r="L23" s="10">
        <f t="shared" si="4"/>
        <v>0.16166703310857147</v>
      </c>
      <c r="M23" s="10">
        <f t="shared" si="5"/>
        <v>189.15042873702862</v>
      </c>
    </row>
    <row r="24" spans="1:13" x14ac:dyDescent="0.2">
      <c r="A24" s="6" t="s">
        <v>35</v>
      </c>
      <c r="B24" s="8">
        <v>1.89371666666667</v>
      </c>
      <c r="C24" s="8">
        <v>88868.070414457601</v>
      </c>
      <c r="D24" s="8">
        <v>1.89255</v>
      </c>
      <c r="E24" s="8">
        <v>11105747.318450401</v>
      </c>
      <c r="F24" s="10">
        <f t="shared" ref="F24:F50" si="7">C24/E24</f>
        <v>8.0019892282996302E-3</v>
      </c>
      <c r="G24" s="10">
        <f>(F24-0.000169262)/1.31064</f>
        <v>5.9762613900839513E-3</v>
      </c>
      <c r="H24" s="10">
        <f>G24*1500/50*39</f>
        <v>6.9922258263982231</v>
      </c>
      <c r="I24" s="10"/>
      <c r="J24" s="10">
        <f>AVERAGE(C24:C26)</f>
        <v>243418.59797534285</v>
      </c>
      <c r="K24" s="10"/>
      <c r="L24" s="10"/>
      <c r="M24" s="10"/>
    </row>
    <row r="25" spans="1:13" x14ac:dyDescent="0.2">
      <c r="A25" s="6" t="s">
        <v>36</v>
      </c>
      <c r="B25" s="8">
        <v>1.89371666666667</v>
      </c>
      <c r="C25" s="8">
        <v>450946.00334767799</v>
      </c>
      <c r="D25" s="8">
        <v>1.89255</v>
      </c>
      <c r="E25" s="8">
        <v>10113794.6191775</v>
      </c>
      <c r="F25" s="10">
        <f t="shared" si="7"/>
        <v>4.4587221742925898E-2</v>
      </c>
      <c r="G25" s="10">
        <f t="shared" ref="G25:G50" si="8">(F25-0.000169262)/1.31064</f>
        <v>3.3890282413878633E-2</v>
      </c>
      <c r="H25" s="10">
        <f t="shared" ref="H25:H50" si="9">G25*1500/50*39</f>
        <v>39.651630424237993</v>
      </c>
      <c r="I25" s="10"/>
      <c r="J25" s="10"/>
      <c r="K25" s="10"/>
      <c r="L25" s="10"/>
      <c r="M25" s="10"/>
    </row>
    <row r="26" spans="1:13" x14ac:dyDescent="0.2">
      <c r="A26" s="6" t="s">
        <v>37</v>
      </c>
      <c r="B26" s="8">
        <v>1.89371666666667</v>
      </c>
      <c r="C26" s="8">
        <v>190441.72016389301</v>
      </c>
      <c r="D26" s="8">
        <v>1.89255</v>
      </c>
      <c r="E26" s="8">
        <v>9594030.7156520206</v>
      </c>
      <c r="F26" s="10">
        <f t="shared" si="7"/>
        <v>1.9850021936369252E-2</v>
      </c>
      <c r="G26" s="10">
        <f t="shared" si="8"/>
        <v>1.5016144735678182E-2</v>
      </c>
      <c r="H26" s="10">
        <f t="shared" si="9"/>
        <v>17.568889340743475</v>
      </c>
      <c r="I26" s="10"/>
      <c r="J26" s="10"/>
      <c r="K26" s="10"/>
      <c r="L26" s="10"/>
      <c r="M26" s="10"/>
    </row>
    <row r="27" spans="1:13" x14ac:dyDescent="0.2">
      <c r="A27" s="6" t="s">
        <v>39</v>
      </c>
      <c r="B27" s="8">
        <v>1.8853</v>
      </c>
      <c r="C27" s="8">
        <v>18735064.999037798</v>
      </c>
      <c r="D27" s="8">
        <v>1.89255</v>
      </c>
      <c r="E27" s="8">
        <v>9425225.0311769098</v>
      </c>
      <c r="F27" s="10">
        <f t="shared" si="7"/>
        <v>1.9877578452573441</v>
      </c>
      <c r="G27" s="10">
        <f t="shared" si="8"/>
        <v>1.5165023067030947</v>
      </c>
      <c r="H27" s="10">
        <f t="shared" si="9"/>
        <v>1774.3076988426208</v>
      </c>
      <c r="I27" s="10"/>
      <c r="J27" s="10">
        <f t="shared" ref="J27:J50" si="10">C27-$J$3</f>
        <v>18593748.406182978</v>
      </c>
      <c r="K27" s="10">
        <f>J27/E27</f>
        <v>1.9727644002852218</v>
      </c>
      <c r="L27" s="10">
        <f t="shared" ref="L27:L50" si="11">(K27-0.000169262)/1.31064</f>
        <v>1.5050625177662988</v>
      </c>
      <c r="M27" s="10">
        <f t="shared" ref="M27:M50" si="12">L27*1500/50*39</f>
        <v>1760.9231457865694</v>
      </c>
    </row>
    <row r="28" spans="1:13" x14ac:dyDescent="0.2">
      <c r="B28" s="8">
        <v>1.89371666666667</v>
      </c>
      <c r="C28" s="8">
        <v>18486654.445030101</v>
      </c>
      <c r="D28" s="8">
        <v>1.89255</v>
      </c>
      <c r="E28" s="8">
        <v>9246337.2167045493</v>
      </c>
      <c r="F28" s="10">
        <f t="shared" si="7"/>
        <v>1.9993489326380913</v>
      </c>
      <c r="G28" s="10">
        <f t="shared" si="8"/>
        <v>1.525346144355499</v>
      </c>
      <c r="H28" s="10">
        <f t="shared" si="9"/>
        <v>1784.6549888959335</v>
      </c>
      <c r="I28" s="10"/>
      <c r="J28" s="10">
        <f t="shared" si="10"/>
        <v>18345337.85217528</v>
      </c>
      <c r="K28" s="10">
        <f t="shared" ref="K28:K50" si="13">J28/E28</f>
        <v>1.9840654112238478</v>
      </c>
      <c r="L28" s="10">
        <f t="shared" si="11"/>
        <v>1.5136850311480252</v>
      </c>
      <c r="M28" s="10">
        <f t="shared" si="12"/>
        <v>1771.0114864431891</v>
      </c>
    </row>
    <row r="29" spans="1:13" x14ac:dyDescent="0.2">
      <c r="B29" s="8">
        <v>1.8853</v>
      </c>
      <c r="C29" s="8">
        <v>16693404.4401141</v>
      </c>
      <c r="D29" s="8">
        <v>1.8841333333333301</v>
      </c>
      <c r="E29" s="8">
        <v>8599737.36954684</v>
      </c>
      <c r="F29" s="10">
        <f t="shared" si="7"/>
        <v>1.9411528192975214</v>
      </c>
      <c r="G29" s="10">
        <f t="shared" si="8"/>
        <v>1.4809433233363252</v>
      </c>
      <c r="H29" s="10">
        <f t="shared" si="9"/>
        <v>1732.7036883035003</v>
      </c>
      <c r="I29" s="10"/>
      <c r="J29" s="10">
        <f t="shared" si="10"/>
        <v>16552087.847259279</v>
      </c>
      <c r="K29" s="10">
        <f t="shared" si="13"/>
        <v>1.9247201555099915</v>
      </c>
      <c r="L29" s="10">
        <f t="shared" si="11"/>
        <v>1.4684054305606355</v>
      </c>
      <c r="M29" s="10">
        <f t="shared" si="12"/>
        <v>1718.0343537559438</v>
      </c>
    </row>
    <row r="30" spans="1:13" x14ac:dyDescent="0.2">
      <c r="A30" s="6" t="s">
        <v>40</v>
      </c>
      <c r="B30" s="8">
        <v>1.8853</v>
      </c>
      <c r="C30" s="8">
        <v>23262560.880732499</v>
      </c>
      <c r="D30" s="8">
        <v>1.8841333333333301</v>
      </c>
      <c r="E30" s="8">
        <v>8833634.9313444495</v>
      </c>
      <c r="F30" s="10">
        <f t="shared" si="7"/>
        <v>2.6334075453118162</v>
      </c>
      <c r="G30" s="10">
        <f t="shared" si="8"/>
        <v>2.0091240030151805</v>
      </c>
      <c r="H30" s="10">
        <f t="shared" si="9"/>
        <v>2350.6750835277612</v>
      </c>
      <c r="I30" s="10"/>
      <c r="J30" s="10">
        <f t="shared" si="10"/>
        <v>23121244.287877679</v>
      </c>
      <c r="K30" s="10">
        <f t="shared" si="13"/>
        <v>2.6174099866677083</v>
      </c>
      <c r="L30" s="10">
        <f t="shared" si="11"/>
        <v>1.9969180893820639</v>
      </c>
      <c r="M30" s="10">
        <f t="shared" si="12"/>
        <v>2336.3941645770146</v>
      </c>
    </row>
    <row r="31" spans="1:13" x14ac:dyDescent="0.2">
      <c r="B31" s="8">
        <v>1.8853</v>
      </c>
      <c r="C31" s="8">
        <v>22740521.901721999</v>
      </c>
      <c r="D31" s="8">
        <v>1.8841333333333301</v>
      </c>
      <c r="E31" s="8">
        <v>8605622.1375112403</v>
      </c>
      <c r="F31" s="10">
        <f t="shared" si="7"/>
        <v>2.6425192203824319</v>
      </c>
      <c r="G31" s="10">
        <f t="shared" si="8"/>
        <v>2.0160760837319414</v>
      </c>
      <c r="H31" s="10">
        <f t="shared" si="9"/>
        <v>2358.8090179663714</v>
      </c>
      <c r="I31" s="10"/>
      <c r="J31" s="10">
        <f t="shared" si="10"/>
        <v>22599205.308867179</v>
      </c>
      <c r="K31" s="10">
        <f t="shared" si="13"/>
        <v>2.6260977937154588</v>
      </c>
      <c r="L31" s="10">
        <f t="shared" si="11"/>
        <v>2.0035467647221652</v>
      </c>
      <c r="M31" s="10">
        <f t="shared" si="12"/>
        <v>2344.1497147249333</v>
      </c>
    </row>
    <row r="32" spans="1:13" x14ac:dyDescent="0.2">
      <c r="B32" s="8">
        <v>1.8853</v>
      </c>
      <c r="C32" s="8">
        <v>22175040.760579601</v>
      </c>
      <c r="D32" s="8">
        <v>1.89255</v>
      </c>
      <c r="E32" s="8">
        <v>8523513.6970345508</v>
      </c>
      <c r="F32" s="10">
        <f t="shared" si="7"/>
        <v>2.6016313868650913</v>
      </c>
      <c r="G32" s="10">
        <f t="shared" si="8"/>
        <v>1.9848792382844194</v>
      </c>
      <c r="H32" s="10">
        <f t="shared" si="9"/>
        <v>2322.3087087927706</v>
      </c>
      <c r="I32" s="10"/>
      <c r="J32" s="10">
        <f t="shared" si="10"/>
        <v>22033724.167724781</v>
      </c>
      <c r="K32" s="10">
        <f t="shared" si="13"/>
        <v>2.5850517698341497</v>
      </c>
      <c r="L32" s="10">
        <f t="shared" si="11"/>
        <v>1.9722292222381048</v>
      </c>
      <c r="M32" s="10">
        <f t="shared" si="12"/>
        <v>2307.5081900185824</v>
      </c>
    </row>
    <row r="33" spans="1:13" x14ac:dyDescent="0.2">
      <c r="A33" s="6" t="s">
        <v>41</v>
      </c>
      <c r="B33" s="8">
        <v>1.8853</v>
      </c>
      <c r="C33" s="8">
        <v>4816907.3476625104</v>
      </c>
      <c r="D33" s="8">
        <v>1.8841333333333301</v>
      </c>
      <c r="E33" s="8">
        <v>8420754.7362339608</v>
      </c>
      <c r="F33" s="10">
        <f t="shared" si="7"/>
        <v>0.57202798306613434</v>
      </c>
      <c r="G33" s="10">
        <f t="shared" si="8"/>
        <v>0.43632021078719885</v>
      </c>
      <c r="H33" s="10">
        <f t="shared" si="9"/>
        <v>510.49464662102258</v>
      </c>
      <c r="I33" s="10"/>
      <c r="J33" s="10">
        <f t="shared" si="10"/>
        <v>4675590.7548076902</v>
      </c>
      <c r="K33" s="10">
        <f t="shared" si="13"/>
        <v>0.55524604400231803</v>
      </c>
      <c r="L33" s="10">
        <f t="shared" si="11"/>
        <v>0.42351582585783892</v>
      </c>
      <c r="M33" s="10">
        <f t="shared" si="12"/>
        <v>495.51351625367153</v>
      </c>
    </row>
    <row r="34" spans="1:13" x14ac:dyDescent="0.2">
      <c r="B34" s="8">
        <v>1.8853</v>
      </c>
      <c r="C34" s="8">
        <v>4704755.2742517302</v>
      </c>
      <c r="D34" s="8">
        <v>1.8841333333333301</v>
      </c>
      <c r="E34" s="8">
        <v>8161361.6910333</v>
      </c>
      <c r="F34" s="10">
        <f t="shared" si="7"/>
        <v>0.57646694906570994</v>
      </c>
      <c r="G34" s="10">
        <f t="shared" si="8"/>
        <v>0.43970707979743479</v>
      </c>
      <c r="H34" s="10">
        <f t="shared" si="9"/>
        <v>514.45728336299874</v>
      </c>
      <c r="I34" s="10"/>
      <c r="J34" s="10">
        <f t="shared" si="10"/>
        <v>4563438.68139691</v>
      </c>
      <c r="K34" s="10">
        <f t="shared" si="13"/>
        <v>0.55915162863210133</v>
      </c>
      <c r="L34" s="10">
        <f t="shared" si="11"/>
        <v>0.42649573233847687</v>
      </c>
      <c r="M34" s="10">
        <f t="shared" si="12"/>
        <v>499.00000683601792</v>
      </c>
    </row>
    <row r="35" spans="1:13" x14ac:dyDescent="0.2">
      <c r="B35" s="8">
        <v>1.8853</v>
      </c>
      <c r="C35" s="8">
        <v>4580580.9893864999</v>
      </c>
      <c r="D35" s="8">
        <v>1.8841333333333301</v>
      </c>
      <c r="E35" s="8">
        <v>7955057.72195464</v>
      </c>
      <c r="F35" s="10">
        <f t="shared" si="7"/>
        <v>0.57580738562648714</v>
      </c>
      <c r="G35" s="10">
        <f t="shared" si="8"/>
        <v>0.4392038421126222</v>
      </c>
      <c r="H35" s="10">
        <f t="shared" si="9"/>
        <v>513.86849527176798</v>
      </c>
      <c r="I35" s="10"/>
      <c r="J35" s="10">
        <f t="shared" si="10"/>
        <v>4439264.3965316797</v>
      </c>
      <c r="K35" s="10">
        <f t="shared" si="13"/>
        <v>0.55804301510975163</v>
      </c>
      <c r="L35" s="10">
        <f t="shared" si="11"/>
        <v>0.42564987571701735</v>
      </c>
      <c r="M35" s="10">
        <f t="shared" si="12"/>
        <v>498.01035458891033</v>
      </c>
    </row>
    <row r="36" spans="1:13" x14ac:dyDescent="0.2">
      <c r="A36" s="6" t="s">
        <v>42</v>
      </c>
      <c r="B36" s="8">
        <v>1.8853</v>
      </c>
      <c r="C36" s="8">
        <v>7672392.7748725303</v>
      </c>
      <c r="D36" s="8">
        <v>1.8841333333333301</v>
      </c>
      <c r="E36" s="8">
        <v>7822313.2656102404</v>
      </c>
      <c r="F36" s="10">
        <f t="shared" si="7"/>
        <v>0.98083425124421753</v>
      </c>
      <c r="G36" s="10">
        <f t="shared" si="8"/>
        <v>0.74823367915233585</v>
      </c>
      <c r="H36" s="10">
        <f t="shared" si="9"/>
        <v>875.43340460823299</v>
      </c>
      <c r="I36" s="10"/>
      <c r="J36" s="10">
        <f t="shared" si="10"/>
        <v>7531076.1820177101</v>
      </c>
      <c r="K36" s="10">
        <f t="shared" si="13"/>
        <v>0.96276841981349492</v>
      </c>
      <c r="L36" s="10">
        <f t="shared" si="11"/>
        <v>0.73444970229315065</v>
      </c>
      <c r="M36" s="10">
        <f t="shared" si="12"/>
        <v>859.30615168298618</v>
      </c>
    </row>
    <row r="37" spans="1:13" x14ac:dyDescent="0.2">
      <c r="B37" s="8">
        <v>1.89371666666667</v>
      </c>
      <c r="C37" s="8">
        <v>7796664.2274948098</v>
      </c>
      <c r="D37" s="8">
        <v>1.89255</v>
      </c>
      <c r="E37" s="8">
        <v>7856273.1167955603</v>
      </c>
      <c r="F37" s="10">
        <f t="shared" si="7"/>
        <v>0.99241257420476947</v>
      </c>
      <c r="G37" s="10">
        <f t="shared" si="8"/>
        <v>0.75706777773055112</v>
      </c>
      <c r="H37" s="10">
        <f t="shared" si="9"/>
        <v>885.76929994474483</v>
      </c>
      <c r="I37" s="10"/>
      <c r="J37" s="10">
        <f t="shared" si="10"/>
        <v>7655347.6346399896</v>
      </c>
      <c r="K37" s="10">
        <f t="shared" si="13"/>
        <v>0.97442483488436504</v>
      </c>
      <c r="L37" s="10">
        <f t="shared" si="11"/>
        <v>0.74334338405997458</v>
      </c>
      <c r="M37" s="10">
        <f t="shared" si="12"/>
        <v>869.71175935017027</v>
      </c>
    </row>
    <row r="38" spans="1:13" x14ac:dyDescent="0.2">
      <c r="B38" s="8">
        <v>1.8853</v>
      </c>
      <c r="C38" s="8">
        <v>7767454.4225384099</v>
      </c>
      <c r="D38" s="8">
        <v>1.8841333333333301</v>
      </c>
      <c r="E38" s="8">
        <v>7846130.9515890405</v>
      </c>
      <c r="F38" s="10">
        <f t="shared" si="7"/>
        <v>0.98997256997925887</v>
      </c>
      <c r="G38" s="10">
        <f t="shared" si="8"/>
        <v>0.75520608861263117</v>
      </c>
      <c r="H38" s="10">
        <f t="shared" si="9"/>
        <v>883.59112367677847</v>
      </c>
      <c r="I38" s="10"/>
      <c r="J38" s="10">
        <f t="shared" si="10"/>
        <v>7626137.8296835897</v>
      </c>
      <c r="K38" s="10">
        <f t="shared" si="13"/>
        <v>0.971961579119337</v>
      </c>
      <c r="L38" s="10">
        <f t="shared" si="11"/>
        <v>0.74146395434241053</v>
      </c>
      <c r="M38" s="10">
        <f t="shared" si="12"/>
        <v>867.5128265806203</v>
      </c>
    </row>
    <row r="39" spans="1:13" x14ac:dyDescent="0.2">
      <c r="A39" s="6" t="s">
        <v>43</v>
      </c>
      <c r="B39" s="8">
        <v>1.8853</v>
      </c>
      <c r="C39" s="8">
        <v>2688746.8657248099</v>
      </c>
      <c r="D39" s="8">
        <v>1.8841333333333301</v>
      </c>
      <c r="E39" s="8">
        <v>8055783.8827714296</v>
      </c>
      <c r="F39" s="10">
        <f t="shared" si="7"/>
        <v>0.33376601269990885</v>
      </c>
      <c r="G39" s="10">
        <f t="shared" si="8"/>
        <v>0.25452965780069953</v>
      </c>
      <c r="H39" s="10">
        <f t="shared" si="9"/>
        <v>297.79969962681844</v>
      </c>
      <c r="I39" s="10"/>
      <c r="J39" s="10">
        <f t="shared" si="10"/>
        <v>2547430.2728699897</v>
      </c>
      <c r="K39" s="10">
        <f t="shared" si="13"/>
        <v>0.31622376046086254</v>
      </c>
      <c r="L39" s="10">
        <f t="shared" si="11"/>
        <v>0.24114516454622362</v>
      </c>
      <c r="M39" s="10">
        <f t="shared" si="12"/>
        <v>282.13984251908164</v>
      </c>
    </row>
    <row r="40" spans="1:13" x14ac:dyDescent="0.2">
      <c r="B40" s="8">
        <v>1.8853</v>
      </c>
      <c r="C40" s="8">
        <v>2663680.4014127599</v>
      </c>
      <c r="D40" s="8">
        <v>1.8841333333333301</v>
      </c>
      <c r="E40" s="8">
        <v>7808551.6511398098</v>
      </c>
      <c r="F40" s="10">
        <f t="shared" si="7"/>
        <v>0.34112349132299635</v>
      </c>
      <c r="G40" s="10">
        <f t="shared" si="8"/>
        <v>0.260143311147986</v>
      </c>
      <c r="H40" s="10">
        <f t="shared" si="9"/>
        <v>304.36767404314361</v>
      </c>
      <c r="I40" s="10"/>
      <c r="J40" s="10">
        <f t="shared" si="10"/>
        <v>2522363.8085579397</v>
      </c>
      <c r="K40" s="10">
        <f t="shared" si="13"/>
        <v>0.32302582108037303</v>
      </c>
      <c r="L40" s="10">
        <f t="shared" si="11"/>
        <v>0.2463350417203603</v>
      </c>
      <c r="M40" s="10">
        <f t="shared" si="12"/>
        <v>288.21199881282155</v>
      </c>
    </row>
    <row r="41" spans="1:13" x14ac:dyDescent="0.2">
      <c r="B41" s="8">
        <v>1.8853</v>
      </c>
      <c r="C41" s="8">
        <v>2678018.9341710499</v>
      </c>
      <c r="D41" s="8">
        <v>1.8841333333333301</v>
      </c>
      <c r="E41" s="8">
        <v>7816396.1944571203</v>
      </c>
      <c r="F41" s="10">
        <f t="shared" si="7"/>
        <v>0.34261555677923883</v>
      </c>
      <c r="G41" s="10">
        <f t="shared" si="8"/>
        <v>0.26128173623515139</v>
      </c>
      <c r="H41" s="10">
        <f t="shared" si="9"/>
        <v>305.69963139512714</v>
      </c>
      <c r="I41" s="10"/>
      <c r="J41" s="10">
        <f t="shared" si="10"/>
        <v>2536702.3413162297</v>
      </c>
      <c r="K41" s="10">
        <f t="shared" si="13"/>
        <v>0.32453604937721736</v>
      </c>
      <c r="L41" s="10">
        <f t="shared" si="11"/>
        <v>0.24748732480102648</v>
      </c>
      <c r="M41" s="10">
        <f t="shared" si="12"/>
        <v>289.56017001720102</v>
      </c>
    </row>
    <row r="42" spans="1:13" x14ac:dyDescent="0.2">
      <c r="A42" s="6" t="s">
        <v>44</v>
      </c>
      <c r="B42" s="8">
        <v>1.8853</v>
      </c>
      <c r="C42" s="8">
        <v>5165685.3649797402</v>
      </c>
      <c r="D42" s="8">
        <v>1.8841333333333301</v>
      </c>
      <c r="E42" s="8">
        <v>7359122.4608252002</v>
      </c>
      <c r="F42" s="10">
        <f t="shared" si="7"/>
        <v>0.70194311787556485</v>
      </c>
      <c r="G42" s="10">
        <f t="shared" si="8"/>
        <v>0.53544364270552158</v>
      </c>
      <c r="H42" s="10">
        <f t="shared" si="9"/>
        <v>626.46906196546024</v>
      </c>
      <c r="I42" s="10"/>
      <c r="J42" s="10">
        <f t="shared" si="10"/>
        <v>5024368.77212492</v>
      </c>
      <c r="K42" s="10">
        <f t="shared" si="13"/>
        <v>0.68274020426635529</v>
      </c>
      <c r="L42" s="10">
        <f t="shared" si="11"/>
        <v>0.52079208803817623</v>
      </c>
      <c r="M42" s="10">
        <f t="shared" si="12"/>
        <v>609.32674300466613</v>
      </c>
    </row>
    <row r="43" spans="1:13" x14ac:dyDescent="0.2">
      <c r="B43" s="8">
        <v>1.8853</v>
      </c>
      <c r="C43" s="8">
        <v>5173931.0811584396</v>
      </c>
      <c r="D43" s="8">
        <v>1.8841333333333301</v>
      </c>
      <c r="E43" s="8">
        <v>7527314.9670071099</v>
      </c>
      <c r="F43" s="10">
        <f t="shared" si="7"/>
        <v>0.68735413674547152</v>
      </c>
      <c r="G43" s="10">
        <f t="shared" si="8"/>
        <v>0.52431245402663695</v>
      </c>
      <c r="H43" s="10">
        <f t="shared" si="9"/>
        <v>613.4455712111652</v>
      </c>
      <c r="I43" s="10"/>
      <c r="J43" s="10">
        <f t="shared" si="10"/>
        <v>5032614.4883036194</v>
      </c>
      <c r="K43" s="10">
        <f t="shared" si="13"/>
        <v>0.66858029860076473</v>
      </c>
      <c r="L43" s="10">
        <f t="shared" si="11"/>
        <v>0.50998827794113155</v>
      </c>
      <c r="M43" s="10">
        <f t="shared" si="12"/>
        <v>596.68628519112394</v>
      </c>
    </row>
    <row r="44" spans="1:13" x14ac:dyDescent="0.2">
      <c r="B44" s="8">
        <v>1.8853</v>
      </c>
      <c r="C44" s="8">
        <v>5174627.8070150297</v>
      </c>
      <c r="D44" s="8">
        <v>1.8841333333333301</v>
      </c>
      <c r="E44" s="8">
        <v>7379934.7120732404</v>
      </c>
      <c r="F44" s="10">
        <f t="shared" si="7"/>
        <v>0.70117528256036898</v>
      </c>
      <c r="G44" s="10">
        <f t="shared" si="8"/>
        <v>0.53485779509275544</v>
      </c>
      <c r="H44" s="10">
        <f t="shared" si="9"/>
        <v>625.78362025852391</v>
      </c>
      <c r="I44" s="10"/>
      <c r="J44" s="10">
        <f t="shared" si="10"/>
        <v>5033311.2141602095</v>
      </c>
      <c r="K44" s="10">
        <f t="shared" si="13"/>
        <v>0.68202652334118075</v>
      </c>
      <c r="L44" s="10">
        <f t="shared" si="11"/>
        <v>0.52024755946803147</v>
      </c>
      <c r="M44" s="10">
        <f t="shared" si="12"/>
        <v>608.68964457759682</v>
      </c>
    </row>
    <row r="45" spans="1:13" x14ac:dyDescent="0.2">
      <c r="A45" s="6" t="s">
        <v>45</v>
      </c>
      <c r="B45" s="8">
        <v>1.8853</v>
      </c>
      <c r="C45" s="8">
        <v>2474841.1517430199</v>
      </c>
      <c r="D45" s="8">
        <v>1.8841333333333301</v>
      </c>
      <c r="E45" s="8">
        <v>7367297.2555498099</v>
      </c>
      <c r="F45" s="10">
        <f t="shared" si="7"/>
        <v>0.33592253249707194</v>
      </c>
      <c r="G45" s="10">
        <f t="shared" si="8"/>
        <v>0.25617505226230841</v>
      </c>
      <c r="H45" s="10">
        <f t="shared" si="9"/>
        <v>299.72481114690083</v>
      </c>
      <c r="I45" s="10"/>
      <c r="J45" s="10">
        <f t="shared" si="10"/>
        <v>2333524.5588881997</v>
      </c>
      <c r="K45" s="10">
        <f t="shared" si="13"/>
        <v>0.316740926549468</v>
      </c>
      <c r="L45" s="10">
        <f t="shared" si="11"/>
        <v>0.24153975504293168</v>
      </c>
      <c r="M45" s="10">
        <f t="shared" si="12"/>
        <v>282.60151340023009</v>
      </c>
    </row>
    <row r="46" spans="1:13" x14ac:dyDescent="0.2">
      <c r="B46" s="8">
        <v>1.8853</v>
      </c>
      <c r="C46" s="8">
        <v>2423135.23548911</v>
      </c>
      <c r="D46" s="8">
        <v>1.8841333333333301</v>
      </c>
      <c r="E46" s="8">
        <v>7165108.99255371</v>
      </c>
      <c r="F46" s="10">
        <f t="shared" si="7"/>
        <v>0.33818539787843233</v>
      </c>
      <c r="G46" s="10">
        <f t="shared" si="8"/>
        <v>0.2579015869181715</v>
      </c>
      <c r="H46" s="10">
        <f t="shared" si="9"/>
        <v>301.74485669426065</v>
      </c>
      <c r="I46" s="10"/>
      <c r="J46" s="10">
        <f t="shared" si="10"/>
        <v>2281818.6426342898</v>
      </c>
      <c r="K46" s="10">
        <f t="shared" si="13"/>
        <v>0.31846251676082721</v>
      </c>
      <c r="L46" s="10">
        <f t="shared" si="11"/>
        <v>0.2428533043099762</v>
      </c>
      <c r="M46" s="10">
        <f t="shared" si="12"/>
        <v>284.13836604267215</v>
      </c>
    </row>
    <row r="47" spans="1:13" x14ac:dyDescent="0.2">
      <c r="B47" s="8">
        <v>1.8853</v>
      </c>
      <c r="C47" s="8">
        <v>2434200.7601151699</v>
      </c>
      <c r="D47" s="8">
        <v>1.8841333333333301</v>
      </c>
      <c r="E47" s="8">
        <v>7182532.7010268597</v>
      </c>
      <c r="F47" s="10">
        <f t="shared" si="7"/>
        <v>0.33890562861860152</v>
      </c>
      <c r="G47" s="10">
        <f t="shared" si="8"/>
        <v>0.25845111290560452</v>
      </c>
      <c r="H47" s="10">
        <f t="shared" si="9"/>
        <v>302.38780209955729</v>
      </c>
      <c r="I47" s="10"/>
      <c r="J47" s="10">
        <f t="shared" si="10"/>
        <v>2292884.1672603497</v>
      </c>
      <c r="K47" s="10">
        <f t="shared" si="13"/>
        <v>0.31923059214649235</v>
      </c>
      <c r="L47" s="10">
        <f t="shared" si="11"/>
        <v>0.24343933509315474</v>
      </c>
      <c r="M47" s="10">
        <f t="shared" si="12"/>
        <v>284.82402205899109</v>
      </c>
    </row>
    <row r="48" spans="1:13" x14ac:dyDescent="0.2">
      <c r="A48" s="6" t="s">
        <v>46</v>
      </c>
      <c r="B48" s="8">
        <v>1.8768833333333299</v>
      </c>
      <c r="C48" s="8">
        <v>5365250.0784389703</v>
      </c>
      <c r="D48" s="8">
        <v>1.8841333333333301</v>
      </c>
      <c r="E48" s="8">
        <v>7068553.1961538</v>
      </c>
      <c r="F48" s="10">
        <f t="shared" si="7"/>
        <v>0.7590308694795358</v>
      </c>
      <c r="G48" s="10">
        <f t="shared" si="8"/>
        <v>0.57900079921224423</v>
      </c>
      <c r="H48" s="10">
        <f t="shared" si="9"/>
        <v>677.43093507832577</v>
      </c>
      <c r="I48" s="10"/>
      <c r="J48" s="10">
        <f t="shared" si="10"/>
        <v>5223933.4855841501</v>
      </c>
      <c r="K48" s="10">
        <f t="shared" si="13"/>
        <v>0.73903857559233488</v>
      </c>
      <c r="L48" s="10">
        <f t="shared" si="11"/>
        <v>0.56374695842667311</v>
      </c>
      <c r="M48" s="10">
        <f t="shared" si="12"/>
        <v>659.58394135920753</v>
      </c>
    </row>
    <row r="49" spans="2:13" x14ac:dyDescent="0.2">
      <c r="B49" s="8">
        <v>1.8853</v>
      </c>
      <c r="C49" s="8">
        <v>5520661.1862388402</v>
      </c>
      <c r="D49" s="8">
        <v>1.8841333333333301</v>
      </c>
      <c r="E49" s="8">
        <v>7167042.8930488303</v>
      </c>
      <c r="F49" s="10">
        <f t="shared" si="7"/>
        <v>0.77028437929305793</v>
      </c>
      <c r="G49" s="10">
        <f t="shared" si="8"/>
        <v>0.58758706989948262</v>
      </c>
      <c r="H49" s="10">
        <f t="shared" si="9"/>
        <v>687.47687178239471</v>
      </c>
      <c r="I49" s="10"/>
      <c r="J49" s="10">
        <f t="shared" si="10"/>
        <v>5379344.59338402</v>
      </c>
      <c r="K49" s="10">
        <f t="shared" si="13"/>
        <v>0.75056682004810338</v>
      </c>
      <c r="L49" s="10">
        <f t="shared" si="11"/>
        <v>0.57254284780573106</v>
      </c>
      <c r="M49" s="10">
        <f t="shared" si="12"/>
        <v>669.87513193270524</v>
      </c>
    </row>
    <row r="50" spans="2:13" x14ac:dyDescent="0.2">
      <c r="B50" s="8">
        <v>1.8768833333333299</v>
      </c>
      <c r="C50" s="8">
        <v>5449611.7327983296</v>
      </c>
      <c r="D50" s="8">
        <v>1.8841333333333301</v>
      </c>
      <c r="E50" s="8">
        <v>7171346.1163843898</v>
      </c>
      <c r="F50" s="10">
        <f t="shared" si="7"/>
        <v>0.75991475580122814</v>
      </c>
      <c r="G50" s="10">
        <f t="shared" si="8"/>
        <v>0.57967519212081742</v>
      </c>
      <c r="H50" s="10">
        <f t="shared" si="9"/>
        <v>678.21997478135643</v>
      </c>
      <c r="I50" s="10"/>
      <c r="J50" s="10">
        <f t="shared" si="10"/>
        <v>5308295.1399435094</v>
      </c>
      <c r="K50" s="10">
        <f t="shared" si="13"/>
        <v>0.74020902823469026</v>
      </c>
      <c r="L50" s="10">
        <f t="shared" si="11"/>
        <v>0.56463999743231574</v>
      </c>
      <c r="M50" s="10">
        <f t="shared" si="12"/>
        <v>660.62879699580935</v>
      </c>
    </row>
    <row r="51" spans="2:13" x14ac:dyDescent="0.2">
      <c r="H51" s="11"/>
      <c r="M51" s="11"/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50"/>
  <sheetViews>
    <sheetView zoomScaleNormal="100" workbookViewId="0">
      <selection activeCell="G29" sqref="G29:H29"/>
    </sheetView>
  </sheetViews>
  <sheetFormatPr baseColWidth="10" defaultColWidth="8.6640625" defaultRowHeight="16" x14ac:dyDescent="0.2"/>
  <cols>
    <col min="1" max="1" width="24.5" style="1" bestFit="1" customWidth="1"/>
    <col min="2" max="2" width="14" style="6" bestFit="1" customWidth="1"/>
    <col min="3" max="3" width="6.5" style="6" bestFit="1" customWidth="1"/>
    <col min="4" max="4" width="19.83203125" style="1" bestFit="1" customWidth="1"/>
    <col min="5" max="16384" width="8.6640625" style="1"/>
  </cols>
  <sheetData>
    <row r="1" spans="1:4" ht="14" customHeight="1" x14ac:dyDescent="0.2">
      <c r="B1" s="4" t="s">
        <v>2</v>
      </c>
      <c r="C1" s="4"/>
    </row>
    <row r="2" spans="1:4" ht="13.5" customHeight="1" x14ac:dyDescent="0.2">
      <c r="B2" s="5" t="s">
        <v>1</v>
      </c>
      <c r="C2" s="5" t="s">
        <v>12</v>
      </c>
      <c r="D2" s="3" t="s">
        <v>14</v>
      </c>
    </row>
    <row r="3" spans="1:4" x14ac:dyDescent="0.2">
      <c r="A3" s="1" t="s">
        <v>35</v>
      </c>
      <c r="B3" s="7">
        <v>5.0519833333333297</v>
      </c>
      <c r="C3" s="8">
        <v>0.30462741851807101</v>
      </c>
      <c r="D3" s="2">
        <f>(C3+0.08757)/2.05549</f>
        <v>0.19080482927091399</v>
      </c>
    </row>
    <row r="4" spans="1:4" x14ac:dyDescent="0.2">
      <c r="A4" s="1" t="s">
        <v>36</v>
      </c>
      <c r="B4" s="7">
        <v>5.0203166666666696</v>
      </c>
      <c r="C4" s="8">
        <v>0.550178337097181</v>
      </c>
      <c r="D4" s="2">
        <f t="shared" ref="D4:D23" si="0">(C4+0.08757)/2.05549</f>
        <v>0.31026584274172148</v>
      </c>
    </row>
    <row r="5" spans="1:4" x14ac:dyDescent="0.2">
      <c r="A5" s="1" t="s">
        <v>37</v>
      </c>
      <c r="B5" s="7">
        <v>5.0203166666666696</v>
      </c>
      <c r="C5" s="8">
        <v>0.46903495788577099</v>
      </c>
      <c r="D5" s="2">
        <f t="shared" si="0"/>
        <v>0.27078942630991687</v>
      </c>
    </row>
    <row r="6" spans="1:4" x14ac:dyDescent="0.2">
      <c r="A6" s="1" t="s">
        <v>29</v>
      </c>
      <c r="B6" s="7">
        <v>4.9486499999999998</v>
      </c>
      <c r="C6" s="8">
        <v>54.665483512124602</v>
      </c>
      <c r="D6" s="2">
        <f t="shared" si="0"/>
        <v>26.637470146838275</v>
      </c>
    </row>
    <row r="7" spans="1:4" x14ac:dyDescent="0.2">
      <c r="B7" s="7">
        <v>4.9486499999999998</v>
      </c>
      <c r="C7" s="8">
        <v>54.297923851014403</v>
      </c>
      <c r="D7" s="2">
        <f t="shared" si="0"/>
        <v>26.458651635869991</v>
      </c>
    </row>
    <row r="8" spans="1:4" x14ac:dyDescent="0.2">
      <c r="B8" s="7">
        <v>4.9538500000000001</v>
      </c>
      <c r="C8" s="8">
        <v>54.386899185181903</v>
      </c>
      <c r="D8" s="2">
        <f t="shared" si="0"/>
        <v>26.501938314067161</v>
      </c>
    </row>
    <row r="9" spans="1:4" x14ac:dyDescent="0.2">
      <c r="A9" s="1" t="s">
        <v>30</v>
      </c>
      <c r="B9" s="7">
        <v>4.9571833333333304</v>
      </c>
      <c r="C9" s="8">
        <v>82.641624820320004</v>
      </c>
      <c r="D9" s="2">
        <f t="shared" si="0"/>
        <v>40.247918900271962</v>
      </c>
    </row>
    <row r="10" spans="1:4" x14ac:dyDescent="0.2">
      <c r="B10" s="7">
        <v>4.9521833333333296</v>
      </c>
      <c r="C10" s="8">
        <v>79.660796165468099</v>
      </c>
      <c r="D10" s="2">
        <f t="shared" si="0"/>
        <v>38.797739792199479</v>
      </c>
    </row>
    <row r="11" spans="1:4" x14ac:dyDescent="0.2">
      <c r="B11" s="7">
        <v>4.9538500000000001</v>
      </c>
      <c r="C11" s="8">
        <v>77.520098425234494</v>
      </c>
      <c r="D11" s="2">
        <f t="shared" si="0"/>
        <v>37.756286055993705</v>
      </c>
    </row>
    <row r="12" spans="1:4" x14ac:dyDescent="0.2">
      <c r="A12" s="1" t="s">
        <v>31</v>
      </c>
      <c r="B12" s="7">
        <v>4.9538500000000001</v>
      </c>
      <c r="C12" s="8">
        <v>72.306902907018298</v>
      </c>
      <c r="D12" s="2">
        <f t="shared" si="0"/>
        <v>35.220055999794845</v>
      </c>
    </row>
    <row r="13" spans="1:4" x14ac:dyDescent="0.2">
      <c r="B13" s="7">
        <v>4.95885</v>
      </c>
      <c r="C13" s="8">
        <v>71.752500534059294</v>
      </c>
      <c r="D13" s="2">
        <f t="shared" si="0"/>
        <v>34.95033813546128</v>
      </c>
    </row>
    <row r="14" spans="1:4" x14ac:dyDescent="0.2">
      <c r="B14" s="7">
        <v>4.9540666666666704</v>
      </c>
      <c r="C14" s="8">
        <v>72.405667877198894</v>
      </c>
      <c r="D14" s="2">
        <f t="shared" si="0"/>
        <v>35.268105355510805</v>
      </c>
    </row>
    <row r="15" spans="1:4" x14ac:dyDescent="0.2">
      <c r="A15" s="1" t="s">
        <v>32</v>
      </c>
      <c r="B15" s="7">
        <v>4.9573999999999998</v>
      </c>
      <c r="C15" s="8">
        <v>45.4316368103038</v>
      </c>
      <c r="D15" s="2">
        <f t="shared" si="0"/>
        <v>22.145185240650065</v>
      </c>
    </row>
    <row r="16" spans="1:4" x14ac:dyDescent="0.2">
      <c r="B16" s="7">
        <v>4.9590666666666703</v>
      </c>
      <c r="C16" s="8">
        <v>43.551953887940499</v>
      </c>
      <c r="D16" s="2">
        <f t="shared" si="0"/>
        <v>21.230715735878306</v>
      </c>
    </row>
    <row r="17" spans="1:4" x14ac:dyDescent="0.2">
      <c r="B17" s="7">
        <v>4.9607333333333301</v>
      </c>
      <c r="C17" s="8">
        <v>43.050364112855</v>
      </c>
      <c r="D17" s="2">
        <f t="shared" si="0"/>
        <v>20.986691306138685</v>
      </c>
    </row>
    <row r="18" spans="1:4" x14ac:dyDescent="0.2">
      <c r="A18" s="1" t="s">
        <v>33</v>
      </c>
      <c r="B18" s="7">
        <v>4.9607333333333301</v>
      </c>
      <c r="C18" s="8">
        <v>75.082588005067706</v>
      </c>
      <c r="D18" s="2">
        <f t="shared" si="0"/>
        <v>36.570432356794591</v>
      </c>
    </row>
    <row r="19" spans="1:4" x14ac:dyDescent="0.2">
      <c r="B19" s="7">
        <v>4.9640666666666702</v>
      </c>
      <c r="C19" s="8">
        <v>71.026483345033398</v>
      </c>
      <c r="D19" s="2">
        <f t="shared" si="0"/>
        <v>34.5971293195459</v>
      </c>
    </row>
    <row r="20" spans="1:4" x14ac:dyDescent="0.2">
      <c r="B20" s="7">
        <v>4.9607333333333301</v>
      </c>
      <c r="C20" s="8">
        <v>70.010539054872197</v>
      </c>
      <c r="D20" s="2">
        <f t="shared" si="0"/>
        <v>34.102870388506979</v>
      </c>
    </row>
    <row r="21" spans="1:4" x14ac:dyDescent="0.2">
      <c r="A21" s="1" t="s">
        <v>34</v>
      </c>
      <c r="B21" s="7">
        <v>4.9609333333333296</v>
      </c>
      <c r="C21" s="8">
        <v>68.015644264222701</v>
      </c>
      <c r="D21" s="2">
        <f t="shared" si="0"/>
        <v>33.132350079164922</v>
      </c>
    </row>
    <row r="22" spans="1:4" x14ac:dyDescent="0.2">
      <c r="B22" s="7">
        <v>4.9659333333333304</v>
      </c>
      <c r="C22" s="8">
        <v>65.147014808656294</v>
      </c>
      <c r="D22" s="2">
        <f t="shared" si="0"/>
        <v>31.736756106162666</v>
      </c>
    </row>
    <row r="23" spans="1:4" x14ac:dyDescent="0.2">
      <c r="B23" s="7">
        <v>4.9692666666666696</v>
      </c>
      <c r="C23" s="8">
        <v>63.299768209272699</v>
      </c>
      <c r="D23" s="2">
        <f t="shared" si="0"/>
        <v>30.838066937456617</v>
      </c>
    </row>
    <row r="24" spans="1:4" x14ac:dyDescent="0.2">
      <c r="A24" s="1" t="s">
        <v>35</v>
      </c>
      <c r="B24" s="7">
        <v>5.2615666666666696</v>
      </c>
      <c r="C24" s="8">
        <v>0.289738178253172</v>
      </c>
      <c r="D24" s="2">
        <f>(C24+0.08757)/2.05549</f>
        <v>0.18356118407444064</v>
      </c>
    </row>
    <row r="25" spans="1:4" x14ac:dyDescent="0.2">
      <c r="A25" s="1" t="s">
        <v>36</v>
      </c>
      <c r="B25" s="7">
        <v>5.24468333333333</v>
      </c>
      <c r="C25" s="8">
        <v>0.194168090820317</v>
      </c>
      <c r="D25" s="2">
        <f t="shared" ref="D25:D50" si="1">(C25+0.08757)/2.05549</f>
        <v>0.13706614521127178</v>
      </c>
    </row>
    <row r="26" spans="1:4" x14ac:dyDescent="0.2">
      <c r="A26" s="1" t="s">
        <v>37</v>
      </c>
      <c r="B26" s="7">
        <v>5.2563500000000003</v>
      </c>
      <c r="C26" s="8">
        <v>0.34393072128296698</v>
      </c>
      <c r="D26" s="2">
        <f t="shared" si="1"/>
        <v>0.20992596474950839</v>
      </c>
    </row>
    <row r="27" spans="1:4" x14ac:dyDescent="0.2">
      <c r="A27" s="1" t="s">
        <v>39</v>
      </c>
      <c r="B27" s="7">
        <v>5.08801666666667</v>
      </c>
      <c r="C27" s="8">
        <v>67.922072372499002</v>
      </c>
      <c r="D27" s="2">
        <f t="shared" si="1"/>
        <v>33.08682716651456</v>
      </c>
    </row>
    <row r="28" spans="1:4" x14ac:dyDescent="0.2">
      <c r="B28" s="7">
        <v>5.0946833333333297</v>
      </c>
      <c r="C28" s="8">
        <v>65.918176968894002</v>
      </c>
      <c r="D28" s="2">
        <f t="shared" si="1"/>
        <v>32.111928040950822</v>
      </c>
    </row>
    <row r="29" spans="1:4" x14ac:dyDescent="0.2">
      <c r="B29" s="7">
        <v>5.0915666666666697</v>
      </c>
      <c r="C29" s="8">
        <v>66.363762380979395</v>
      </c>
      <c r="D29" s="2">
        <f t="shared" si="1"/>
        <v>32.328706235972639</v>
      </c>
    </row>
    <row r="30" spans="1:4" x14ac:dyDescent="0.2">
      <c r="A30" s="1" t="s">
        <v>40</v>
      </c>
      <c r="B30" s="7">
        <v>5.0949</v>
      </c>
      <c r="C30" s="8">
        <v>83.033599080268104</v>
      </c>
      <c r="D30" s="2">
        <f t="shared" si="1"/>
        <v>40.438615162451832</v>
      </c>
    </row>
    <row r="31" spans="1:4" x14ac:dyDescent="0.2">
      <c r="B31" s="7">
        <v>5.0949</v>
      </c>
      <c r="C31" s="8">
        <v>82.092418863968604</v>
      </c>
      <c r="D31" s="2">
        <f t="shared" si="1"/>
        <v>39.980729103020991</v>
      </c>
    </row>
    <row r="32" spans="1:4" x14ac:dyDescent="0.2">
      <c r="B32" s="7">
        <v>5.1015666666666704</v>
      </c>
      <c r="C32" s="8">
        <v>81.965626908569206</v>
      </c>
      <c r="D32" s="2">
        <f t="shared" si="1"/>
        <v>39.919044562887301</v>
      </c>
    </row>
    <row r="33" spans="1:4" x14ac:dyDescent="0.2">
      <c r="A33" s="1" t="s">
        <v>41</v>
      </c>
      <c r="B33" s="7">
        <v>5.1032333333333302</v>
      </c>
      <c r="C33" s="8">
        <v>70.261723583881206</v>
      </c>
      <c r="D33" s="2">
        <f t="shared" si="1"/>
        <v>34.225072164730165</v>
      </c>
    </row>
    <row r="34" spans="1:4" x14ac:dyDescent="0.2">
      <c r="B34" s="7">
        <v>5.1030166666666696</v>
      </c>
      <c r="C34" s="8">
        <v>70.006281156511093</v>
      </c>
      <c r="D34" s="2">
        <f t="shared" si="1"/>
        <v>34.100798912430172</v>
      </c>
    </row>
    <row r="35" spans="1:4" x14ac:dyDescent="0.2">
      <c r="B35" s="7">
        <v>5.1015666666666704</v>
      </c>
      <c r="C35" s="8">
        <v>68.679510937713601</v>
      </c>
      <c r="D35" s="2">
        <f t="shared" si="1"/>
        <v>33.455322544849942</v>
      </c>
    </row>
    <row r="36" spans="1:4" x14ac:dyDescent="0.2">
      <c r="A36" s="1" t="s">
        <v>42</v>
      </c>
      <c r="B36" s="7">
        <v>5.0965666666666696</v>
      </c>
      <c r="C36" s="8">
        <v>80.007524103733502</v>
      </c>
      <c r="D36" s="2">
        <f t="shared" si="1"/>
        <v>38.96642362829958</v>
      </c>
    </row>
    <row r="37" spans="1:4" x14ac:dyDescent="0.2">
      <c r="B37" s="7">
        <v>5.0915666666666697</v>
      </c>
      <c r="C37" s="8">
        <v>81.990714607758704</v>
      </c>
      <c r="D37" s="2">
        <f t="shared" si="1"/>
        <v>39.931249778767452</v>
      </c>
    </row>
    <row r="38" spans="1:4" x14ac:dyDescent="0.2">
      <c r="B38" s="7">
        <v>5.1082333333333301</v>
      </c>
      <c r="C38" s="8">
        <v>77.734303474428103</v>
      </c>
      <c r="D38" s="2">
        <f t="shared" si="1"/>
        <v>37.860497241255423</v>
      </c>
    </row>
    <row r="39" spans="1:4" x14ac:dyDescent="0.2">
      <c r="A39" s="1" t="s">
        <v>43</v>
      </c>
      <c r="B39" s="7">
        <v>5.11323333333333</v>
      </c>
      <c r="C39" s="8">
        <v>45.6793890212682</v>
      </c>
      <c r="D39" s="2">
        <f t="shared" si="1"/>
        <v>22.265717187273207</v>
      </c>
    </row>
    <row r="40" spans="1:4" x14ac:dyDescent="0.2">
      <c r="B40" s="7">
        <v>5.1082333333333301</v>
      </c>
      <c r="C40" s="8">
        <v>45.640921440369297</v>
      </c>
      <c r="D40" s="2">
        <f t="shared" si="1"/>
        <v>22.247002632155496</v>
      </c>
    </row>
    <row r="41" spans="1:4" x14ac:dyDescent="0.2">
      <c r="B41" s="7">
        <v>5.1048999999999998</v>
      </c>
      <c r="C41" s="8">
        <v>46.047322220696699</v>
      </c>
      <c r="D41" s="2">
        <f t="shared" si="1"/>
        <v>22.444717425381153</v>
      </c>
    </row>
    <row r="42" spans="1:4" x14ac:dyDescent="0.2">
      <c r="A42" s="1" t="s">
        <v>44</v>
      </c>
      <c r="B42" s="7">
        <v>5.1082333333333301</v>
      </c>
      <c r="C42" s="8">
        <v>59.013029310270497</v>
      </c>
      <c r="D42" s="2">
        <f t="shared" si="1"/>
        <v>28.752559881230511</v>
      </c>
    </row>
    <row r="43" spans="1:4" x14ac:dyDescent="0.2">
      <c r="B43" s="7">
        <v>5.1065666666666703</v>
      </c>
      <c r="C43" s="8">
        <v>57.519471599653301</v>
      </c>
      <c r="D43" s="2">
        <f t="shared" si="1"/>
        <v>28.025941064978817</v>
      </c>
    </row>
    <row r="44" spans="1:4" x14ac:dyDescent="0.2">
      <c r="B44" s="7">
        <v>5.1065666666666703</v>
      </c>
      <c r="C44" s="8">
        <v>57.561793654872801</v>
      </c>
      <c r="D44" s="2">
        <f t="shared" si="1"/>
        <v>28.046530829569985</v>
      </c>
    </row>
    <row r="45" spans="1:4" x14ac:dyDescent="0.2">
      <c r="A45" s="1" t="s">
        <v>45</v>
      </c>
      <c r="B45" s="7">
        <v>5.1115666666666701</v>
      </c>
      <c r="C45" s="8">
        <v>51.6789467190032</v>
      </c>
      <c r="D45" s="2">
        <f t="shared" si="1"/>
        <v>25.184514018070242</v>
      </c>
    </row>
    <row r="46" spans="1:4" x14ac:dyDescent="0.2">
      <c r="B46" s="7">
        <v>5.1098999999999997</v>
      </c>
      <c r="C46" s="8">
        <v>52.852906243870898</v>
      </c>
      <c r="D46" s="2">
        <f t="shared" si="1"/>
        <v>25.755647677133386</v>
      </c>
    </row>
    <row r="47" spans="1:4" x14ac:dyDescent="0.2">
      <c r="B47" s="7">
        <v>5.11323333333333</v>
      </c>
      <c r="C47" s="8">
        <v>51.898280759278002</v>
      </c>
      <c r="D47" s="2">
        <f t="shared" si="1"/>
        <v>25.291220467760976</v>
      </c>
    </row>
    <row r="48" spans="1:4" x14ac:dyDescent="0.2">
      <c r="A48" s="1" t="s">
        <v>46</v>
      </c>
      <c r="B48" s="7">
        <v>5.1215666666666699</v>
      </c>
      <c r="C48" s="8">
        <v>91.125497574244605</v>
      </c>
      <c r="D48" s="2">
        <f t="shared" si="1"/>
        <v>44.37533997939402</v>
      </c>
    </row>
    <row r="49" spans="2:4" x14ac:dyDescent="0.2">
      <c r="B49" s="7">
        <v>5.1215666666666699</v>
      </c>
      <c r="C49" s="8">
        <v>93.012098732849907</v>
      </c>
      <c r="D49" s="2">
        <f t="shared" si="1"/>
        <v>45.293175219947514</v>
      </c>
    </row>
    <row r="50" spans="2:4" x14ac:dyDescent="0.2">
      <c r="B50" s="7">
        <v>5.1199000000000003</v>
      </c>
      <c r="C50" s="8">
        <v>91.714611633405994</v>
      </c>
      <c r="D50" s="2">
        <f t="shared" si="1"/>
        <v>44.661945148556306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11"/>
  <sheetViews>
    <sheetView zoomScaleNormal="100" workbookViewId="0"/>
  </sheetViews>
  <sheetFormatPr baseColWidth="10" defaultColWidth="8.6640625" defaultRowHeight="15" x14ac:dyDescent="0.2"/>
  <sheetData>
    <row r="1" spans="1:1" x14ac:dyDescent="0.2">
      <c r="A1" t="s">
        <v>4</v>
      </c>
    </row>
    <row r="2" spans="1:1" x14ac:dyDescent="0.2">
      <c r="A2" t="s">
        <v>3</v>
      </c>
    </row>
    <row r="3" spans="1:1" x14ac:dyDescent="0.2">
      <c r="A3" t="s">
        <v>7</v>
      </c>
    </row>
    <row r="4" spans="1:1" x14ac:dyDescent="0.2">
      <c r="A4" t="s">
        <v>5</v>
      </c>
    </row>
    <row r="5" spans="1:1" x14ac:dyDescent="0.2">
      <c r="A5" t="s">
        <v>11</v>
      </c>
    </row>
    <row r="6" spans="1:1" x14ac:dyDescent="0.2">
      <c r="A6" t="s">
        <v>0</v>
      </c>
    </row>
    <row r="7" spans="1:1" x14ac:dyDescent="0.2">
      <c r="A7" t="s">
        <v>8</v>
      </c>
    </row>
    <row r="8" spans="1:1" x14ac:dyDescent="0.2">
      <c r="A8" t="s">
        <v>6</v>
      </c>
    </row>
    <row r="9" spans="1:1" x14ac:dyDescent="0.2">
      <c r="A9" t="s">
        <v>13</v>
      </c>
    </row>
    <row r="10" spans="1:1" x14ac:dyDescent="0.2">
      <c r="A10" t="s">
        <v>10</v>
      </c>
    </row>
    <row r="11" spans="1:1" x14ac:dyDescent="0.2">
      <c r="A1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ac4C</vt:lpstr>
      <vt:lpstr>Cytidine</vt:lpstr>
      <vt:lpstr>Guanosine</vt:lpstr>
      <vt:lpstr>ValueList_Helper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Oberdoerffer, Shalini (NIH/NCI) [E]</cp:lastModifiedBy>
  <dcterms:created xsi:type="dcterms:W3CDTF">2022-01-28T18:27:17Z</dcterms:created>
  <dcterms:modified xsi:type="dcterms:W3CDTF">2024-02-09T22:17:36Z</dcterms:modified>
</cp:coreProperties>
</file>