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126"/>
  <workbookPr/>
  <mc:AlternateContent xmlns:mc="http://schemas.openxmlformats.org/markup-compatibility/2006">
    <mc:Choice Requires="x15">
      <x15ac:absPath xmlns:x15ac="http://schemas.microsoft.com/office/spreadsheetml/2010/11/ac" url="https://livebiuac-my.sharepoint.com/personal/michal_danino_live_biu_ac_il/Documents/Desktop/MSc_PhD/shahar_alon/MyArticle/RNA/correct/"/>
    </mc:Choice>
  </mc:AlternateContent>
  <xr:revisionPtr revIDLastSave="1357" documentId="13_ncr:1_{1594F553-3082-437E-A4F5-8A1A58F8DDDD}" xr6:coauthVersionLast="47" xr6:coauthVersionMax="47" xr10:uidLastSave="{050F6D0E-CBA8-4043-9C6E-B5918D86BEE8}"/>
  <bookViews>
    <workbookView minimized="1" xWindow="384" yWindow="384" windowWidth="17280" windowHeight="8964" tabRatio="643" firstSheet="2" activeTab="2" xr2:uid="{00000000-000D-0000-FFFF-FFFF00000000}"/>
  </bookViews>
  <sheets>
    <sheet name="NonTumorToTumor-Summary+Filter1" sheetId="11" r:id="rId1"/>
    <sheet name="TumorToNonTumor-Summary+Filter1" sheetId="9" r:id="rId2"/>
    <sheet name="Filter2-p-value 1e-5" sheetId="14" r:id="rId3"/>
    <sheet name="Compare Filters NonTumorToTumor" sheetId="15" r:id="rId4"/>
    <sheet name="Compare Filters TumorToNonTumor" sheetId="16" r:id="rId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55" i="16" l="1" a="1"/>
  <c r="L55" i="16" s="1"/>
  <c r="M55" i="16" s="1"/>
  <c r="L48" i="16" a="1"/>
  <c r="L48" i="16" s="1"/>
  <c r="M48" i="16" s="1"/>
  <c r="L28" i="16" a="1"/>
  <c r="L28" i="16" s="1"/>
  <c r="M28" i="16" s="1"/>
  <c r="L24" i="16" a="1"/>
  <c r="L24" i="16" s="1"/>
  <c r="M24" i="16" s="1"/>
  <c r="L12" i="16" a="1"/>
  <c r="L12" i="16" s="1"/>
  <c r="M12" i="16" s="1"/>
  <c r="J55" i="16"/>
  <c r="J48" i="16"/>
  <c r="J28" i="16"/>
  <c r="J24" i="16"/>
  <c r="J12" i="16"/>
  <c r="G29" i="16"/>
  <c r="G55" i="16"/>
  <c r="G54" i="16"/>
  <c r="G53" i="16"/>
  <c r="G52" i="16"/>
  <c r="G51" i="16"/>
  <c r="G50" i="16"/>
  <c r="G49" i="16"/>
  <c r="G48" i="16"/>
  <c r="G47" i="16"/>
  <c r="G45" i="16"/>
  <c r="G44" i="16"/>
  <c r="G43" i="16"/>
  <c r="G42" i="16"/>
  <c r="G41" i="16"/>
  <c r="G40" i="16"/>
  <c r="G39" i="16"/>
  <c r="G38" i="16"/>
  <c r="G37" i="16"/>
  <c r="G36" i="16"/>
  <c r="G35" i="16"/>
  <c r="G34" i="16"/>
  <c r="G33" i="16"/>
  <c r="G32" i="16"/>
  <c r="G31" i="16"/>
  <c r="G30" i="16"/>
  <c r="G28" i="16"/>
  <c r="G27" i="16"/>
  <c r="G26" i="16"/>
  <c r="G25" i="16"/>
  <c r="G24" i="16"/>
  <c r="G23" i="16"/>
  <c r="G22" i="16"/>
  <c r="G21" i="16"/>
  <c r="G20" i="16"/>
  <c r="G19" i="16"/>
  <c r="G18" i="16"/>
  <c r="G17" i="16"/>
  <c r="G16" i="16"/>
  <c r="G15" i="16"/>
  <c r="G14" i="16"/>
  <c r="G13" i="16"/>
  <c r="G12" i="16"/>
  <c r="G10" i="16"/>
  <c r="G9" i="16"/>
  <c r="G8" i="16"/>
  <c r="G7" i="16"/>
  <c r="G6" i="16"/>
  <c r="G5" i="16"/>
  <c r="G4" i="16"/>
  <c r="G3" i="16"/>
  <c r="G2" i="16"/>
  <c r="D55" i="16"/>
  <c r="D54" i="16"/>
  <c r="D53" i="16"/>
  <c r="D52" i="16"/>
  <c r="D51" i="16"/>
  <c r="D50" i="16"/>
  <c r="D49" i="16"/>
  <c r="D48" i="16"/>
  <c r="D47" i="16"/>
  <c r="D45" i="16"/>
  <c r="D44" i="16"/>
  <c r="D43" i="16"/>
  <c r="D42" i="16"/>
  <c r="D41" i="16"/>
  <c r="D40" i="16"/>
  <c r="D39" i="16"/>
  <c r="D38" i="16"/>
  <c r="D37" i="16"/>
  <c r="D36" i="16"/>
  <c r="D35" i="16"/>
  <c r="D34" i="16"/>
  <c r="D33" i="16"/>
  <c r="D32" i="16"/>
  <c r="D31" i="16"/>
  <c r="D30" i="16"/>
  <c r="D29" i="16"/>
  <c r="D28" i="16"/>
  <c r="D27" i="16"/>
  <c r="D26" i="16"/>
  <c r="D25" i="16"/>
  <c r="D24" i="16"/>
  <c r="D23" i="16"/>
  <c r="D22" i="16"/>
  <c r="D21" i="16"/>
  <c r="D20" i="16"/>
  <c r="D19" i="16"/>
  <c r="D18" i="16"/>
  <c r="D17" i="16"/>
  <c r="D16" i="16"/>
  <c r="D15" i="16"/>
  <c r="D14" i="16"/>
  <c r="D13" i="16"/>
  <c r="D12" i="16"/>
  <c r="D10" i="16"/>
  <c r="D9" i="16"/>
  <c r="D8" i="16"/>
  <c r="D7" i="16"/>
  <c r="D6" i="16"/>
  <c r="D5" i="16"/>
  <c r="D4" i="16"/>
  <c r="D3" i="16"/>
  <c r="D2" i="16"/>
  <c r="L21" i="15" a="1"/>
  <c r="L21" i="15" s="1"/>
  <c r="M21" i="15" s="1"/>
  <c r="L3" i="15" a="1"/>
  <c r="L3" i="15" s="1"/>
  <c r="M3" i="15" s="1"/>
  <c r="L4" i="15" a="1"/>
  <c r="L4" i="15" s="1"/>
  <c r="M4" i="15" s="1"/>
  <c r="L5" i="15" a="1"/>
  <c r="L5" i="15" s="1"/>
  <c r="M5" i="15" s="1"/>
  <c r="L6" i="15" a="1"/>
  <c r="L6" i="15" s="1"/>
  <c r="M6" i="15" s="1"/>
  <c r="L7" i="15" a="1"/>
  <c r="L7" i="15" s="1"/>
  <c r="M7" i="15" s="1"/>
  <c r="L8" i="15" a="1"/>
  <c r="L8" i="15" s="1"/>
  <c r="M8" i="15" s="1"/>
  <c r="L9" i="15" a="1"/>
  <c r="L9" i="15" s="1"/>
  <c r="M9" i="15" s="1"/>
  <c r="L10" i="15" a="1"/>
  <c r="L10" i="15" s="1"/>
  <c r="M10" i="15" s="1"/>
  <c r="L13" i="15" a="1"/>
  <c r="L13" i="15" s="1"/>
  <c r="M13" i="15" s="1"/>
  <c r="L14" i="15" a="1"/>
  <c r="L14" i="15" s="1"/>
  <c r="M14" i="15" s="1"/>
  <c r="L15" i="15" a="1"/>
  <c r="L15" i="15" s="1"/>
  <c r="M15" i="15" s="1"/>
  <c r="L16" i="15" a="1"/>
  <c r="L16" i="15" s="1"/>
  <c r="M16" i="15" s="1"/>
  <c r="L17" i="15" a="1"/>
  <c r="L17" i="15" s="1"/>
  <c r="M17" i="15" s="1"/>
  <c r="L18" i="15" a="1"/>
  <c r="L18" i="15" s="1"/>
  <c r="M18" i="15" s="1"/>
  <c r="L19" i="15" a="1"/>
  <c r="L19" i="15" s="1"/>
  <c r="M19" i="15" s="1"/>
  <c r="L20" i="15" a="1"/>
  <c r="L20" i="15" s="1"/>
  <c r="M20" i="15" s="1"/>
  <c r="L22" i="15" a="1"/>
  <c r="L22" i="15" s="1"/>
  <c r="M22" i="15" s="1"/>
  <c r="L23" i="15" a="1"/>
  <c r="L23" i="15" s="1"/>
  <c r="M23" i="15" s="1"/>
  <c r="L25" i="15" a="1"/>
  <c r="L25" i="15" s="1"/>
  <c r="M25" i="15" s="1"/>
  <c r="L26" i="15" a="1"/>
  <c r="L26" i="15" s="1"/>
  <c r="M26" i="15" s="1"/>
  <c r="L27" i="15" a="1"/>
  <c r="L27" i="15" s="1"/>
  <c r="M27" i="15" s="1"/>
  <c r="L29" i="15" a="1"/>
  <c r="L29" i="15" s="1"/>
  <c r="M29" i="15" s="1"/>
  <c r="L30" i="15" a="1"/>
  <c r="L30" i="15" s="1"/>
  <c r="M30" i="15" s="1"/>
  <c r="L31" i="15" a="1"/>
  <c r="L31" i="15" s="1"/>
  <c r="M31" i="15" s="1"/>
  <c r="L32" i="15" a="1"/>
  <c r="L32" i="15" s="1"/>
  <c r="M32" i="15" s="1"/>
  <c r="L33" i="15" a="1"/>
  <c r="L33" i="15" s="1"/>
  <c r="M33" i="15" s="1"/>
  <c r="L34" i="15" a="1"/>
  <c r="L34" i="15" s="1"/>
  <c r="M34" i="15" s="1"/>
  <c r="L35" i="15" a="1"/>
  <c r="L35" i="15" s="1"/>
  <c r="M35" i="15" s="1"/>
  <c r="L36" i="15" a="1"/>
  <c r="L36" i="15" s="1"/>
  <c r="M36" i="15" s="1"/>
  <c r="L37" i="15" a="1"/>
  <c r="L37" i="15" s="1"/>
  <c r="M37" i="15" s="1"/>
  <c r="L38" i="15" a="1"/>
  <c r="L38" i="15" s="1"/>
  <c r="M38" i="15" s="1"/>
  <c r="L39" i="15" a="1"/>
  <c r="L39" i="15" s="1"/>
  <c r="M39" i="15" s="1"/>
  <c r="L40" i="15" a="1"/>
  <c r="L40" i="15" s="1"/>
  <c r="M40" i="15" s="1"/>
  <c r="L41" i="15" a="1"/>
  <c r="L41" i="15" s="1"/>
  <c r="M41" i="15" s="1"/>
  <c r="L42" i="15" a="1"/>
  <c r="L42" i="15" s="1"/>
  <c r="M42" i="15" s="1"/>
  <c r="L43" i="15" a="1"/>
  <c r="L43" i="15" s="1"/>
  <c r="M43" i="15" s="1"/>
  <c r="L44" i="15" a="1"/>
  <c r="L44" i="15" s="1"/>
  <c r="M44" i="15" s="1"/>
  <c r="L45" i="15" a="1"/>
  <c r="L45" i="15" s="1"/>
  <c r="M45" i="15" s="1"/>
  <c r="L47" i="15" a="1"/>
  <c r="L47" i="15" s="1"/>
  <c r="M47" i="15" s="1"/>
  <c r="L49" i="15" a="1"/>
  <c r="L49" i="15" s="1"/>
  <c r="M49" i="15" s="1"/>
  <c r="L50" i="15" a="1"/>
  <c r="L50" i="15" s="1"/>
  <c r="M50" i="15" s="1"/>
  <c r="L51" i="15" a="1"/>
  <c r="L51" i="15" s="1"/>
  <c r="M51" i="15" s="1"/>
  <c r="L52" i="15" a="1"/>
  <c r="L52" i="15" s="1"/>
  <c r="M52" i="15" s="1"/>
  <c r="L53" i="15" a="1"/>
  <c r="L53" i="15" s="1"/>
  <c r="M53" i="15" s="1"/>
  <c r="L54" i="15" a="1"/>
  <c r="L54" i="15" s="1"/>
  <c r="M54" i="15" s="1"/>
  <c r="L2" i="15" a="1"/>
  <c r="L2" i="15" s="1"/>
  <c r="M2" i="15" s="1"/>
  <c r="J53" i="15"/>
  <c r="J54" i="15"/>
  <c r="J50" i="15"/>
  <c r="J51" i="15"/>
  <c r="J52" i="15"/>
  <c r="J49" i="15"/>
  <c r="J43" i="15"/>
  <c r="J44" i="15"/>
  <c r="J45" i="15"/>
  <c r="J47" i="15"/>
  <c r="J40" i="15"/>
  <c r="J41" i="15"/>
  <c r="J42" i="15"/>
  <c r="J37" i="15"/>
  <c r="J38" i="15"/>
  <c r="J39" i="15"/>
  <c r="J35" i="15"/>
  <c r="J36" i="15"/>
  <c r="J34" i="15"/>
  <c r="J31" i="15"/>
  <c r="J32" i="15"/>
  <c r="J33" i="15"/>
  <c r="J29" i="15"/>
  <c r="J30" i="15"/>
  <c r="J23" i="15"/>
  <c r="J25" i="15"/>
  <c r="J26" i="15"/>
  <c r="J27" i="15"/>
  <c r="J21" i="15"/>
  <c r="J22" i="15"/>
  <c r="J19" i="15"/>
  <c r="J20" i="15"/>
  <c r="J16" i="15"/>
  <c r="J17" i="15"/>
  <c r="J18" i="15"/>
  <c r="J14" i="15"/>
  <c r="J15" i="15"/>
  <c r="J9" i="15"/>
  <c r="J10" i="15"/>
  <c r="J13" i="15"/>
  <c r="J7" i="15"/>
  <c r="J8" i="15"/>
  <c r="J4" i="15"/>
  <c r="J5" i="15"/>
  <c r="J6" i="15"/>
  <c r="J3" i="15"/>
  <c r="J2" i="15"/>
  <c r="J56" i="15" l="1"/>
  <c r="D56" i="16"/>
  <c r="G56" i="16"/>
  <c r="M56" i="15"/>
  <c r="G47" i="15"/>
  <c r="G27" i="15"/>
  <c r="G18" i="15"/>
  <c r="G6" i="15"/>
  <c r="G54" i="15"/>
  <c r="G53" i="15"/>
  <c r="G52" i="15"/>
  <c r="G51" i="15"/>
  <c r="G50" i="15"/>
  <c r="G49" i="15"/>
  <c r="G45" i="15"/>
  <c r="G44" i="15"/>
  <c r="G43" i="15"/>
  <c r="G42" i="15"/>
  <c r="G41" i="15"/>
  <c r="G40" i="15"/>
  <c r="G39" i="15"/>
  <c r="G38" i="15"/>
  <c r="G37" i="15"/>
  <c r="G36" i="15"/>
  <c r="G35" i="15"/>
  <c r="G34" i="15"/>
  <c r="G33" i="15"/>
  <c r="G32" i="15"/>
  <c r="G31" i="15"/>
  <c r="G30" i="15"/>
  <c r="G29" i="15"/>
  <c r="G26" i="15"/>
  <c r="G25" i="15"/>
  <c r="G23" i="15"/>
  <c r="G22" i="15"/>
  <c r="G21" i="15"/>
  <c r="G20" i="15"/>
  <c r="G19" i="15"/>
  <c r="G17" i="15"/>
  <c r="G16" i="15"/>
  <c r="G15" i="15"/>
  <c r="G14" i="15"/>
  <c r="G13" i="15"/>
  <c r="G10" i="15"/>
  <c r="G9" i="15"/>
  <c r="G8" i="15"/>
  <c r="G7" i="15"/>
  <c r="G5" i="15"/>
  <c r="G4" i="15"/>
  <c r="G3" i="15"/>
  <c r="G2" i="15"/>
  <c r="D54" i="15"/>
  <c r="D53" i="15"/>
  <c r="D52" i="15"/>
  <c r="D51" i="15"/>
  <c r="D50" i="15"/>
  <c r="D49" i="15"/>
  <c r="D47" i="15"/>
  <c r="D45" i="15"/>
  <c r="D44" i="15"/>
  <c r="D43" i="15"/>
  <c r="D42" i="15"/>
  <c r="D41" i="15"/>
  <c r="D40" i="15"/>
  <c r="D39" i="15"/>
  <c r="D38" i="15"/>
  <c r="D37" i="15"/>
  <c r="D36" i="15"/>
  <c r="D35" i="15"/>
  <c r="D34" i="15"/>
  <c r="D33" i="15"/>
  <c r="D32" i="15"/>
  <c r="D31" i="15"/>
  <c r="D30" i="15"/>
  <c r="D29" i="15"/>
  <c r="D27" i="15"/>
  <c r="D26" i="15"/>
  <c r="D25" i="15"/>
  <c r="D23" i="15"/>
  <c r="D22" i="15"/>
  <c r="D21" i="15"/>
  <c r="D20" i="15"/>
  <c r="D19" i="15"/>
  <c r="D18" i="15"/>
  <c r="D17" i="15"/>
  <c r="D16" i="15"/>
  <c r="D15" i="15"/>
  <c r="D14" i="15"/>
  <c r="D13" i="15"/>
  <c r="D10" i="15"/>
  <c r="D9" i="15"/>
  <c r="D8" i="15"/>
  <c r="D7" i="15"/>
  <c r="D6" i="15"/>
  <c r="D5" i="15"/>
  <c r="D4" i="15"/>
  <c r="D3" i="15"/>
  <c r="D2" i="15"/>
  <c r="L51" i="16" l="1" a="1"/>
  <c r="L51" i="16" s="1"/>
  <c r="M51" i="16" s="1"/>
  <c r="J51" i="16"/>
  <c r="L38" i="16" a="1"/>
  <c r="L38" i="16" s="1"/>
  <c r="M38" i="16" s="1"/>
  <c r="J38" i="16"/>
  <c r="L42" i="16" a="1"/>
  <c r="L42" i="16" s="1"/>
  <c r="M42" i="16" s="1"/>
  <c r="J42" i="16"/>
  <c r="L20" i="16" a="1"/>
  <c r="L20" i="16" s="1"/>
  <c r="M20" i="16" s="1"/>
  <c r="J20" i="16"/>
  <c r="L22" i="16" a="1"/>
  <c r="L22" i="16" s="1"/>
  <c r="M22" i="16" s="1"/>
  <c r="J22" i="16"/>
  <c r="L30" i="16" a="1"/>
  <c r="L30" i="16" s="1"/>
  <c r="M30" i="16" s="1"/>
  <c r="J30" i="16"/>
  <c r="L37" i="16" a="1"/>
  <c r="L37" i="16" s="1"/>
  <c r="M37" i="16" s="1"/>
  <c r="J37" i="16"/>
  <c r="L19" i="16" a="1"/>
  <c r="L19" i="16" s="1"/>
  <c r="M19" i="16" s="1"/>
  <c r="J19" i="16"/>
  <c r="L34" i="16" a="1"/>
  <c r="L34" i="16" s="1"/>
  <c r="M34" i="16" s="1"/>
  <c r="J34" i="16"/>
  <c r="L39" i="16" a="1"/>
  <c r="L39" i="16" s="1"/>
  <c r="M39" i="16" s="1"/>
  <c r="J39" i="16"/>
  <c r="L31" i="16" a="1"/>
  <c r="L31" i="16" s="1"/>
  <c r="M31" i="16" s="1"/>
  <c r="J31" i="16"/>
  <c r="L45" i="16" a="1"/>
  <c r="L45" i="16" s="1"/>
  <c r="M45" i="16" s="1"/>
  <c r="J45" i="16"/>
  <c r="L16" i="16" a="1"/>
  <c r="L16" i="16" s="1"/>
  <c r="M16" i="16" s="1"/>
  <c r="J16" i="16"/>
  <c r="L14" i="16" a="1"/>
  <c r="L14" i="16" s="1"/>
  <c r="M14" i="16" s="1"/>
  <c r="J14" i="16"/>
  <c r="L21" i="16" a="1"/>
  <c r="L21" i="16" s="1"/>
  <c r="M21" i="16" s="1"/>
  <c r="J21" i="16"/>
  <c r="L3" i="16" a="1"/>
  <c r="L3" i="16" s="1"/>
  <c r="M3" i="16" s="1"/>
  <c r="J3" i="16"/>
  <c r="L10" i="16" a="1"/>
  <c r="L10" i="16" s="1"/>
  <c r="M10" i="16" s="1"/>
  <c r="J10" i="16"/>
  <c r="L25" i="16" a="1"/>
  <c r="L25" i="16" s="1"/>
  <c r="M25" i="16" s="1"/>
  <c r="J25" i="16"/>
  <c r="L47" i="16" a="1"/>
  <c r="L47" i="16" s="1"/>
  <c r="M47" i="16" s="1"/>
  <c r="J47" i="16"/>
  <c r="L27" i="16" a="1"/>
  <c r="L27" i="16" s="1"/>
  <c r="M27" i="16" s="1"/>
  <c r="J27" i="16"/>
  <c r="L52" i="16" a="1"/>
  <c r="L52" i="16" s="1"/>
  <c r="M52" i="16" s="1"/>
  <c r="J52" i="16"/>
  <c r="L5" i="16" a="1"/>
  <c r="L5" i="16" s="1"/>
  <c r="M5" i="16" s="1"/>
  <c r="J5" i="16"/>
  <c r="L13" i="16" a="1"/>
  <c r="L13" i="16" s="1"/>
  <c r="M13" i="16" s="1"/>
  <c r="J13" i="16"/>
  <c r="L35" i="16" a="1"/>
  <c r="L35" i="16" s="1"/>
  <c r="M35" i="16" s="1"/>
  <c r="J35" i="16"/>
  <c r="L2" i="16" a="1"/>
  <c r="L2" i="16" s="1"/>
  <c r="M2" i="16" s="1"/>
  <c r="J2" i="16"/>
  <c r="L17" i="16" a="1"/>
  <c r="L17" i="16" s="1"/>
  <c r="M17" i="16" s="1"/>
  <c r="J17" i="16"/>
  <c r="L36" i="16" a="1"/>
  <c r="L36" i="16" s="1"/>
  <c r="M36" i="16" s="1"/>
  <c r="J36" i="16"/>
  <c r="L8" i="16" a="1"/>
  <c r="L8" i="16" s="1"/>
  <c r="M8" i="16" s="1"/>
  <c r="J8" i="16"/>
  <c r="L18" i="16" a="1"/>
  <c r="L18" i="16" s="1"/>
  <c r="M18" i="16" s="1"/>
  <c r="J18" i="16"/>
  <c r="L43" i="16" a="1"/>
  <c r="L43" i="16" s="1"/>
  <c r="M43" i="16" s="1"/>
  <c r="J43" i="16"/>
  <c r="L7" i="16" a="1"/>
  <c r="L7" i="16" s="1"/>
  <c r="M7" i="16" s="1"/>
  <c r="J7" i="16"/>
  <c r="L26" i="16" a="1"/>
  <c r="L26" i="16" s="1"/>
  <c r="M26" i="16" s="1"/>
  <c r="J26" i="16"/>
  <c r="L50" i="16" a="1"/>
  <c r="L50" i="16" s="1"/>
  <c r="M50" i="16" s="1"/>
  <c r="J50" i="16"/>
  <c r="L40" i="16" a="1"/>
  <c r="L40" i="16" s="1"/>
  <c r="M40" i="16" s="1"/>
  <c r="J40" i="16"/>
  <c r="L4" i="16" a="1"/>
  <c r="L4" i="16" s="1"/>
  <c r="M4" i="16" s="1"/>
  <c r="J4" i="16"/>
  <c r="L15" i="16" a="1"/>
  <c r="L15" i="16" s="1"/>
  <c r="M15" i="16" s="1"/>
  <c r="J15" i="16"/>
  <c r="L33" i="16" a="1"/>
  <c r="L33" i="16" s="1"/>
  <c r="M33" i="16" s="1"/>
  <c r="J33" i="16"/>
  <c r="L53" i="16" a="1"/>
  <c r="L53" i="16" s="1"/>
  <c r="M53" i="16" s="1"/>
  <c r="J53" i="16"/>
  <c r="L9" i="16" a="1"/>
  <c r="L9" i="16" s="1"/>
  <c r="M9" i="16" s="1"/>
  <c r="J9" i="16"/>
  <c r="L41" i="16" a="1"/>
  <c r="L41" i="16" s="1"/>
  <c r="M41" i="16" s="1"/>
  <c r="J41" i="16"/>
  <c r="L54" i="16" a="1"/>
  <c r="L54" i="16" s="1"/>
  <c r="M54" i="16" s="1"/>
  <c r="J54" i="16"/>
  <c r="L32" i="16" a="1"/>
  <c r="L32" i="16" s="1"/>
  <c r="M32" i="16" s="1"/>
  <c r="J32" i="16"/>
  <c r="L29" i="16" a="1"/>
  <c r="L29" i="16" s="1"/>
  <c r="M29" i="16" s="1"/>
  <c r="J29" i="16"/>
  <c r="L6" i="16" a="1"/>
  <c r="L6" i="16" s="1"/>
  <c r="M6" i="16" s="1"/>
  <c r="J6" i="16"/>
  <c r="L44" i="16" a="1"/>
  <c r="L44" i="16" s="1"/>
  <c r="M44" i="16" s="1"/>
  <c r="J44" i="16"/>
  <c r="L49" i="16" a="1"/>
  <c r="L49" i="16" s="1"/>
  <c r="M49" i="16" s="1"/>
  <c r="J49" i="16"/>
  <c r="L23" i="16" a="1"/>
  <c r="L23" i="16" s="1"/>
  <c r="M23" i="16" s="1"/>
  <c r="J23" i="16"/>
  <c r="G56" i="15"/>
  <c r="L59" i="15" s="1"/>
  <c r="D56" i="15"/>
  <c r="N56" i="14"/>
  <c r="P56" i="14" s="1"/>
  <c r="N55" i="14"/>
  <c r="P55" i="14" s="1"/>
  <c r="H55" i="14"/>
  <c r="D55" i="14"/>
  <c r="N54" i="14"/>
  <c r="D54" i="14"/>
  <c r="N53" i="14"/>
  <c r="P53" i="14" s="1"/>
  <c r="D53" i="14"/>
  <c r="F53" i="14" s="1"/>
  <c r="N52" i="14"/>
  <c r="P52" i="14" s="1"/>
  <c r="D52" i="14"/>
  <c r="F52" i="14" s="1"/>
  <c r="X51" i="14" a="1"/>
  <c r="X51" i="14" s="1"/>
  <c r="Y51" i="14" s="1"/>
  <c r="R51" i="14"/>
  <c r="N51" i="14"/>
  <c r="P51" i="14" s="1"/>
  <c r="D51" i="14"/>
  <c r="N50" i="14"/>
  <c r="P50" i="14" s="1"/>
  <c r="D50" i="14"/>
  <c r="F50" i="14" s="1"/>
  <c r="N49" i="14"/>
  <c r="P49" i="14" s="1"/>
  <c r="N48" i="14"/>
  <c r="P48" i="14" s="1"/>
  <c r="D48" i="14"/>
  <c r="F48" i="14" s="1"/>
  <c r="N46" i="14"/>
  <c r="P46" i="14" s="1"/>
  <c r="D46" i="14"/>
  <c r="F46" i="14" s="1"/>
  <c r="N45" i="14"/>
  <c r="P45" i="14" s="1"/>
  <c r="D45" i="14"/>
  <c r="F45" i="14" s="1"/>
  <c r="N44" i="14"/>
  <c r="P44" i="14" s="1"/>
  <c r="D44" i="14"/>
  <c r="F44" i="14" s="1"/>
  <c r="N43" i="14"/>
  <c r="P43" i="14" s="1"/>
  <c r="D43" i="14"/>
  <c r="F43" i="14" s="1"/>
  <c r="N42" i="14"/>
  <c r="P42" i="14" s="1"/>
  <c r="H42" i="14"/>
  <c r="D42" i="14"/>
  <c r="F42" i="14" s="1"/>
  <c r="N41" i="14"/>
  <c r="P41" i="14" s="1"/>
  <c r="D41" i="14"/>
  <c r="F41" i="14" s="1"/>
  <c r="R40" i="14"/>
  <c r="N40" i="14"/>
  <c r="P40" i="14" s="1"/>
  <c r="D40" i="14"/>
  <c r="F40" i="14" s="1"/>
  <c r="X39" i="14" a="1"/>
  <c r="X39" i="14" s="1"/>
  <c r="Y39" i="14" s="1"/>
  <c r="R39" i="14"/>
  <c r="N39" i="14"/>
  <c r="D39" i="14"/>
  <c r="R38" i="14"/>
  <c r="N38" i="14"/>
  <c r="P38" i="14" s="1"/>
  <c r="D38" i="14"/>
  <c r="F38" i="14" s="1"/>
  <c r="V37" i="14" a="1"/>
  <c r="V37" i="14" s="1"/>
  <c r="W37" i="14" s="1"/>
  <c r="N37" i="14"/>
  <c r="H37" i="14"/>
  <c r="D37" i="14"/>
  <c r="F37" i="14" s="1"/>
  <c r="N36" i="14"/>
  <c r="H36" i="14"/>
  <c r="D36" i="14"/>
  <c r="F36" i="14" s="1"/>
  <c r="N35" i="14"/>
  <c r="P35" i="14" s="1"/>
  <c r="D35" i="14"/>
  <c r="F35" i="14" s="1"/>
  <c r="R34" i="14"/>
  <c r="N34" i="14"/>
  <c r="P34" i="14" s="1"/>
  <c r="D34" i="14"/>
  <c r="F34" i="14" s="1"/>
  <c r="X33" i="14" a="1"/>
  <c r="X33" i="14" s="1"/>
  <c r="Y33" i="14" s="1"/>
  <c r="V33" i="14" a="1"/>
  <c r="V33" i="14" s="1"/>
  <c r="W33" i="14" s="1"/>
  <c r="R33" i="14"/>
  <c r="N33" i="14"/>
  <c r="H33" i="14"/>
  <c r="D33" i="14"/>
  <c r="N32" i="14"/>
  <c r="P32" i="14" s="1"/>
  <c r="D32" i="14"/>
  <c r="F32" i="14" s="1"/>
  <c r="N31" i="14"/>
  <c r="P31" i="14" s="1"/>
  <c r="D31" i="14"/>
  <c r="F31" i="14" s="1"/>
  <c r="N30" i="14"/>
  <c r="P30" i="14" s="1"/>
  <c r="H30" i="14"/>
  <c r="D30" i="14"/>
  <c r="F30" i="14" s="1"/>
  <c r="N29" i="14"/>
  <c r="P29" i="14" s="1"/>
  <c r="N28" i="14"/>
  <c r="P28" i="14" s="1"/>
  <c r="D28" i="14"/>
  <c r="F28" i="14" s="1"/>
  <c r="N27" i="14"/>
  <c r="P27" i="14" s="1"/>
  <c r="D27" i="14"/>
  <c r="F27" i="14" s="1"/>
  <c r="R26" i="14"/>
  <c r="N26" i="14"/>
  <c r="P26" i="14" s="1"/>
  <c r="D26" i="14"/>
  <c r="F26" i="14" s="1"/>
  <c r="N25" i="14"/>
  <c r="P25" i="14" s="1"/>
  <c r="N24" i="14"/>
  <c r="H24" i="14"/>
  <c r="D24" i="14"/>
  <c r="N23" i="14"/>
  <c r="P23" i="14" s="1"/>
  <c r="D23" i="14"/>
  <c r="F23" i="14" s="1"/>
  <c r="R22" i="14"/>
  <c r="N22" i="14"/>
  <c r="P22" i="14" s="1"/>
  <c r="D22" i="14"/>
  <c r="X21" i="14" a="1"/>
  <c r="X21" i="14" s="1"/>
  <c r="Y21" i="14" s="1"/>
  <c r="R21" i="14"/>
  <c r="N21" i="14"/>
  <c r="D21" i="14"/>
  <c r="R20" i="14"/>
  <c r="N20" i="14"/>
  <c r="D20" i="14"/>
  <c r="N19" i="14"/>
  <c r="P19" i="14" s="1"/>
  <c r="D19" i="14"/>
  <c r="F19" i="14" s="1"/>
  <c r="N18" i="14"/>
  <c r="P18" i="14" s="1"/>
  <c r="D18" i="14"/>
  <c r="F18" i="14" s="1"/>
  <c r="V17" i="14" a="1"/>
  <c r="V17" i="14" s="1"/>
  <c r="W17" i="14" s="1"/>
  <c r="R17" i="14"/>
  <c r="N17" i="14"/>
  <c r="H17" i="14"/>
  <c r="D17" i="14"/>
  <c r="X16" i="14" a="1"/>
  <c r="X16" i="14" s="1"/>
  <c r="Y16" i="14" s="1"/>
  <c r="R16" i="14"/>
  <c r="N16" i="14"/>
  <c r="D16" i="14"/>
  <c r="X15" i="14" a="1"/>
  <c r="X15" i="14" s="1"/>
  <c r="Y15" i="14" s="1"/>
  <c r="R15" i="14"/>
  <c r="N15" i="14"/>
  <c r="D15" i="14"/>
  <c r="R14" i="14"/>
  <c r="N14" i="14"/>
  <c r="D14" i="14"/>
  <c r="F14" i="14" s="1"/>
  <c r="N13" i="14"/>
  <c r="P13" i="14" s="1"/>
  <c r="X12" i="14" a="1"/>
  <c r="X12" i="14" s="1"/>
  <c r="N11" i="14"/>
  <c r="D11" i="14"/>
  <c r="F11" i="14" s="1"/>
  <c r="R10" i="14"/>
  <c r="N10" i="14"/>
  <c r="P10" i="14" s="1"/>
  <c r="D10" i="14"/>
  <c r="F10" i="14" s="1"/>
  <c r="R9" i="14"/>
  <c r="N9" i="14"/>
  <c r="P9" i="14" s="1"/>
  <c r="D9" i="14"/>
  <c r="R8" i="14"/>
  <c r="N8" i="14"/>
  <c r="P8" i="14" s="1"/>
  <c r="D8" i="14"/>
  <c r="N7" i="14"/>
  <c r="P7" i="14" s="1"/>
  <c r="D7" i="14"/>
  <c r="F7" i="14" s="1"/>
  <c r="N6" i="14"/>
  <c r="P6" i="14" s="1"/>
  <c r="D6" i="14"/>
  <c r="F6" i="14" s="1"/>
  <c r="X5" i="14" a="1"/>
  <c r="X5" i="14" s="1"/>
  <c r="Y5" i="14" s="1"/>
  <c r="V5" i="14" a="1"/>
  <c r="V5" i="14" s="1"/>
  <c r="W5" i="14" s="1"/>
  <c r="R5" i="14"/>
  <c r="N5" i="14"/>
  <c r="H5" i="14"/>
  <c r="D5" i="14"/>
  <c r="X4" i="14" a="1"/>
  <c r="X4" i="14" s="1"/>
  <c r="Y4" i="14" s="1"/>
  <c r="R4" i="14"/>
  <c r="N4" i="14"/>
  <c r="D4" i="14"/>
  <c r="X3" i="14" a="1"/>
  <c r="X3" i="14" s="1"/>
  <c r="Y3" i="14" s="1"/>
  <c r="R3" i="14"/>
  <c r="N3" i="14"/>
  <c r="H3" i="14"/>
  <c r="D3" i="14"/>
  <c r="M56" i="16" l="1"/>
  <c r="J56" i="16"/>
  <c r="P37" i="14"/>
  <c r="F33" i="14"/>
  <c r="H57" i="14"/>
  <c r="F5" i="14"/>
  <c r="Y57" i="14"/>
  <c r="F4" i="14"/>
  <c r="R57" i="14"/>
  <c r="F24" i="14"/>
  <c r="P54" i="14"/>
  <c r="F9" i="14"/>
  <c r="F39" i="14"/>
  <c r="F51" i="14"/>
  <c r="F16" i="14"/>
  <c r="D57" i="14"/>
  <c r="F8" i="14"/>
  <c r="F22" i="14"/>
  <c r="N57" i="14"/>
  <c r="F3" i="14"/>
  <c r="P39" i="14"/>
  <c r="P24" i="14"/>
  <c r="P20" i="14"/>
  <c r="P17" i="14"/>
  <c r="P16" i="14"/>
  <c r="P15" i="14"/>
  <c r="P14" i="14"/>
  <c r="P11" i="14"/>
  <c r="P5" i="14"/>
  <c r="P4" i="14"/>
  <c r="F15" i="14"/>
  <c r="F21" i="14"/>
  <c r="F55" i="14"/>
  <c r="W57" i="14"/>
  <c r="F20" i="14"/>
  <c r="P21" i="14"/>
  <c r="P33" i="14"/>
  <c r="F17" i="14"/>
  <c r="P36" i="14"/>
  <c r="F54" i="14"/>
  <c r="P3" i="14"/>
  <c r="L58" i="16" l="1"/>
  <c r="F57" i="14"/>
  <c r="E59" i="14" s="1"/>
  <c r="P57" i="14"/>
  <c r="O59" i="14" s="1"/>
  <c r="E30" i="14" a="1"/>
  <c r="O28" i="14" a="1"/>
  <c r="E43" i="14" a="1"/>
  <c r="O50" i="14" a="1"/>
  <c r="O42" i="14" a="1"/>
  <c r="O26" i="14" a="1"/>
  <c r="E5" i="14" a="1"/>
  <c r="E9" i="14" a="1"/>
  <c r="O11" i="14" a="1"/>
  <c r="O40" i="14" a="1"/>
  <c r="O55" i="14" a="1"/>
  <c r="E4" i="14" a="1"/>
  <c r="O25" i="14" a="1"/>
  <c r="O10" i="14" a="1"/>
  <c r="E23" i="14" a="1"/>
  <c r="E37" i="14" a="1"/>
  <c r="E8" i="14" a="1"/>
  <c r="E26" i="14" a="1"/>
  <c r="O9" i="14" a="1"/>
  <c r="O14" i="14" a="1"/>
  <c r="E54" i="14" a="1"/>
  <c r="E53" i="14" a="1"/>
  <c r="E29" i="14" a="1"/>
  <c r="O19" i="14" a="1"/>
  <c r="O27" i="14" a="1"/>
  <c r="O37" i="14" a="1"/>
  <c r="E39" i="14" a="1"/>
  <c r="O32" i="14" a="1"/>
  <c r="O12" i="14" a="1"/>
  <c r="E46" i="14" a="1"/>
  <c r="E21" i="14" a="1"/>
  <c r="O13" i="14" a="1"/>
  <c r="E3" i="14" a="1"/>
  <c r="O3" i="14" a="1"/>
  <c r="E36" i="14" a="1"/>
  <c r="O15" i="14" a="1"/>
  <c r="O6" i="14" a="1"/>
  <c r="E20" i="14" a="1"/>
  <c r="O29" i="14" a="1"/>
  <c r="E41" i="14" a="1"/>
  <c r="O23" i="14" a="1"/>
  <c r="O45" i="14" a="1"/>
  <c r="E24" i="14" a="1"/>
  <c r="E11" i="14" a="1"/>
  <c r="O41" i="14" a="1"/>
  <c r="O24" i="14" a="1"/>
  <c r="O53" i="14" a="1"/>
  <c r="E27" i="14" a="1"/>
  <c r="E48" i="14" a="1"/>
  <c r="O47" i="14" a="1"/>
  <c r="O7" i="14" a="1"/>
  <c r="O52" i="14" a="1"/>
  <c r="E42" i="14" a="1"/>
  <c r="E7" i="14" a="1"/>
  <c r="E40" i="14" a="1"/>
  <c r="E56" i="14" a="1"/>
  <c r="E51" i="14" a="1"/>
  <c r="E50" i="14" a="1"/>
  <c r="O43" i="14" a="1"/>
  <c r="O31" i="14" a="1"/>
  <c r="O39" i="14" a="1"/>
  <c r="E15" i="14" a="1"/>
  <c r="O54" i="14" a="1"/>
  <c r="E47" i="14" a="1"/>
  <c r="E25" i="14" a="1"/>
  <c r="E10" i="14" a="1"/>
  <c r="E44" i="14" a="1"/>
  <c r="E16" i="14" a="1"/>
  <c r="E17" i="14" a="1"/>
  <c r="O35" i="14" a="1"/>
  <c r="E6" i="14" a="1"/>
  <c r="O8" i="14" a="1"/>
  <c r="O34" i="14" a="1"/>
  <c r="O18" i="14" a="1"/>
  <c r="O17" i="14" a="1"/>
  <c r="O20" i="14" a="1"/>
  <c r="O51" i="14" a="1"/>
  <c r="O16" i="14" a="1"/>
  <c r="E35" i="14" a="1"/>
  <c r="O30" i="14" a="1"/>
  <c r="O46" i="14" a="1"/>
  <c r="E34" i="14" a="1"/>
  <c r="O5" i="14" a="1"/>
  <c r="E49" i="14" a="1"/>
  <c r="E32" i="14" a="1"/>
  <c r="E55" i="14" a="1"/>
  <c r="O21" i="14" a="1"/>
  <c r="E45" i="14" a="1"/>
  <c r="E12" i="14" a="1"/>
  <c r="E33" i="14" a="1"/>
  <c r="E28" i="14" a="1"/>
  <c r="E13" i="14" a="1"/>
  <c r="O56" i="14" a="1"/>
  <c r="O48" i="14" a="1"/>
  <c r="E38" i="14" a="1"/>
  <c r="O36" i="14" a="1"/>
  <c r="E18" i="14" a="1"/>
  <c r="O33" i="14" a="1"/>
  <c r="O49" i="14" a="1"/>
  <c r="E22" i="14" a="1"/>
  <c r="O44" i="14" a="1"/>
  <c r="E31" i="14" a="1"/>
  <c r="O38" i="14" a="1"/>
  <c r="E14" i="14" a="1"/>
  <c r="O22" i="14" a="1"/>
  <c r="E52" i="14" a="1"/>
  <c r="O4" i="14" a="1"/>
  <c r="E19" i="14" a="1"/>
  <c r="O53" i="14" l="1"/>
  <c r="E15" i="14"/>
  <c r="O48" i="14"/>
  <c r="E33" i="14"/>
  <c r="E31" i="14"/>
  <c r="O49" i="14"/>
  <c r="O15" i="14"/>
  <c r="E54" i="14"/>
  <c r="O16" i="14"/>
  <c r="E48" i="14"/>
  <c r="E55" i="14"/>
  <c r="E37" i="14"/>
  <c r="E12" i="14"/>
  <c r="E4" i="14"/>
  <c r="O21" i="14"/>
  <c r="O55" i="14"/>
  <c r="O51" i="14"/>
  <c r="O20" i="14"/>
  <c r="E43" i="14"/>
  <c r="E44" i="14"/>
  <c r="E23" i="14"/>
  <c r="O10" i="14"/>
  <c r="E29" i="14"/>
  <c r="O46" i="14"/>
  <c r="O23" i="14"/>
  <c r="E7" i="14"/>
  <c r="E11" i="14"/>
  <c r="O39" i="14"/>
  <c r="O33" i="14"/>
  <c r="E27" i="14"/>
  <c r="O25" i="14"/>
  <c r="E38" i="14"/>
  <c r="E17" i="14"/>
  <c r="E46" i="14"/>
  <c r="E47" i="14"/>
  <c r="O19" i="14"/>
  <c r="O36" i="14"/>
  <c r="E56" i="14"/>
  <c r="E5" i="14"/>
  <c r="O34" i="14"/>
  <c r="O7" i="14"/>
  <c r="E14" i="14"/>
  <c r="O27" i="14"/>
  <c r="E35" i="14"/>
  <c r="O13" i="14"/>
  <c r="E39" i="14"/>
  <c r="O30" i="14"/>
  <c r="E28" i="14"/>
  <c r="E25" i="14"/>
  <c r="O50" i="14"/>
  <c r="O11" i="14"/>
  <c r="O14" i="14"/>
  <c r="O44" i="14"/>
  <c r="O24" i="14"/>
  <c r="E8" i="14"/>
  <c r="E52" i="14"/>
  <c r="E30" i="14"/>
  <c r="E22" i="14"/>
  <c r="O4" i="14"/>
  <c r="O56" i="14"/>
  <c r="E41" i="14"/>
  <c r="E26" i="14"/>
  <c r="E18" i="14"/>
  <c r="O35" i="14"/>
  <c r="O41" i="14"/>
  <c r="E24" i="14"/>
  <c r="E19" i="14"/>
  <c r="O17" i="14"/>
  <c r="E53" i="14"/>
  <c r="E10" i="14"/>
  <c r="O45" i="14"/>
  <c r="E42" i="14"/>
  <c r="O52" i="14"/>
  <c r="E45" i="14"/>
  <c r="E32" i="14"/>
  <c r="O18" i="14"/>
  <c r="O8" i="14"/>
  <c r="O9" i="14"/>
  <c r="O6" i="14"/>
  <c r="E51" i="14"/>
  <c r="E16" i="14"/>
  <c r="O12" i="14"/>
  <c r="E49" i="14"/>
  <c r="E20" i="14"/>
  <c r="E6" i="14"/>
  <c r="E40" i="14"/>
  <c r="O28" i="14"/>
  <c r="O29" i="14"/>
  <c r="O5" i="14"/>
  <c r="O43" i="14"/>
  <c r="E3" i="14"/>
  <c r="O26" i="14"/>
  <c r="O32" i="14"/>
  <c r="O54" i="14"/>
  <c r="E50" i="14"/>
  <c r="O40" i="14"/>
  <c r="O38" i="14"/>
  <c r="O42" i="14"/>
  <c r="O47" i="14"/>
  <c r="O31" i="14"/>
  <c r="O3" i="14"/>
  <c r="E21" i="14"/>
  <c r="E34" i="14"/>
  <c r="E36" i="14"/>
  <c r="E9" i="14"/>
  <c r="O22" i="14"/>
  <c r="E13" i="14"/>
  <c r="O37" i="14"/>
  <c r="M3" i="11" a="1"/>
  <c r="M3" i="11" s="1"/>
  <c r="AI36" i="9"/>
  <c r="AB36" i="9" a="1"/>
  <c r="AB36" i="9" s="1"/>
  <c r="AA36" i="9"/>
  <c r="I36" i="9" a="1"/>
  <c r="I36" i="9" s="1"/>
  <c r="F36" i="9"/>
  <c r="Q30" i="11" a="1"/>
  <c r="Q30" i="11" s="1"/>
  <c r="U30" i="11" s="1" a="1"/>
  <c r="U30" i="11" s="1"/>
  <c r="V30" i="11" s="1"/>
  <c r="Q23" i="11" a="1"/>
  <c r="Q23" i="11" s="1"/>
  <c r="Q4" i="11" a="1"/>
  <c r="Q4" i="11" s="1"/>
  <c r="Q24" i="11" a="1"/>
  <c r="Q24" i="11" s="1"/>
  <c r="U24" i="11" s="1" a="1"/>
  <c r="U24" i="11" s="1"/>
  <c r="V24" i="11" s="1"/>
  <c r="M24" i="11" a="1"/>
  <c r="M24" i="11" s="1"/>
  <c r="Q37" i="11" a="1"/>
  <c r="Q37" i="11" s="1"/>
  <c r="R24" i="11" l="1"/>
  <c r="R30" i="11"/>
  <c r="AC36" i="9"/>
  <c r="R4" i="11"/>
  <c r="J36" i="9"/>
  <c r="R23" i="11"/>
  <c r="U23" i="11" a="1"/>
  <c r="U23" i="11" s="1"/>
  <c r="V23" i="11" s="1"/>
  <c r="N3" i="11"/>
  <c r="N58" i="9"/>
  <c r="M23" i="11" a="1"/>
  <c r="M23" i="11" s="1"/>
  <c r="N24" i="11"/>
  <c r="M30" i="11" a="1"/>
  <c r="M30" i="11" s="1"/>
  <c r="M36" i="11" a="1"/>
  <c r="M36" i="11" s="1"/>
  <c r="N36" i="11" s="1"/>
  <c r="AG37" i="9"/>
  <c r="H58" i="9"/>
  <c r="R58" i="9"/>
  <c r="V58" i="9"/>
  <c r="H60" i="11"/>
  <c r="Y58" i="11"/>
  <c r="D58" i="11"/>
  <c r="AI57" i="11"/>
  <c r="AG57" i="11"/>
  <c r="AB57" i="11" a="1"/>
  <c r="AB57" i="11" s="1"/>
  <c r="AA57" i="11"/>
  <c r="Y57" i="11"/>
  <c r="I57" i="11" a="1"/>
  <c r="I57" i="11" s="1"/>
  <c r="F57" i="11"/>
  <c r="D57" i="11"/>
  <c r="Y56" i="11"/>
  <c r="D56" i="11"/>
  <c r="Y55" i="11"/>
  <c r="D55" i="11"/>
  <c r="AI54" i="11"/>
  <c r="AG54" i="11"/>
  <c r="AB54" i="11" a="1"/>
  <c r="AB54" i="11" s="1"/>
  <c r="AA54" i="11"/>
  <c r="Y54" i="11"/>
  <c r="I54" i="11" a="1"/>
  <c r="I54" i="11" s="1"/>
  <c r="J54" i="11" s="1"/>
  <c r="F54" i="11"/>
  <c r="D54" i="11"/>
  <c r="AI47" i="11"/>
  <c r="AB47" i="11" a="1"/>
  <c r="AB47" i="11" s="1"/>
  <c r="AC47" i="11" s="1"/>
  <c r="AA47" i="11"/>
  <c r="Y47" i="11"/>
  <c r="I47" i="11" a="1"/>
  <c r="I47" i="11" s="1"/>
  <c r="J47" i="11" s="1"/>
  <c r="F47" i="11"/>
  <c r="D47" i="11"/>
  <c r="Y46" i="11"/>
  <c r="D46" i="11"/>
  <c r="AJ45" i="11" a="1"/>
  <c r="AJ45" i="11" s="1"/>
  <c r="AK45" i="11" s="1"/>
  <c r="AI45" i="11"/>
  <c r="AG45" i="11"/>
  <c r="AB45" i="11" a="1"/>
  <c r="AB45" i="11" s="1"/>
  <c r="AC45" i="11" s="1"/>
  <c r="AA45" i="11"/>
  <c r="Y45" i="11"/>
  <c r="I45" i="11" a="1"/>
  <c r="I45" i="11" s="1"/>
  <c r="J45" i="11" s="1"/>
  <c r="F45" i="11"/>
  <c r="D45" i="11"/>
  <c r="AB44" i="11" a="1"/>
  <c r="AB44" i="11" s="1"/>
  <c r="AC44" i="11" s="1"/>
  <c r="AA44" i="11"/>
  <c r="Y44" i="11"/>
  <c r="I44" i="11" a="1"/>
  <c r="I44" i="11" s="1"/>
  <c r="J44" i="11" s="1"/>
  <c r="F44" i="11"/>
  <c r="D44" i="11"/>
  <c r="AI43" i="11"/>
  <c r="AA43" i="11"/>
  <c r="Y43" i="11"/>
  <c r="F43" i="11"/>
  <c r="D43" i="11"/>
  <c r="AI42" i="11"/>
  <c r="AG42" i="11"/>
  <c r="AB42" i="11" a="1"/>
  <c r="AB42" i="11" s="1"/>
  <c r="AC42" i="11" s="1"/>
  <c r="AA42" i="11"/>
  <c r="Y42" i="11"/>
  <c r="I42" i="11" a="1"/>
  <c r="I42" i="11" s="1"/>
  <c r="J42" i="11" s="1"/>
  <c r="F42" i="11"/>
  <c r="D42" i="11"/>
  <c r="AI41" i="11"/>
  <c r="AG41" i="11"/>
  <c r="AB41" i="11" a="1"/>
  <c r="AB41" i="11" s="1"/>
  <c r="AC41" i="11" s="1"/>
  <c r="AA41" i="11"/>
  <c r="Y41" i="11"/>
  <c r="I41" i="11" a="1"/>
  <c r="I41" i="11" s="1"/>
  <c r="J41" i="11" s="1"/>
  <c r="F41" i="11"/>
  <c r="D41" i="11"/>
  <c r="Y40" i="11"/>
  <c r="D40" i="11"/>
  <c r="AJ39" i="11" a="1"/>
  <c r="AJ39" i="11" s="1"/>
  <c r="AK39" i="11" s="1"/>
  <c r="AI39" i="11"/>
  <c r="AG39" i="11"/>
  <c r="AB39" i="11" a="1"/>
  <c r="AB39" i="11" s="1"/>
  <c r="AC39" i="11" s="1"/>
  <c r="AA39" i="11"/>
  <c r="Y39" i="11"/>
  <c r="I39" i="11" a="1"/>
  <c r="I39" i="11" s="1"/>
  <c r="J39" i="11" s="1"/>
  <c r="F39" i="11"/>
  <c r="D39" i="11"/>
  <c r="AG38" i="11"/>
  <c r="AB38" i="11" a="1"/>
  <c r="AB38" i="11" s="1"/>
  <c r="AC38" i="11" s="1"/>
  <c r="AA38" i="11"/>
  <c r="Y38" i="11"/>
  <c r="I38" i="11" a="1"/>
  <c r="I38" i="11" s="1"/>
  <c r="J38" i="11" s="1"/>
  <c r="F38" i="11"/>
  <c r="D38" i="11"/>
  <c r="AG37" i="11"/>
  <c r="Y37" i="11"/>
  <c r="D37" i="11"/>
  <c r="AG36" i="11"/>
  <c r="AB36" i="11" a="1"/>
  <c r="AB36" i="11" s="1"/>
  <c r="AC36" i="11" s="1"/>
  <c r="AA36" i="11"/>
  <c r="Y36" i="11"/>
  <c r="Q36" i="11" a="1"/>
  <c r="Q36" i="11" s="1"/>
  <c r="U36" i="11" s="1" a="1"/>
  <c r="U36" i="11" s="1"/>
  <c r="V36" i="11" s="1"/>
  <c r="I36" i="11" a="1"/>
  <c r="I36" i="11" s="1"/>
  <c r="J36" i="11" s="1"/>
  <c r="F36" i="11"/>
  <c r="D36" i="11"/>
  <c r="Y35" i="11"/>
  <c r="D35" i="11"/>
  <c r="AG34" i="11"/>
  <c r="Y34" i="11"/>
  <c r="D34" i="11"/>
  <c r="AI33" i="11"/>
  <c r="AG33" i="11"/>
  <c r="AA33" i="11"/>
  <c r="Y33" i="11"/>
  <c r="I33" i="11" a="1"/>
  <c r="I33" i="11" s="1"/>
  <c r="J33" i="11" s="1"/>
  <c r="F33" i="11"/>
  <c r="D33" i="11"/>
  <c r="AG31" i="11"/>
  <c r="D31" i="11"/>
  <c r="AI30" i="11"/>
  <c r="AG30" i="11"/>
  <c r="AB30" i="11" a="1"/>
  <c r="AB30" i="11" s="1"/>
  <c r="AC30" i="11" s="1"/>
  <c r="AA30" i="11"/>
  <c r="Y30" i="11"/>
  <c r="I30" i="11" a="1"/>
  <c r="I30" i="11" s="1"/>
  <c r="J30" i="11" s="1"/>
  <c r="F30" i="11"/>
  <c r="S30" i="11" s="1"/>
  <c r="D30" i="11"/>
  <c r="Y53" i="11"/>
  <c r="D53" i="11"/>
  <c r="AG51" i="11"/>
  <c r="D51" i="11"/>
  <c r="Y49" i="11"/>
  <c r="D49" i="11"/>
  <c r="Y48" i="11"/>
  <c r="D48" i="11"/>
  <c r="AI29" i="11"/>
  <c r="AG29" i="11"/>
  <c r="AB29" i="11" a="1"/>
  <c r="AB29" i="11" s="1"/>
  <c r="AC29" i="11" s="1"/>
  <c r="AA29" i="11"/>
  <c r="Y29" i="11"/>
  <c r="I29" i="11" a="1"/>
  <c r="I29" i="11" s="1"/>
  <c r="J29" i="11" s="1"/>
  <c r="F29" i="11"/>
  <c r="D29" i="11"/>
  <c r="I28" i="11" a="1"/>
  <c r="I28" i="11" s="1"/>
  <c r="AJ27" i="11" a="1"/>
  <c r="AJ27" i="11" s="1"/>
  <c r="AK27" i="11" s="1"/>
  <c r="AI27" i="11"/>
  <c r="AG27" i="11"/>
  <c r="AA27" i="11"/>
  <c r="Y27" i="11"/>
  <c r="I27" i="11" a="1"/>
  <c r="I27" i="11" s="1"/>
  <c r="J27" i="11" s="1"/>
  <c r="F27" i="11"/>
  <c r="D27" i="11"/>
  <c r="AI26" i="11"/>
  <c r="AG26" i="11"/>
  <c r="AA26" i="11"/>
  <c r="Y26" i="11"/>
  <c r="F26" i="11"/>
  <c r="D26" i="11"/>
  <c r="AA25" i="11"/>
  <c r="Y25" i="11"/>
  <c r="I25" i="11" a="1"/>
  <c r="I25" i="11" s="1"/>
  <c r="J25" i="11" s="1"/>
  <c r="F25" i="11"/>
  <c r="D25" i="11"/>
  <c r="AJ22" i="11" a="1"/>
  <c r="AJ22" i="11" s="1"/>
  <c r="AK22" i="11" s="1"/>
  <c r="AI22" i="11"/>
  <c r="AG22" i="11"/>
  <c r="AB22" i="11" a="1"/>
  <c r="AB22" i="11" s="1"/>
  <c r="AC22" i="11" s="1"/>
  <c r="AA22" i="11"/>
  <c r="Y22" i="11"/>
  <c r="I22" i="11" a="1"/>
  <c r="I22" i="11" s="1"/>
  <c r="J22" i="11" s="1"/>
  <c r="F22" i="11"/>
  <c r="S24" i="11" s="1"/>
  <c r="D22" i="11"/>
  <c r="O24" i="11" s="1"/>
  <c r="AI21" i="11"/>
  <c r="AG21" i="11"/>
  <c r="AB21" i="11" a="1"/>
  <c r="AB21" i="11" s="1"/>
  <c r="AC21" i="11" s="1"/>
  <c r="AA21" i="11"/>
  <c r="Y21" i="11"/>
  <c r="I21" i="11" a="1"/>
  <c r="I21" i="11" s="1"/>
  <c r="J21" i="11" s="1"/>
  <c r="F21" i="11"/>
  <c r="D21" i="11"/>
  <c r="AG20" i="11"/>
  <c r="D20" i="11"/>
  <c r="AI19" i="11"/>
  <c r="AG19" i="11"/>
  <c r="AB19" i="11" a="1"/>
  <c r="AB19" i="11" s="1"/>
  <c r="AC19" i="11" s="1"/>
  <c r="AA19" i="11"/>
  <c r="Y19" i="11"/>
  <c r="I19" i="11" a="1"/>
  <c r="I19" i="11" s="1"/>
  <c r="J19" i="11" s="1"/>
  <c r="F19" i="11"/>
  <c r="D19" i="11"/>
  <c r="AJ18" i="11" a="1"/>
  <c r="AJ18" i="11" s="1"/>
  <c r="AK18" i="11" s="1"/>
  <c r="AI18" i="11"/>
  <c r="AG18" i="11"/>
  <c r="AB18" i="11" a="1"/>
  <c r="AB18" i="11" s="1"/>
  <c r="AC18" i="11" s="1"/>
  <c r="AA18" i="11"/>
  <c r="Y18" i="11"/>
  <c r="I18" i="11" a="1"/>
  <c r="I18" i="11" s="1"/>
  <c r="J18" i="11" s="1"/>
  <c r="F18" i="11"/>
  <c r="D18" i="11"/>
  <c r="Y17" i="11"/>
  <c r="D17" i="11"/>
  <c r="AG16" i="11"/>
  <c r="Y16" i="11"/>
  <c r="D16" i="11"/>
  <c r="AA15" i="11"/>
  <c r="Y15" i="11"/>
  <c r="F15" i="11"/>
  <c r="D15" i="11"/>
  <c r="AA12" i="11"/>
  <c r="Y12" i="11"/>
  <c r="F12" i="11"/>
  <c r="D12" i="11"/>
  <c r="AG11" i="11"/>
  <c r="Y11" i="11"/>
  <c r="D11" i="11"/>
  <c r="Y10" i="11"/>
  <c r="D10" i="11"/>
  <c r="AI9" i="11"/>
  <c r="AG9" i="11"/>
  <c r="AB9" i="11" a="1"/>
  <c r="AB9" i="11" s="1"/>
  <c r="AC9" i="11" s="1"/>
  <c r="AA9" i="11"/>
  <c r="Y9" i="11"/>
  <c r="I9" i="11" a="1"/>
  <c r="I9" i="11" s="1"/>
  <c r="J9" i="11" s="1"/>
  <c r="F9" i="11"/>
  <c r="D9" i="11"/>
  <c r="AG8" i="11"/>
  <c r="D8" i="11"/>
  <c r="AJ7" i="11" a="1"/>
  <c r="AJ7" i="11" s="1"/>
  <c r="AK7" i="11" s="1"/>
  <c r="AI7" i="11"/>
  <c r="AG7" i="11"/>
  <c r="AB7" i="11" a="1"/>
  <c r="AB7" i="11" s="1"/>
  <c r="AA7" i="11"/>
  <c r="Y7" i="11"/>
  <c r="I7" i="11" a="1"/>
  <c r="I7" i="11" s="1"/>
  <c r="J7" i="11" s="1"/>
  <c r="F7" i="11"/>
  <c r="D7" i="11"/>
  <c r="Y6" i="11"/>
  <c r="D6" i="11"/>
  <c r="AI5" i="11"/>
  <c r="AB5" i="11" a="1"/>
  <c r="AB5" i="11" s="1"/>
  <c r="AC5" i="11" s="1"/>
  <c r="AA5" i="11"/>
  <c r="Y5" i="11"/>
  <c r="I5" i="11" a="1"/>
  <c r="I5" i="11" s="1"/>
  <c r="J5" i="11" s="1"/>
  <c r="F5" i="11"/>
  <c r="D5" i="11"/>
  <c r="M4" i="11" a="1"/>
  <c r="M4" i="11" s="1"/>
  <c r="N4" i="11" s="1"/>
  <c r="AI3" i="11"/>
  <c r="AG3" i="11"/>
  <c r="AB3" i="11" a="1"/>
  <c r="AB3" i="11" s="1"/>
  <c r="AC3" i="11" s="1"/>
  <c r="AA3" i="11"/>
  <c r="Y3" i="11"/>
  <c r="Q3" i="11" a="1"/>
  <c r="Q3" i="11" s="1"/>
  <c r="I3" i="11" a="1"/>
  <c r="I3" i="11" s="1"/>
  <c r="J3" i="11" s="1"/>
  <c r="F3" i="11"/>
  <c r="S4" i="11" s="1"/>
  <c r="D3" i="11"/>
  <c r="R3" i="11" l="1"/>
  <c r="U3" i="11" a="1"/>
  <c r="U3" i="11" s="1"/>
  <c r="V3" i="11" s="1"/>
  <c r="V60" i="11" s="1"/>
  <c r="S23" i="11"/>
  <c r="N30" i="11"/>
  <c r="O30" i="11"/>
  <c r="N23" i="11"/>
  <c r="O23" i="11"/>
  <c r="AD57" i="11"/>
  <c r="AD54" i="11"/>
  <c r="O3" i="11"/>
  <c r="K57" i="11"/>
  <c r="AD7" i="11"/>
  <c r="AK60" i="11"/>
  <c r="O36" i="11"/>
  <c r="AC57" i="11"/>
  <c r="AC54" i="11"/>
  <c r="AC7" i="11"/>
  <c r="R36" i="11"/>
  <c r="K18" i="11"/>
  <c r="J57" i="11"/>
  <c r="J60" i="11" s="1"/>
  <c r="AD41" i="11"/>
  <c r="AD30" i="11"/>
  <c r="K44" i="11"/>
  <c r="K54" i="11"/>
  <c r="K38" i="11"/>
  <c r="AD45" i="11"/>
  <c r="K47" i="11"/>
  <c r="AL45" i="11"/>
  <c r="AD47" i="11"/>
  <c r="AL7" i="11"/>
  <c r="AL18" i="11"/>
  <c r="AD38" i="11"/>
  <c r="K30" i="11"/>
  <c r="K19" i="11"/>
  <c r="AD9" i="11"/>
  <c r="AD18" i="11"/>
  <c r="AD22" i="11"/>
  <c r="S3" i="11"/>
  <c r="K27" i="11"/>
  <c r="K42" i="11"/>
  <c r="AD3" i="11"/>
  <c r="K7" i="11"/>
  <c r="K45" i="11"/>
  <c r="F60" i="11"/>
  <c r="AI60" i="11"/>
  <c r="AD5" i="11"/>
  <c r="K25" i="11"/>
  <c r="AL27" i="11"/>
  <c r="K33" i="11"/>
  <c r="O4" i="11"/>
  <c r="K39" i="11"/>
  <c r="K3" i="11"/>
  <c r="AD42" i="11"/>
  <c r="K22" i="11"/>
  <c r="Y60" i="11"/>
  <c r="K21" i="11"/>
  <c r="AA60" i="11"/>
  <c r="K5" i="11"/>
  <c r="K9" i="11"/>
  <c r="AD19" i="11"/>
  <c r="AL22" i="11"/>
  <c r="K29" i="11"/>
  <c r="AD39" i="11"/>
  <c r="K41" i="11"/>
  <c r="AD44" i="11"/>
  <c r="D60" i="11"/>
  <c r="AG60" i="11"/>
  <c r="AD21" i="11"/>
  <c r="AD36" i="11"/>
  <c r="AD29" i="11"/>
  <c r="K36" i="11"/>
  <c r="AL39" i="11"/>
  <c r="S36" i="11"/>
  <c r="AG57" i="9"/>
  <c r="Y57" i="9"/>
  <c r="R60" i="11" l="1"/>
  <c r="N60" i="11"/>
  <c r="AC60" i="11"/>
  <c r="M57" i="9" a="1"/>
  <c r="M57" i="9" s="1"/>
  <c r="D57" i="9"/>
  <c r="I34" i="9" a="1"/>
  <c r="I34" i="9" s="1"/>
  <c r="J34" i="9" s="1"/>
  <c r="I38" i="9" a="1"/>
  <c r="I38" i="9" s="1"/>
  <c r="J38" i="9" s="1"/>
  <c r="I39" i="9" a="1"/>
  <c r="I39" i="9" s="1"/>
  <c r="J39" i="9" s="1"/>
  <c r="I40" i="9" a="1"/>
  <c r="I40" i="9" s="1"/>
  <c r="J40" i="9" s="1"/>
  <c r="I44" i="9" a="1"/>
  <c r="I44" i="9" s="1"/>
  <c r="J44" i="9" s="1"/>
  <c r="I51" i="9" a="1"/>
  <c r="I51" i="9" s="1"/>
  <c r="J51" i="9" s="1"/>
  <c r="I53" i="9" a="1"/>
  <c r="I53" i="9" s="1"/>
  <c r="J53" i="9" s="1"/>
  <c r="I54" i="9" a="1"/>
  <c r="I54" i="9" s="1"/>
  <c r="J54" i="9" s="1"/>
  <c r="I33" i="9" a="1"/>
  <c r="I33" i="9" s="1"/>
  <c r="J33" i="9" s="1"/>
  <c r="I27" i="9" a="1"/>
  <c r="I27" i="9" s="1"/>
  <c r="J27" i="9" s="1"/>
  <c r="I32" i="9" a="1"/>
  <c r="I32" i="9" s="1"/>
  <c r="J32" i="9" s="1"/>
  <c r="I23" i="9" a="1"/>
  <c r="I23" i="9" s="1"/>
  <c r="J23" i="9" s="1"/>
  <c r="I24" i="9" a="1"/>
  <c r="I24" i="9" s="1"/>
  <c r="J24" i="9" s="1"/>
  <c r="I25" i="9" a="1"/>
  <c r="I25" i="9" s="1"/>
  <c r="J25" i="9" s="1"/>
  <c r="I26" i="9" a="1"/>
  <c r="I26" i="9" s="1"/>
  <c r="J26" i="9" s="1"/>
  <c r="I22" i="9" a="1"/>
  <c r="I22" i="9" s="1"/>
  <c r="J22" i="9" s="1"/>
  <c r="I21" i="9" a="1"/>
  <c r="I21" i="9" s="1"/>
  <c r="J21" i="9" s="1"/>
  <c r="I18" i="9" a="1"/>
  <c r="I18" i="9" s="1"/>
  <c r="J18" i="9" s="1"/>
  <c r="I19" i="9" a="1"/>
  <c r="I19" i="9" s="1"/>
  <c r="J19" i="9" s="1"/>
  <c r="I20" i="9" a="1"/>
  <c r="I20" i="9" s="1"/>
  <c r="J20" i="9" s="1"/>
  <c r="I16" i="9" a="1"/>
  <c r="I16" i="9" s="1"/>
  <c r="J16" i="9" s="1"/>
  <c r="I14" i="9" a="1"/>
  <c r="I14" i="9" s="1"/>
  <c r="J14" i="9" s="1"/>
  <c r="I12" i="9" a="1"/>
  <c r="I12" i="9" s="1"/>
  <c r="I15" i="9" a="1"/>
  <c r="I15" i="9" s="1"/>
  <c r="J15" i="9" s="1"/>
  <c r="I10" i="9" a="1"/>
  <c r="I10" i="9" s="1"/>
  <c r="J10" i="9" s="1"/>
  <c r="I11" i="9" a="1"/>
  <c r="I11" i="9" s="1"/>
  <c r="J11" i="9" s="1"/>
  <c r="I9" i="9" a="1"/>
  <c r="I9" i="9" s="1"/>
  <c r="J9" i="9" s="1"/>
  <c r="I8" i="9" a="1"/>
  <c r="I8" i="9" s="1"/>
  <c r="J8" i="9" s="1"/>
  <c r="I7" i="9" a="1"/>
  <c r="I7" i="9" s="1"/>
  <c r="J7" i="9" s="1"/>
  <c r="I6" i="9" a="1"/>
  <c r="I6" i="9" s="1"/>
  <c r="J6" i="9" s="1"/>
  <c r="I5" i="9" a="1"/>
  <c r="I5" i="9" s="1"/>
  <c r="J5" i="9" s="1"/>
  <c r="I4" i="9" a="1"/>
  <c r="I4" i="9" s="1"/>
  <c r="J4" i="9" s="1"/>
  <c r="I3" i="9" a="1"/>
  <c r="I3" i="9" s="1"/>
  <c r="J3" i="9" s="1"/>
  <c r="F54" i="9"/>
  <c r="F51" i="9"/>
  <c r="F53" i="9"/>
  <c r="F40" i="9"/>
  <c r="F44" i="9"/>
  <c r="F39" i="9"/>
  <c r="F34" i="9"/>
  <c r="F38" i="9"/>
  <c r="F33" i="9"/>
  <c r="F32" i="9"/>
  <c r="F27" i="9"/>
  <c r="F26" i="9"/>
  <c r="F25" i="9"/>
  <c r="F24" i="9"/>
  <c r="F23" i="9"/>
  <c r="F22" i="9"/>
  <c r="F21" i="9"/>
  <c r="F20" i="9"/>
  <c r="F18" i="9"/>
  <c r="F19" i="9"/>
  <c r="F16" i="9"/>
  <c r="F15" i="9"/>
  <c r="F14" i="9"/>
  <c r="F11" i="9"/>
  <c r="F5" i="9"/>
  <c r="F6" i="9"/>
  <c r="F7" i="9"/>
  <c r="F8" i="9"/>
  <c r="F9" i="9"/>
  <c r="F10" i="9"/>
  <c r="F4" i="9"/>
  <c r="F3" i="9"/>
  <c r="D56" i="9"/>
  <c r="D55" i="9"/>
  <c r="D54" i="9"/>
  <c r="D53" i="9"/>
  <c r="D52" i="9"/>
  <c r="D51" i="9"/>
  <c r="D44" i="9"/>
  <c r="D43" i="9"/>
  <c r="D42" i="9"/>
  <c r="D41" i="9"/>
  <c r="D40" i="9"/>
  <c r="D39" i="9"/>
  <c r="D38" i="9"/>
  <c r="D37" i="9"/>
  <c r="D36" i="9"/>
  <c r="K36" i="9" s="1"/>
  <c r="D35" i="9"/>
  <c r="D34" i="9"/>
  <c r="D33" i="9"/>
  <c r="D32" i="9"/>
  <c r="D31" i="9"/>
  <c r="D30" i="9"/>
  <c r="D29" i="9"/>
  <c r="D28" i="9"/>
  <c r="D27" i="9"/>
  <c r="D50" i="9"/>
  <c r="D48" i="9"/>
  <c r="D49" i="9"/>
  <c r="D46" i="9"/>
  <c r="D45" i="9"/>
  <c r="D26" i="9"/>
  <c r="D25" i="9"/>
  <c r="D24" i="9"/>
  <c r="D23" i="9"/>
  <c r="D22" i="9"/>
  <c r="D21" i="9"/>
  <c r="D20" i="9"/>
  <c r="D19" i="9"/>
  <c r="D18" i="9"/>
  <c r="D17" i="9"/>
  <c r="D16" i="9"/>
  <c r="D15" i="9"/>
  <c r="D14" i="9"/>
  <c r="D13" i="9"/>
  <c r="D11" i="9"/>
  <c r="D10" i="9"/>
  <c r="D9" i="9"/>
  <c r="D5" i="9"/>
  <c r="D6" i="9"/>
  <c r="D7" i="9"/>
  <c r="D8" i="9"/>
  <c r="D4" i="9"/>
  <c r="D3" i="9"/>
  <c r="J58" i="9" l="1"/>
  <c r="O57" i="9"/>
  <c r="N57" i="9"/>
  <c r="K20" i="9"/>
  <c r="K18" i="9"/>
  <c r="K10" i="9"/>
  <c r="K9" i="9"/>
  <c r="K19" i="9"/>
  <c r="K23" i="9"/>
  <c r="K51" i="9"/>
  <c r="K11" i="9"/>
  <c r="K44" i="9"/>
  <c r="K3" i="9"/>
  <c r="K40" i="9"/>
  <c r="K4" i="9"/>
  <c r="K21" i="9"/>
  <c r="K27" i="9"/>
  <c r="K39" i="9"/>
  <c r="K5" i="9"/>
  <c r="K22" i="9"/>
  <c r="K38" i="9"/>
  <c r="K6" i="9"/>
  <c r="K26" i="9"/>
  <c r="K33" i="9"/>
  <c r="K34" i="9"/>
  <c r="K7" i="9"/>
  <c r="K16" i="9"/>
  <c r="K25" i="9"/>
  <c r="K54" i="9"/>
  <c r="K8" i="9"/>
  <c r="K24" i="9"/>
  <c r="K53" i="9"/>
  <c r="K15" i="9"/>
  <c r="K14" i="9"/>
  <c r="K32" i="9"/>
  <c r="F58" i="9"/>
  <c r="D58" i="9"/>
  <c r="AB40" i="9" a="1"/>
  <c r="AB40" i="9" s="1"/>
  <c r="AC40" i="9" s="1"/>
  <c r="AJ34" i="9" a="1"/>
  <c r="AJ34" i="9" s="1"/>
  <c r="AJ39" i="9" a="1"/>
  <c r="AJ39" i="9" s="1"/>
  <c r="AJ53" i="9" a="1"/>
  <c r="AJ53" i="9" s="1"/>
  <c r="AK53" i="9" s="1"/>
  <c r="AI34" i="9"/>
  <c r="AI38" i="9"/>
  <c r="AI39" i="9"/>
  <c r="AI40" i="9"/>
  <c r="AI44" i="9"/>
  <c r="AI51" i="9"/>
  <c r="AI53" i="9"/>
  <c r="AI54" i="9"/>
  <c r="AG34" i="9"/>
  <c r="AG35" i="9"/>
  <c r="AG38" i="9"/>
  <c r="AG39" i="9"/>
  <c r="AG40" i="9"/>
  <c r="AG42" i="9"/>
  <c r="AG51" i="9"/>
  <c r="AG52" i="9"/>
  <c r="AG53" i="9"/>
  <c r="AG55" i="9"/>
  <c r="AG56" i="9"/>
  <c r="AB34" i="9" a="1"/>
  <c r="AB34" i="9" s="1"/>
  <c r="AB38" i="9" a="1"/>
  <c r="AB38" i="9" s="1"/>
  <c r="AC38" i="9" s="1"/>
  <c r="AB39" i="9" a="1"/>
  <c r="AB39" i="9" s="1"/>
  <c r="AC39" i="9" s="1"/>
  <c r="AB44" i="9" a="1"/>
  <c r="AB44" i="9" s="1"/>
  <c r="AC44" i="9" s="1"/>
  <c r="AB51" i="9" a="1"/>
  <c r="AB51" i="9" s="1"/>
  <c r="AC51" i="9" s="1"/>
  <c r="AB53" i="9" a="1"/>
  <c r="AB53" i="9" s="1"/>
  <c r="AC53" i="9" s="1"/>
  <c r="AB54" i="9" a="1"/>
  <c r="AB54" i="9" s="1"/>
  <c r="AC54" i="9" s="1"/>
  <c r="AA34" i="9"/>
  <c r="AA38" i="9"/>
  <c r="AA39" i="9"/>
  <c r="AA40" i="9"/>
  <c r="AA44" i="9"/>
  <c r="AA51" i="9"/>
  <c r="AA53" i="9"/>
  <c r="AA54" i="9"/>
  <c r="Y34" i="9"/>
  <c r="Y35" i="9"/>
  <c r="Y36" i="9"/>
  <c r="AD36" i="9" s="1"/>
  <c r="Y37" i="9"/>
  <c r="Y38" i="9"/>
  <c r="Y39" i="9"/>
  <c r="Y40" i="9"/>
  <c r="Y41" i="9"/>
  <c r="Y42" i="9"/>
  <c r="Y43" i="9"/>
  <c r="Y44" i="9"/>
  <c r="Y51" i="9"/>
  <c r="Y52" i="9"/>
  <c r="Y53" i="9"/>
  <c r="Y54" i="9"/>
  <c r="Y55" i="9"/>
  <c r="Y56" i="9"/>
  <c r="AB33" i="9" a="1"/>
  <c r="AB33" i="9" s="1"/>
  <c r="AC33" i="9" s="1"/>
  <c r="AA33" i="9"/>
  <c r="Y33" i="9"/>
  <c r="AJ33" i="9" a="1"/>
  <c r="AJ33" i="9" s="1"/>
  <c r="AK33" i="9" s="1"/>
  <c r="AG33" i="9"/>
  <c r="AI33" i="9"/>
  <c r="AJ27" i="9" a="1"/>
  <c r="AJ27" i="9" s="1"/>
  <c r="AK27" i="9" s="1"/>
  <c r="AI27" i="9"/>
  <c r="AG45" i="9"/>
  <c r="AG46" i="9"/>
  <c r="AG27" i="9"/>
  <c r="AG30" i="9"/>
  <c r="AG32" i="9"/>
  <c r="AB32" i="9" a="1"/>
  <c r="AB32" i="9" s="1"/>
  <c r="AC32" i="9" s="1"/>
  <c r="AA27" i="9"/>
  <c r="AA32" i="9"/>
  <c r="Y45" i="9"/>
  <c r="Y46" i="9"/>
  <c r="Y48" i="9"/>
  <c r="Y49" i="9"/>
  <c r="Y50" i="9"/>
  <c r="Y27" i="9"/>
  <c r="Y28" i="9"/>
  <c r="Y29" i="9"/>
  <c r="Y31" i="9"/>
  <c r="Y32" i="9"/>
  <c r="AJ26" i="9" a="1"/>
  <c r="AJ26" i="9" s="1"/>
  <c r="AK26" i="9" s="1"/>
  <c r="AJ22" i="9" a="1"/>
  <c r="AJ22" i="9" s="1"/>
  <c r="AK22" i="9" s="1"/>
  <c r="AJ23" i="9" a="1"/>
  <c r="AJ23" i="9" s="1"/>
  <c r="AK23" i="9" s="1"/>
  <c r="AJ24" i="9" a="1"/>
  <c r="AJ24" i="9" s="1"/>
  <c r="AK24" i="9" s="1"/>
  <c r="AJ25" i="9" a="1"/>
  <c r="AJ25" i="9" s="1"/>
  <c r="AK25" i="9" s="1"/>
  <c r="AI22" i="9"/>
  <c r="AI23" i="9"/>
  <c r="AI24" i="9"/>
  <c r="AI25" i="9"/>
  <c r="AI26" i="9"/>
  <c r="AG22" i="9"/>
  <c r="AG23" i="9"/>
  <c r="AG24" i="9"/>
  <c r="AG25" i="9"/>
  <c r="AG26" i="9"/>
  <c r="AB22" i="9" a="1"/>
  <c r="AB22" i="9" s="1"/>
  <c r="AC22" i="9" s="1"/>
  <c r="AB23" i="9" a="1"/>
  <c r="AB23" i="9" s="1"/>
  <c r="AC23" i="9" s="1"/>
  <c r="AB24" i="9" a="1"/>
  <c r="AB24" i="9" s="1"/>
  <c r="AC24" i="9" s="1"/>
  <c r="AB25" i="9" a="1"/>
  <c r="AB25" i="9" s="1"/>
  <c r="AC25" i="9" s="1"/>
  <c r="AB26" i="9" a="1"/>
  <c r="AB26" i="9" s="1"/>
  <c r="AC26" i="9" s="1"/>
  <c r="AA22" i="9"/>
  <c r="AA23" i="9"/>
  <c r="AA24" i="9"/>
  <c r="AA25" i="9"/>
  <c r="AA26" i="9"/>
  <c r="Y22" i="9"/>
  <c r="Y23" i="9"/>
  <c r="Y24" i="9"/>
  <c r="Y25" i="9"/>
  <c r="Y26" i="9"/>
  <c r="AJ21" i="9" a="1"/>
  <c r="AJ21" i="9" s="1"/>
  <c r="AK21" i="9" s="1"/>
  <c r="AI21" i="9"/>
  <c r="AG21" i="9"/>
  <c r="AB21" i="9" a="1"/>
  <c r="AB21" i="9" s="1"/>
  <c r="AC21" i="9" s="1"/>
  <c r="AA21" i="9"/>
  <c r="Y21" i="9"/>
  <c r="AJ15" i="9" a="1"/>
  <c r="AJ15" i="9" s="1"/>
  <c r="AK15" i="9" s="1"/>
  <c r="AJ16" i="9" a="1"/>
  <c r="AJ16" i="9" s="1"/>
  <c r="AK16" i="9" s="1"/>
  <c r="AJ18" i="9" a="1"/>
  <c r="AJ18" i="9" s="1"/>
  <c r="AK18" i="9" s="1"/>
  <c r="AJ19" i="9" a="1"/>
  <c r="AJ19" i="9" s="1"/>
  <c r="AK19" i="9" s="1"/>
  <c r="AJ20" i="9" a="1"/>
  <c r="AJ20" i="9" s="1"/>
  <c r="AK20" i="9" s="1"/>
  <c r="AB14" i="9" a="1"/>
  <c r="AB14" i="9" s="1"/>
  <c r="AC14" i="9" s="1"/>
  <c r="AB15" i="9" a="1"/>
  <c r="AB15" i="9" s="1"/>
  <c r="AC15" i="9" s="1"/>
  <c r="AB16" i="9" a="1"/>
  <c r="AB16" i="9" s="1"/>
  <c r="AC16" i="9" s="1"/>
  <c r="AB18" i="9" a="1"/>
  <c r="AB18" i="9" s="1"/>
  <c r="AC18" i="9" s="1"/>
  <c r="AB19" i="9" a="1"/>
  <c r="AB19" i="9" s="1"/>
  <c r="AC19" i="9" s="1"/>
  <c r="AI15" i="9"/>
  <c r="AI16" i="9"/>
  <c r="AI18" i="9"/>
  <c r="AI19" i="9"/>
  <c r="AI20" i="9"/>
  <c r="AA14" i="9"/>
  <c r="AA15" i="9"/>
  <c r="AA16" i="9"/>
  <c r="AA18" i="9"/>
  <c r="AA19" i="9"/>
  <c r="AA20" i="9"/>
  <c r="AI11" i="9"/>
  <c r="AJ11" i="9" a="1"/>
  <c r="AJ11" i="9" s="1"/>
  <c r="AK11" i="9" s="1"/>
  <c r="AA11" i="9"/>
  <c r="AB11" i="9" a="1"/>
  <c r="AB11" i="9" s="1"/>
  <c r="AC11" i="9" s="1"/>
  <c r="AG14" i="9"/>
  <c r="AG15" i="9"/>
  <c r="AG16" i="9"/>
  <c r="AG17" i="9"/>
  <c r="AG18" i="9"/>
  <c r="AG19" i="9"/>
  <c r="AG20" i="9"/>
  <c r="Y13" i="9"/>
  <c r="Y14" i="9"/>
  <c r="Y15" i="9"/>
  <c r="Y16" i="9"/>
  <c r="Y17" i="9"/>
  <c r="Y18" i="9"/>
  <c r="Y19" i="9"/>
  <c r="Y20" i="9"/>
  <c r="AG11" i="9"/>
  <c r="Y11" i="9"/>
  <c r="AI10" i="9"/>
  <c r="AJ10" i="9" a="1"/>
  <c r="AJ10" i="9" s="1"/>
  <c r="AK10" i="9" s="1"/>
  <c r="AA10" i="9"/>
  <c r="AB10" i="9" a="1"/>
  <c r="AB10" i="9" s="1"/>
  <c r="AC10" i="9" s="1"/>
  <c r="AI9" i="9"/>
  <c r="AJ9" i="9" a="1"/>
  <c r="AJ9" i="9" s="1"/>
  <c r="AK9" i="9" s="1"/>
  <c r="AA9" i="9"/>
  <c r="AB9" i="9" a="1"/>
  <c r="AB9" i="9" s="1"/>
  <c r="AC9" i="9" s="1"/>
  <c r="AG10" i="9"/>
  <c r="Y10" i="9"/>
  <c r="AG9" i="9"/>
  <c r="Y9" i="9"/>
  <c r="AI8" i="9"/>
  <c r="AJ8" i="9" a="1"/>
  <c r="AJ8" i="9" s="1"/>
  <c r="AK8" i="9" s="1"/>
  <c r="AA8" i="9"/>
  <c r="AB8" i="9" a="1"/>
  <c r="AB8" i="9" s="1"/>
  <c r="AC8" i="9" s="1"/>
  <c r="AJ6" i="9" a="1"/>
  <c r="AJ6" i="9" s="1"/>
  <c r="AK6" i="9" s="1"/>
  <c r="AJ7" i="9" a="1"/>
  <c r="AJ7" i="9" s="1"/>
  <c r="AK7" i="9" s="1"/>
  <c r="AI6" i="9"/>
  <c r="AI7" i="9"/>
  <c r="AB6" i="9" a="1"/>
  <c r="AB6" i="9" s="1"/>
  <c r="AC6" i="9" s="1"/>
  <c r="AB7" i="9" a="1"/>
  <c r="AB7" i="9" s="1"/>
  <c r="AC7" i="9" s="1"/>
  <c r="AA6" i="9"/>
  <c r="AA7" i="9"/>
  <c r="AI5" i="9"/>
  <c r="AB5" i="9" a="1"/>
  <c r="AB5" i="9" s="1"/>
  <c r="AC5" i="9" s="1"/>
  <c r="AA5" i="9"/>
  <c r="AJ4" i="9" a="1"/>
  <c r="AJ4" i="9" s="1"/>
  <c r="AK4" i="9" s="1"/>
  <c r="AI4" i="9"/>
  <c r="AB4" i="9" a="1"/>
  <c r="AB4" i="9" s="1"/>
  <c r="AC4" i="9" s="1"/>
  <c r="AA4" i="9"/>
  <c r="AG8" i="9"/>
  <c r="Y8" i="9"/>
  <c r="AG7" i="9"/>
  <c r="Y7" i="9"/>
  <c r="AG6" i="9"/>
  <c r="Y6" i="9"/>
  <c r="AG5" i="9"/>
  <c r="Y5" i="9"/>
  <c r="AG4" i="9"/>
  <c r="Y4" i="9"/>
  <c r="AJ3" i="9" a="1"/>
  <c r="AJ3" i="9" s="1"/>
  <c r="AK3" i="9" s="1"/>
  <c r="AB3" i="9" a="1"/>
  <c r="AB3" i="9" s="1"/>
  <c r="AC3" i="9" s="1"/>
  <c r="AI3" i="9"/>
  <c r="AA3" i="9"/>
  <c r="AG3" i="9"/>
  <c r="Y3" i="9"/>
  <c r="AL39" i="9" l="1"/>
  <c r="AK39" i="9"/>
  <c r="AL34" i="9"/>
  <c r="AK34" i="9"/>
  <c r="AD34" i="9"/>
  <c r="AC34" i="9"/>
  <c r="AC58" i="9" s="1"/>
  <c r="AA58" i="9"/>
  <c r="AD10" i="9"/>
  <c r="AD5" i="9"/>
  <c r="AL10" i="9"/>
  <c r="AL4" i="9"/>
  <c r="AD3" i="9"/>
  <c r="AD7" i="9"/>
  <c r="AD33" i="9"/>
  <c r="AG58" i="9"/>
  <c r="AL8" i="9"/>
  <c r="AL3" i="9"/>
  <c r="AL7" i="9"/>
  <c r="Y58" i="9"/>
  <c r="AL9" i="9"/>
  <c r="AD16" i="9"/>
  <c r="AD26" i="9"/>
  <c r="AL24" i="9"/>
  <c r="AI58" i="9"/>
  <c r="AL11" i="9"/>
  <c r="AD15" i="9"/>
  <c r="AD25" i="9"/>
  <c r="AL53" i="9"/>
  <c r="AL20" i="9"/>
  <c r="AD23" i="9"/>
  <c r="AL26" i="9"/>
  <c r="AD39" i="9"/>
  <c r="AL6" i="9"/>
  <c r="AL19" i="9"/>
  <c r="AD22" i="9"/>
  <c r="AD32" i="9"/>
  <c r="AD38" i="9"/>
  <c r="AD40" i="9"/>
  <c r="AD4" i="9"/>
  <c r="AL18" i="9"/>
  <c r="AL21" i="9"/>
  <c r="AD8" i="9"/>
  <c r="AD9" i="9"/>
  <c r="AD19" i="9"/>
  <c r="AL16" i="9"/>
  <c r="AL27" i="9"/>
  <c r="AD6" i="9"/>
  <c r="AD11" i="9"/>
  <c r="AD18" i="9"/>
  <c r="AL15" i="9"/>
  <c r="AL25" i="9"/>
  <c r="AD54" i="9"/>
  <c r="AD53" i="9"/>
  <c r="AL23" i="9"/>
  <c r="AD51" i="9"/>
  <c r="AD14" i="9"/>
  <c r="AD21" i="9"/>
  <c r="AD24" i="9"/>
  <c r="AL22" i="9"/>
  <c r="AL33" i="9"/>
  <c r="AD44" i="9"/>
  <c r="AK58" i="9"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<sst xmlns="http://schemas.openxmlformats.org/spreadsheetml/2006/main" count="4201" uniqueCount="551">
  <si>
    <t>LAMA1</t>
  </si>
  <si>
    <t>Tumor</t>
  </si>
  <si>
    <t xml:space="preserve">Fibroblast </t>
  </si>
  <si>
    <t>Tcell_CD8A</t>
  </si>
  <si>
    <t>Tumor_EPCAM</t>
  </si>
  <si>
    <t>Tcell_CD3D</t>
  </si>
  <si>
    <t>Tcell</t>
  </si>
  <si>
    <t>Macrophage</t>
  </si>
  <si>
    <t>Tumor_CD44</t>
  </si>
  <si>
    <t>Bcell</t>
  </si>
  <si>
    <t>Bcell_IGHG1</t>
  </si>
  <si>
    <t>Bcell_IGKC</t>
  </si>
  <si>
    <t xml:space="preserve">Bcell </t>
  </si>
  <si>
    <t>Tumor_EGFR</t>
  </si>
  <si>
    <t>Tumor_ALDH1A3</t>
  </si>
  <si>
    <t>Tumor_PGR</t>
  </si>
  <si>
    <t>TFF1</t>
  </si>
  <si>
    <t>SDC1</t>
  </si>
  <si>
    <t>FAT1</t>
  </si>
  <si>
    <t>CD3G</t>
  </si>
  <si>
    <t>RPSA</t>
  </si>
  <si>
    <t>LYZ</t>
  </si>
  <si>
    <t>FASN</t>
  </si>
  <si>
    <t>ZNF571</t>
  </si>
  <si>
    <t>JUN</t>
  </si>
  <si>
    <t>Fibroblast</t>
  </si>
  <si>
    <t>SULF1</t>
  </si>
  <si>
    <t>APOE</t>
  </si>
  <si>
    <t>IGHG1</t>
  </si>
  <si>
    <t>DE+ML [%]</t>
  </si>
  <si>
    <t>DE [names]</t>
  </si>
  <si>
    <t>DE [number]</t>
  </si>
  <si>
    <t>ML [names]</t>
  </si>
  <si>
    <t>ML [number]</t>
  </si>
  <si>
    <t>DE+ML [names]</t>
  </si>
  <si>
    <t>DE+ML+cNMF [names]</t>
  </si>
  <si>
    <t>DE+cNMF [names]</t>
  </si>
  <si>
    <t>cNMF [names]</t>
  </si>
  <si>
    <t>cNMF [number]</t>
  </si>
  <si>
    <t>DE+cNMF [%]</t>
  </si>
  <si>
    <t>Not Tumor</t>
  </si>
  <si>
    <t>AHR CD19 FABP7 FCN1 FCRL5 FGFR4 KRT17 LTF MLPH MT2A SLC39A6 SPDEF TRAC TSPAN1 TYMS</t>
  </si>
  <si>
    <t>ACTA2 ANLN APOE BGN BICC1 C1QA CD19 CD74 CDK4 COL1A1 COL1A2 COL3A1 COL4A1 COL4A2 CTSL FGFR1 FN1 GNG11 HLA.A HLA.B HLA.DRB1 ISG15 KIF23 KRT17 MLPH MMP11 MT2A MYB MYL6 PTEN SNAI2 TCF4 TIMP1 TMSB4X TTC6</t>
  </si>
  <si>
    <t>CD68 CD69 CD74 CDK7 CDKN2A CST3 FGFR1 FTL GATA3 GNG11 HLA.B KIF23 MYL9 SNAI2 TIMP1 TPM2</t>
  </si>
  <si>
    <t>APOE CCNB1 CD74 CST3 HLA.B</t>
  </si>
  <si>
    <t>FCGR3A LTF TSPAN1</t>
  </si>
  <si>
    <t>APOE CD19 KRT17 MYL6 TTC6</t>
  </si>
  <si>
    <t>APOE CCNB1 CD68 CD74 COL3A1 CST3 ISG20 MYL9 SNAI2 TIMP1 TPM2</t>
  </si>
  <si>
    <t>ACTA2 CDKN2A COL1A1 COL1A2 COL3A1 COL4A1 COL4A2 FGFR1 GATA3 LYZ MYL6 SNAI2 TMSB4X TYMS</t>
  </si>
  <si>
    <t>CD19 FGFR4 MT2A SLC39A6 SPDEF TYMS</t>
  </si>
  <si>
    <t>ANLN BGN C1QA CD38 CD74 CDK4 COL1A1 COL1A2 COL3A1 COL4A1 COL4A2 CTSL FGFR1 FN1 HLA.B ISG15 KIT MLPH MMP11 MT2A MYL6 PTEN SNAI2 TAGLN TFF2 TIMP1 TMSB4X</t>
  </si>
  <si>
    <t>CD69 RPL18 RB1 IL2RA GPR160 GNLY LAG3 GNG11 HLA.DRB1</t>
  </si>
  <si>
    <t>MYC ISG15 GZMB FGFR1 BAG1 LGALS2 FN1 HLA.A CD9</t>
  </si>
  <si>
    <t>STMN1 ICOS TFF1 MYL6 CD3G PLVAP BCL2</t>
  </si>
  <si>
    <t>S100A4 LTF</t>
  </si>
  <si>
    <t>TFF3 NKG7 CCND1 TFF1 HLA.E BLVRA COL1A1 CD40 CD163</t>
  </si>
  <si>
    <t>CD68 MYL6 CDK7 NDC80 TFRC CDK6</t>
  </si>
  <si>
    <t>BICC1 FXYD3 SLC39A6 COL4A1</t>
  </si>
  <si>
    <t>TIMP1 CD68 NKG7 S100A9 CSTB TMSB4X HLA.DRB5 GZMB KRT8</t>
  </si>
  <si>
    <t>PECAM1 TRAC ERBB3 KRT10 ADGRL4 CD79A C1QA LYPD6B</t>
  </si>
  <si>
    <t>PTTG1 NDC80</t>
  </si>
  <si>
    <t>TFF1 HIF1A TYMS TMSB4X COL1A1 MYO5B</t>
  </si>
  <si>
    <t>CD19 IGKC FCN1</t>
  </si>
  <si>
    <t>LST1 NDC80 PLVAP IGHG1 TIMP1 CDK7</t>
  </si>
  <si>
    <t>CD24 IGKC C1QA HLA.B</t>
  </si>
  <si>
    <t>ACTA2 CD68 CD69 CDK7 CDKN2A FGFR1 FTL GATA3 GNG11 KIF23 S100A9 SNAI2 TPM2</t>
  </si>
  <si>
    <t>FAT1 FTL IGKC</t>
  </si>
  <si>
    <t>FAT1 FGFR4 IGHG1 IGHG4 LST1</t>
  </si>
  <si>
    <t>PTTG1</t>
  </si>
  <si>
    <t>CD69</t>
  </si>
  <si>
    <t>FAT1 PTTG1 SULF1</t>
  </si>
  <si>
    <t>FAT1 FGFR4 LST1 MAPK3</t>
  </si>
  <si>
    <t>FAT1 IGKC</t>
  </si>
  <si>
    <t>FAT1 IGHG4</t>
  </si>
  <si>
    <t>FOS HIF1A PTTG1</t>
  </si>
  <si>
    <t>MYL6 RPSA TMSB4X TSPAN1</t>
  </si>
  <si>
    <t xml:space="preserve">CTSL FTL KIT LYZ MAPK3 PABPC1 PTPRC RPL18 RPSA SNAI2 STAT5A TFF3 TSPAN1 XBP1  </t>
  </si>
  <si>
    <t>ACTA2 CSTB KIF23 SDC1</t>
  </si>
  <si>
    <t>LAMA1 MYL6 POU2AF1 SKAP1</t>
  </si>
  <si>
    <t>CD3G SULF1</t>
  </si>
  <si>
    <t>ICOS LTF</t>
  </si>
  <si>
    <t>CD3G HIF1A HSPG2 JUN MMP11 SULF1</t>
  </si>
  <si>
    <t>TMSB4X RPSA XBP1 MYL6</t>
  </si>
  <si>
    <t>FCRL5 PTTG1 CD3G FAP</t>
  </si>
  <si>
    <t>PTPRC SPDEF NOTCH1 PDZK1IP1 ITGAX ESR1 CST3 FGFR4</t>
  </si>
  <si>
    <t>XBP1 KRT14</t>
  </si>
  <si>
    <t>RPL18 CR2 CDH1 NOTCH1 IFITM3 LAMA1 HIF1A</t>
  </si>
  <si>
    <t>PLVAP FASN CD69 HLA.A</t>
  </si>
  <si>
    <t>HIF1A KRT10 SULF1 JUN CD24</t>
  </si>
  <si>
    <t>TTYH1 MYO10 SDC1 LYZ KRT14</t>
  </si>
  <si>
    <t>SULF1 CRABP2 HLA.A BRAF STAT5A</t>
  </si>
  <si>
    <t>FGFR4 FN1 IGHG1 IGKC</t>
  </si>
  <si>
    <t>CDKN2A</t>
  </si>
  <si>
    <t>ACTA2 MYL9 SNAI2</t>
  </si>
  <si>
    <t>HIF1A LYZ TFF1</t>
  </si>
  <si>
    <t>FN1 IGHG1</t>
  </si>
  <si>
    <t>LYZ XBP1</t>
  </si>
  <si>
    <t>APOE FAT1 FN1 HLA.B IGHG1 IGHG4 IGKC MAPK3</t>
  </si>
  <si>
    <t>IL7R LYZ RPSA TFF1</t>
  </si>
  <si>
    <t>FAT1 IGHG1 IGHG4</t>
  </si>
  <si>
    <t>CDKN2A SULF1</t>
  </si>
  <si>
    <t>FOXP3 MYC FABP7 IFITM3 POU2AF1 TFF1</t>
  </si>
  <si>
    <t>IGHG4 COL4A2</t>
  </si>
  <si>
    <t>KIF23 JUNB CRABP2 CD34 AURKA MYB SULF1</t>
  </si>
  <si>
    <t>COL4A1 TPM2</t>
  </si>
  <si>
    <t>CD3G HSPG2</t>
  </si>
  <si>
    <t>CD69 FN1 LAMA1</t>
  </si>
  <si>
    <t>CTSL</t>
  </si>
  <si>
    <t>FASN HSPB1 KRT8 LAMA1 S100A14 TFF1 TMSB4X</t>
  </si>
  <si>
    <t>JUN MLPH PLEK</t>
  </si>
  <si>
    <t>C1QA GNG11 JUN KIF23 LYZ S100A9 SNAI2 SOX10 ZNF571</t>
  </si>
  <si>
    <t>CD69 LAMA1</t>
  </si>
  <si>
    <t>CD3G CDKN2A GATA3 MLPH PECAM1 SULF1</t>
  </si>
  <si>
    <t>SDC1 TFF2</t>
  </si>
  <si>
    <t>CCND1 FASN KRT8 RPSA TPM2</t>
  </si>
  <si>
    <t>ANLN C1QA FOS LYZ MYL6 PLVAP RPSA TFF1 TMSB4X</t>
  </si>
  <si>
    <t>RB1 SFRP1</t>
  </si>
  <si>
    <t>SULF1 TSPAN1 XBP1</t>
  </si>
  <si>
    <t>TFRC</t>
  </si>
  <si>
    <t>FASN FOS MYL6 PLVAP PTPRB RPSA TFF1</t>
  </si>
  <si>
    <t>ANLN C1QA LDB2 SDC1 TFF1 TFF2</t>
  </si>
  <si>
    <t>CD63 CD74 AGR2 CRABP2 S100A14</t>
  </si>
  <si>
    <t>APOE DERL3 IL7R KRT5</t>
  </si>
  <si>
    <t>PLVAP MAPK3 LYZ TIMP1 IFITM3 MDM2 PTPRB</t>
  </si>
  <si>
    <t>COL3A1 SLC2A1 CD7</t>
  </si>
  <si>
    <t>CAPN13 TRDC SLC2A1 PBK NFKBIA HIF1A</t>
  </si>
  <si>
    <t>GZMB FOS CCL5 LAMA1</t>
  </si>
  <si>
    <t>PIK3CA ICAM1 KRT7 CD38 MYL9 KIF23 CCL5 RAMP2 CTCF S100A8</t>
  </si>
  <si>
    <t>LAMA1 FASN S100A14 CD74</t>
  </si>
  <si>
    <t>SULF1 CDC6 CD3G LST1 FN1</t>
  </si>
  <si>
    <t>MS4A1 HLA.A RPSA</t>
  </si>
  <si>
    <t>JUNB ICAM1 HLA.DRA HLA.B TMEM45B</t>
  </si>
  <si>
    <t>CD69 PLVAP MYL6 TPM2 CD63 PTPRB</t>
  </si>
  <si>
    <t>PTPRC LST1 SULF1 CTSL</t>
  </si>
  <si>
    <t>ACTA2 AHR AZGP1 BGN CCNB1 CCNE2 CD38 CD68 CD69 CD74 COL1A1 COL1A2 COL3A1 COL4A1 COL4A2 CST3 DERL3 FAT1 FCN1 FGFR4 FN1 FTL GNG11 GRB7 HLA.B ISG20 KIF23 LAMA1 LST1 LTF MAPK3 MYO10 NDC80 PGR PLVAP PTTG1 S100A8 SLC39A6 SNAI2 TCL1A TIMP1 TPM2 TRAC</t>
  </si>
  <si>
    <t>CD24 CDKN2A FASN FOS FOXP3 HIF1A HSPB1 IFITM3 KRT18 KRT19 LYZ MDM2 MYL6 RPSA SOX10 SULF1 TFF1 XBP1 ZNF571</t>
  </si>
  <si>
    <t>KIF23 JUNB HLA.B</t>
  </si>
  <si>
    <t>KRT19 HIF1A TFF1 HSPB1</t>
  </si>
  <si>
    <t>CCNE2 CD19 CD74 FAT1 FCN1 FGFR4 LST1 LTF MAPK3 MYO10 PTTG1 S100A8 SLC39A6 TRAC</t>
  </si>
  <si>
    <t xml:space="preserve">CD24 CDK4 CDKN2A FOS FOXP3 GRB7 HIF1A HSPB1 HSPG2 ICOS IFITM3 KRT19 LYZ RPSA SOX10 SULF1 TFF1 XBP1 </t>
  </si>
  <si>
    <t>ANLN BCL2 C1QA CD38 CD69 COL1A1 COL1A2 COL4A1 COL4A2 CST3 FN1 GNG11 HLA.B KIF23 MYO10 PLVAP TIMP1</t>
  </si>
  <si>
    <t>FOXP3 HIF1A LYZ SULF1</t>
  </si>
  <si>
    <t>COL4A1 COL4A2 FN1 GRB7</t>
  </si>
  <si>
    <t>HIF1A KRT18 KRT19</t>
  </si>
  <si>
    <t>FN1 GNG11 HLA.B KIF23 LAMA1 PLVAP TPM2</t>
  </si>
  <si>
    <t>KRT19 TFF1</t>
  </si>
  <si>
    <t>AHR AZGP1 CCNE2 CD68 COL1A1 FAT1 FGFR4 FTL GRB7 HLA.B ISG20 LST1 MAPK3 PGR S100A8 SLC39A6 SNAI2 TPM2</t>
  </si>
  <si>
    <t>CD24 FOS HIF1A HSPB1 KRT18 KRT19 LYZ MDM2 RPSA TFF1 XBP1</t>
  </si>
  <si>
    <t>S100A8 SLC39A6 CD19 ITGA6</t>
  </si>
  <si>
    <t>LYZ CD24 SULF1 TFF3</t>
  </si>
  <si>
    <t>MYO10 GNG11 EPCAM HLA.B CD69 S100A4</t>
  </si>
  <si>
    <t>FOS THY1</t>
  </si>
  <si>
    <t>KIF23 RB1 GNG11 SNAI2 PDPN</t>
  </si>
  <si>
    <t>KRT19 CD24 HSPB1 TFF1</t>
  </si>
  <si>
    <t>FN1 KIF23 KRAS ACTA2 IL7R COL1A2</t>
  </si>
  <si>
    <t>CD24 HSPB1 HIF1A</t>
  </si>
  <si>
    <t>FAT1 HLA.B KIF23</t>
  </si>
  <si>
    <t>KRT19 RPL13 MDM2 LYZ XBP1 RPSA</t>
  </si>
  <si>
    <t>AHR CCNB1 CCNE2 CD19 CD38 CD74 COL1A1 COL1A2 COL3A1 CST3 CSTB DERL3 FAT1 FCN1 FGFR4 FTL GNG11 HLA.B LST1 LTF MAPK3 NDC80 PGR PTTG1 S100A8 SLC39A6 SNAI2 TPM2 TRAC</t>
  </si>
  <si>
    <t>CD24 FOS FOXP3 HIF1A HSPB1 KRT19 LYZ RPSA SOX10 TFF1 ZNF571</t>
  </si>
  <si>
    <t>CCNE2 CD19 CSTB FAT1 FCN1 FGFR4 FTL LST1 MAPK3 MYO10 PLVAP PTTG1 S100A8 SDC1 SLC39A6 TRAC</t>
  </si>
  <si>
    <t>CD24 COL4A1 FOS  FOXP3 GRB7 HIF1A KRT19 LYZ SULF1 TFF1</t>
  </si>
  <si>
    <t>S100A8 FAT1 CCNB1 KIF23 TCL1A</t>
  </si>
  <si>
    <t>KRT19 FOS HIF1A</t>
  </si>
  <si>
    <t>S100A8 FCN1 DERL3 FGFR4</t>
  </si>
  <si>
    <t>TFF1 KRT19 LYZ</t>
  </si>
  <si>
    <t>ANLN CD69 COL1A2 CSTB FAT1 FN1 HLA.B</t>
  </si>
  <si>
    <t>HIF1A KRT19</t>
  </si>
  <si>
    <t>COL1A1 COL1A2 FN1 TPM2</t>
  </si>
  <si>
    <t>AHR AZGP1 CCNB1 CCNE2 CST3 CTSL DERL3 FAT1 FCN1 FGFR4 FTL GRB7 HLA.B LST1 LYPD6B MAPK3 PECAM1 PGR PTTG1 S100A8 SLC39A6 TPM2 TRAC TSPAN1</t>
  </si>
  <si>
    <t>CD24 FOS HIF1A KRT19 LYZ TFF1</t>
  </si>
  <si>
    <t>HLA.B ZEB1 PTEN FAT1 CALCRL</t>
  </si>
  <si>
    <t>HIF1A LYZ EGFR</t>
  </si>
  <si>
    <t>PGR CCNE2 TPM2 COL4A2 APOC1 S100A8 HLA.B NDC80 CD74</t>
  </si>
  <si>
    <t>ACTA2 C1QA CCNE2 CD38 CD68 CD69 COL1A1 COL1A2 COL3A1 COL4A1 COL4A2 CST3 FAT1 FCN1 FGFR1 FGFR4 FN1 GNG11 GRB7 HLA.B KIF23 LAMA1 LST1 MAPK3 MYO10 PGR PLVAP PTTG1 S100A8 SLC39A6 SNAI2 TIMP1 TPM2 TRAC</t>
  </si>
  <si>
    <t>CD24 CD3G CDKN2A FASN FOS FOXP3 HIF1A HSPB1 IFITM3 KRT18 KRT19 LYZ MDM2 MYL6 RPSA SOX10 SULF1 TFF1 XBP1 ZNF571</t>
  </si>
  <si>
    <t>FAT1 FCN1 FGFR4 LST1 MAPK3 MYO10 PTTG1 S100A8 SLC39A6 TRAC</t>
  </si>
  <si>
    <t>CD24 CD3G CDK4 CDKN2A FOS FOXP3 HIF1A HSPB1 HSPG2 KRT19 LYZ MDM2 MYL6 RPSA SOX10 SULF1 TFF1</t>
  </si>
  <si>
    <t>ACTA2 ANLN BCL2 C1QA CD38 CD69 CDK4 COL1A1 COL1A2 COL4A1 COL4A2 FGFR1 FN1 GNG11 GRB7 HLA.B MYO10 PLVAP TAGLN TIMP1 TPM2</t>
  </si>
  <si>
    <t>FOXP3 HIF1A</t>
  </si>
  <si>
    <t>CCNE1 GNG11 HLA.B KIF23 PLVAP TCF4 TCL1A</t>
  </si>
  <si>
    <t>AZGP1 CCNE2 CD68 COL1A1 COL1A2 FAT1 FGFR4 GRB7 HLA.B LST1 MAPK3 S100A8 SNAI2 TPM2</t>
  </si>
  <si>
    <t>FOS HIF1A HSPB1 KRT19 LYZ MDM2 RPSA TFF1 XBP1</t>
  </si>
  <si>
    <t>KIF23 LAMA1 FN1 JUNB</t>
  </si>
  <si>
    <t>KRT19 HIF1A TFF1</t>
  </si>
  <si>
    <t>S100A8 FGFR4 AKT1</t>
  </si>
  <si>
    <t>KRT19 CD24 FASN TFF1</t>
  </si>
  <si>
    <t>AZGP1 PTPRC CST3 KIF23 TCL1A GNG11 COL1A1</t>
  </si>
  <si>
    <t>KRT19 TFRC</t>
  </si>
  <si>
    <t>MUC1 CD38</t>
  </si>
  <si>
    <t>KRT19 MDM2 XBP1 TFF1 LYZ</t>
  </si>
  <si>
    <t>APOE CD24 CD36 CD3G CDKN2A CRABP2 CTSL ERBB2 FOS FOXP3 GZMB HIF1A HSPB1 ICOS IFITM3 JUN KRT18 KRT19 LYZ MDM2 MLPH MYL6 NOTCH1 PABPC1 RPSA SOX10 SOX4 TFF1 THY1 XBP1 ZNF571</t>
  </si>
  <si>
    <t>BGN C1QA CCNB1 CD68 CD69 CD79B CDK6 COL1A1 COL1A2 FAT1 FN1 GNG11 HLA.B IGHG1 IGHG4 IGKC IL2RA KIF23 KRT8 LAMA1 MYO10 PGR PLVAP S100A8 SDC1 TPM2 TTC6</t>
  </si>
  <si>
    <t>APOE CD24 CD36 CD3E CTSL FASN FOS FOXP3 GRB7 ICOS LYZ MDM2 MLPH RPSA SOX10</t>
  </si>
  <si>
    <t>C1QA CCNB1 FAT1 FCN1 FGFR4 IGHG1 IGHG4 IGKC LST1 MAPK3 PTTG1 S100A8 SLC39A6</t>
  </si>
  <si>
    <t>APOE FOS FOXP3 LTF PTPRC</t>
  </si>
  <si>
    <t>GNG11 KIF23 MYO10</t>
  </si>
  <si>
    <t>CDKN2A FAP LYZ NOTCH1 PECAM1 SKAP1 XBP1</t>
  </si>
  <si>
    <t>CCNB1 CD69 FABP7 KIF23 LAMA1</t>
  </si>
  <si>
    <t>CCNB1 KIF23 KRT8 LAMA1 MYO10</t>
  </si>
  <si>
    <t>APOE CD24 CD36 FOS FOXP3 HIF1A HSPB1 JUN KRT19 LTF LYZ MDM2 MLPH MYL6 RPSA SOX10 SOX4 XBP1 ZNF571</t>
  </si>
  <si>
    <t>CAPN13 CCNB1 CD68 CD69 CDK6 COL1A2 FAT1 FN1 HLA.B IGHG1 IGHG4 IGKC KIF23 MYO10 PLVAP S100A8 TPM2</t>
  </si>
  <si>
    <t>CDC6 ICOS LYZ GZMB LRP2</t>
  </si>
  <si>
    <t>TPM2 HLA.B CD79B CCNB1</t>
  </si>
  <si>
    <t>GZMB KRT18 SOX10 TFEC JUN</t>
  </si>
  <si>
    <t>IGHG1 IGKC IGHG4 FAP</t>
  </si>
  <si>
    <t>CD36 KRT19 CDK7 LGALS2 CCND1 LYZ CXCR5 PHGDH</t>
  </si>
  <si>
    <t>KRT8 TPM2</t>
  </si>
  <si>
    <t>MDM2 HIF1A FOS KRT19 JUN PLEK</t>
  </si>
  <si>
    <t>MYO10 KRT18 CSTB</t>
  </si>
  <si>
    <t>XBP1 AR CD24</t>
  </si>
  <si>
    <t>GNG11 FABP7 KIF23 TPM2 EPCAM IGHG1 CDH3</t>
  </si>
  <si>
    <t>FOS APOE FOXP3 XCL1 TMSB4X</t>
  </si>
  <si>
    <t>FN1 TPM2 CDK6 HLA.B</t>
  </si>
  <si>
    <t>IGHM XCL1</t>
  </si>
  <si>
    <t>FAT1 FN1 IGHG1 IGHG4</t>
  </si>
  <si>
    <t>CDK7 IGHM XCL1</t>
  </si>
  <si>
    <t>ACTA2 CD74 FTL LYZ SDC1 TSPAN1 XBP1</t>
  </si>
  <si>
    <t>CAPN13 PECAM1</t>
  </si>
  <si>
    <t>TSPAN1</t>
  </si>
  <si>
    <t>NOTCH1</t>
  </si>
  <si>
    <t>DERL3 FOXP3 XBP1</t>
  </si>
  <si>
    <t>CAPN13 ISG20</t>
  </si>
  <si>
    <t>CD14 APOE CD5 CLDN4 CD44 LGMN KRAS</t>
  </si>
  <si>
    <t>CAPN13 ICOS MZB1</t>
  </si>
  <si>
    <t>CD74 CD24 CD5 FTL RPSA APOE FOXP3 MLPH DERL3 S100A9</t>
  </si>
  <si>
    <t>SDC1 TFF1</t>
  </si>
  <si>
    <t>LGALS1 FASN KRT18 TPM2 PBK CDH1 S100A14 STAT5A</t>
  </si>
  <si>
    <t>KRAS MAPK3</t>
  </si>
  <si>
    <t>IFITM3 KRT19 TFRC TFF1 TMEM45B MYO5B GNG11 XBP1 HSPB1</t>
  </si>
  <si>
    <t>SLC2A1</t>
  </si>
  <si>
    <t>IGHG4</t>
  </si>
  <si>
    <t>RAMP2 FCGR3A ACTR3B KRT18 BIRC5 HSPB1 CTCF</t>
  </si>
  <si>
    <t>LST1 CCNE2 TPM2</t>
  </si>
  <si>
    <t>LYZ TTYH1 KRT19 MT2A FASN RPL18 HSPB1 BIRC5</t>
  </si>
  <si>
    <t>STMN1 PTPRC</t>
  </si>
  <si>
    <t>CDK6 KRT19 PTPRC TTC6 MDM2 NKG7 TFF1 LAMA1</t>
  </si>
  <si>
    <t>MAPK3 FOS</t>
  </si>
  <si>
    <t>CCL3 HSPB1 MYO10 LGALS1 KRT18 STMN1 CEACAM1 NKG7 SFRP1</t>
  </si>
  <si>
    <t>ERBB2 FASN GRB7 HSPB1 IFITM3 KRT18 KRT19 LYZ MDM2 MYL6 NOTCH1 S100A14 TMSB4X</t>
  </si>
  <si>
    <t>C1QA FABP7 FAT1 FGFR4 IGHG1 IGHG4 IGKC MAPK3</t>
  </si>
  <si>
    <t>GRB7 HSPB1 IFITM3 KRT18 MYL6 S100A14</t>
  </si>
  <si>
    <t>FAT1 FGFR4 IGHG1 IGHG4 IGKC MAPK3 SLC39A6</t>
  </si>
  <si>
    <t>RRM2</t>
  </si>
  <si>
    <t>CD68 CDKN2A GRB7 HSPB1 KRT18 NOTCH1 TFRC</t>
  </si>
  <si>
    <t>COL3A1</t>
  </si>
  <si>
    <t>CCND1 CD24 KRT18 KRT19 LYZ MDM2 TMSB4X</t>
  </si>
  <si>
    <t>ACTA2 CSTB ERBB2 FASN HSPB1 IFITM3 IGF1R KIF23 KRT18 KRT19 KRT8 MT2A MYL6 MYO10 NKG7 PTPRC RPL18 RPSA RRM2 S100A14 SDC1 TFEC TFF1 TFRC TMSB4X TTC6 XBP1</t>
  </si>
  <si>
    <t>COL1A2 FAT1 FGFR4 FN1 FOXP3 IGHG1 IGHG4 LST1 LTF MAPK3 SULF1</t>
  </si>
  <si>
    <t>CSTB ERBB2 KIF23 KRT19 KRT8 MYO10 SDC1 TFEC TFRC TMSB4X TSPAN1 TTC6</t>
  </si>
  <si>
    <t>FAT1 IGHG1 IGHG4 PTTG1 SLC39A6</t>
  </si>
  <si>
    <t>ERBB2 FASN PTPRC SDC1</t>
  </si>
  <si>
    <t>CD36 COL1A2 COL3A1 COL4A1 FOS FOXP3 LTF</t>
  </si>
  <si>
    <t>CCNB1 CDK6 FASN HSPB1 IFITM3 KRT18 KRT19 KRT8 LILRB1 MT2A MYL6 RPSA STMN1 TFF1 TMSB4X XBP1</t>
  </si>
  <si>
    <t>FOXP3</t>
  </si>
  <si>
    <t>HSPB1 MT2A POU2AF1</t>
  </si>
  <si>
    <t>FAT1 FN1</t>
  </si>
  <si>
    <t>ML+cNMF [names]</t>
  </si>
  <si>
    <t>ML+cNMF [p-value]</t>
  </si>
  <si>
    <t>DE+ML [p-value]</t>
  </si>
  <si>
    <t>DE+cNMF [p-value]</t>
  </si>
  <si>
    <t>FAT1 FTL IGKC TFF1</t>
  </si>
  <si>
    <t>CD69 FCGR3A LTF TSPAN1</t>
  </si>
  <si>
    <t>CD68 CD69 CD74 CDK7 CDKN2A CST3 FGFR1 FTL GATA3 GNG11 HLA.B KIF23 MYL9 PTTG1  SNAI2 TIMP1 TPM2</t>
  </si>
  <si>
    <t>APOE CD19 KRT17 KRT19 MYL6 TTC6</t>
  </si>
  <si>
    <t>ACTA2 CDKN2A COL1A1 COL1A2 COL3A1 COL4A1 COL4A2 FAT1 FGFR1 GATA3 LYZ MYL6 PTTG1 SNAI2 SULF1 TMSB4X TYMS</t>
  </si>
  <si>
    <t>ANLN BGN C1QA CD38 CD74 CDK4 COL1A1 COL1A2 COL3A1 COL4A1 COL4A2 CTSL FAT1 FGFR1 FGFR4 FN1 HLA.B ISG15 KIT LST1 MAPK3 MLPH MMP11 MT2A MYL6 PTEN SNAI2 TAGLN TFF2 TIMP1 TMSB4X</t>
  </si>
  <si>
    <t>FAT1 IGKC KRT19 TFF1</t>
  </si>
  <si>
    <t>CD3G SDC1</t>
  </si>
  <si>
    <t>ACTA2 CD68 CD69 CDK7 CDKN2A FGFR1 FOS FTL GATA3 GNG11 HIF1A KIF23 PTTG1 S100A9 SNAI2 TPM2</t>
  </si>
  <si>
    <t>CD3G KRT18  MYL6 RPSA SULF1 TMSB4X TSPAN1</t>
  </si>
  <si>
    <t>CD24 CTSL ERBB2 FTL KIT KRT18 KRT19 LYZ MAPK3 PABPC1 PTPRC RPL18 RPSA SNAI2 STAT5A TFF3 TSPAN1 XBP1</t>
  </si>
  <si>
    <t>ACTA2 CSTB ICOS KIF23 LTF SDC1</t>
  </si>
  <si>
    <t>CD3G HIF1A HSPG2 JUN LAMA1 MMP11 MYL6 POU2AF1 SKAP1 SULF1</t>
  </si>
  <si>
    <t>APOE KRT18</t>
  </si>
  <si>
    <t>CD24 FGFR4 FN1 HIF1A IGHG1 IGKC KRT19 LYZ TFF1</t>
  </si>
  <si>
    <t>APOE CD24 FAT1 FN1 HLA.B IGHG1 IGHG4 IGKC KRT19 LYZ MAPK3 XBP1</t>
  </si>
  <si>
    <t>CD24 FAT1 IGHG1 IGHG4 IL7R KRT18 KRT19 LYZ RPSA TFF1</t>
  </si>
  <si>
    <t xml:space="preserve">CD3G ERBB2 FASN HSPB1 KRT18 KRT19 KRT8 LAMA1 S100A14 TFF1 TMSB4X </t>
  </si>
  <si>
    <t>ERBB2 JUN MLPH PLEK</t>
  </si>
  <si>
    <t>C1QA CD24 GNG11 JUN KIF23 LYZ S100A9 SNAI2 SOX10 ZNF571</t>
  </si>
  <si>
    <t xml:space="preserve"> CD3G CD69 CDKN2A GATA3 LAMA1 MLPH PECAM1 SULF1</t>
  </si>
  <si>
    <t>ANLN C1QA EPCAM FOS LYZ MYL6 PLVAP RB1 RPSA SFRP1 TFF1 TMSB4X</t>
  </si>
  <si>
    <t>EPCAM FASN FOS IGHG1 MYL6 PLVAP PTPRB RPSA TFF1</t>
  </si>
  <si>
    <t>ACTA2 AHR AZGP1 BGN CCNB1 CCNE2 CD24 CD38 CD68 CD69 CD74 CDKN2A COL1A1 COL1A2 COL3A1 COL4A1 COL4A2 CST3 DERL3 FASN FAT1 FCN1 FGFR4 FN1 FOS FOXP3 FTL GNG11 GRB7 HIF1A HLA.B HSPB1 IFITM3 IGHG1 IGHG4 IGKC ISG20 KIF23 KRT18 KRT19 LAMA1 LST1 LTF LYZ MAPK3 MDM2 MYL6 MYO10 NDC80 PGR PLVAP PTTG1 RPSA S100A8 SLC39A6 SNAI2 SOX10 SULF1 TCL1A TFF1 TIMP1 TPM2 TRAC XBP1 ZNF571</t>
  </si>
  <si>
    <t>CCNE2 CD19 CD24 CD74 CDK4 CDKN2A  FAT1 FCN1 FGFR4 FOS FOXP3 GRB7 HIF1A HSPB1 HSPG2 ICOS IFITM3 IGHG1 IGHG4 IGKC KRT19 LST1 LTF LYZ MAPK3 MYO10 PTTG1 RPSA S100A8 SLC39A6 SOX10 SULF1 TFF1 TRAC XBP1</t>
  </si>
  <si>
    <t>ANLN BCL2 C1QA CD38 CD69 COL1A1 COL1A2 COL4A1 COL4A2 CST3 FN1 FOXP3 GNG11 HIF1A HLA.B IGHG1 IGHG4 IGKC KIF23 LYZ MYO10 PLVAP SULF1 TIMP1</t>
  </si>
  <si>
    <t>COL4A1 COL4A2 FN1 GRB7 HIF1A IGHG1 KRT18 KRT19</t>
  </si>
  <si>
    <t>FN1 GNG11 HLA.B KIF23 KRT19 LAMA1 PLVAP TFF1 TPM2</t>
  </si>
  <si>
    <t>AHR AZGP1 CCNE2 CD24 CD68 COL1A1 FAT1 FGFR4 FOS FTL GRB7 HIF1A HLA.B HSPB1 IGHG1 IGHG4 IGHM IGKC ISG20 KRT18 KRT19 LST1 LYZ MAPK3 MDM2 PGR RPSA S100A8 SLC39A6 SNAI2 TFF1 TPM2 XBP1</t>
  </si>
  <si>
    <t>AHR CCNB1 CCNE2 CD19 CD24 CD38 CD74 COL1A1 COL1A2 COL3A1 CST3 CSTB DERL3 FAT1 FCN1 FGFR4 FOS FOXP3 FTL GNG11 HIF1A HLA.B HSPB1 IGHG1 IGHG4 IGKC KRT19 LST1 LTF LYZ MAPK3 NDC80 PGR PTTG1 RPSA S100A8 SLC39A6 SNAI2 SOX10 TFF1 TPM2 TRAC ZNF571</t>
  </si>
  <si>
    <t>CCNE2 CD19 CD24 COL4A1 CSTB FAT1 FCN1 FGFR4 FOS  FOXP3 FTL GRB7 HIF1A IGHG1 IGHG4 IGKC KRT19 LST1 LYZ MAPK3 MYO10 PLVAP PTTG1 S100A8 SDC1 SLC39A6 SULF1 TFF1 TRAC</t>
  </si>
  <si>
    <t>ANLN CD69 COL1A2 CSTB FAT1 FN1 HIF1A HLA.B IGHG1 IGHG4 IGKC KRT19</t>
  </si>
  <si>
    <t>ACTA2 C1QA CCNE2 CD24 CD38 CD3G CD68 CD69 CDKN2A COL1A1 COL1A2 COL3A1 COL4A1 COL4A2 CST3 FASN FAT1 FCN1 FGFR1 FGFR4 FN1 FOS FOXP3 GNG11 GRB7 HIF1A HLA.B HSPB1 IFITM3 IGHG1 IGHG4  IGKC KIF23 KRT18 KRT19 LAMA1 LST1 LYZ MAPK3 MDM2 MYL6 MYO10 PGR PLVAP PTTG1 RPSA S100A8 SLC39A6 SNAI2 SOX10 SULF1 TFF1 TIMP1 TPM2 TRAC XBP1 ZNF571</t>
  </si>
  <si>
    <t>CD24 CD3G CDK4 CDKN2A FAT1 FCN1 FGFR4 FOS FOXP3 HIF1A HSPB1 HSPG2 IGHG1 IGHG4 IGKC KRT19 LST1 LYZ MAPK3 MDM2 MYL6 MYO10 PTTG1 RPSA S100A8 SLC39A6 SOX10 SULF1 TFF1 TRAC</t>
  </si>
  <si>
    <t>ACTA2 ANLN BCL2 C1QA CD38 CD69 CDK4 COL1A1 COL1A2 COL4A1 COL4A2 FGFR1 FN1 FOXP3 GNG11 GRB7 HIF1A HLA.B IGHG1 IGKC MYO10 PLVAP TAGLN TIMP1 TPM2</t>
  </si>
  <si>
    <t>CCNE1 GNG11 HLA-B KIF23 PLVAP TCF4 TCL1A KRT19 TFF1</t>
  </si>
  <si>
    <t>AZGP1 CCNE2 CD68 COL1A1 COL1A2 FAT1 FGFR4 FOS GRB7 HIF1A HLA.B HSPB1 IGHG1 IGHG4 IGKC KRT19 LST1 LYZ MAPK3 MDM2 RPSA S100A8 SNAI2 TFF1 TPM2 XBP1</t>
  </si>
  <si>
    <t>APOE BGN C1QA CCNB1 CD24 CD36 CD3G CD68 CD69 CD79B CDK6 CDKN2A COL1A1 COL1A2 CRABP2 CTSL ERBB2 FAT1 FN1 FOS FOXP3 GNG11 GZMB HIF1A HLA.B HSPB1 ICOS IFITM3 IGHG1 IGHG4 IGKC IL2RA JUN KIF23 KRT8 KRT18 KRT19 LAMA1 LYZ MDM2 MLPH MYL6 MYO10 NOTCH1 PABPC1 PGR PLVAP RPSA S100A8 SDC1 SOX10 SOX4 SULF1 TFF1 THY1 TPM2 TTC6 XBP1 ZNF571</t>
  </si>
  <si>
    <t>APOE C1QA CCNB1 CD24 CD36 CD3E CTSL FASN FAT1 FCN1 FGFR4 FOS FOXP3 GRB7 ICOS IGHG1 IGHG4 IGKC LST1 LYZ MAPK3 MDM2 MLPH PTTG1 RPSA S100A8 SLC39A6 SOX10 SULF1</t>
  </si>
  <si>
    <t>APOE FOS FOXP3 GNG11 KIF23 LTF MYO10 PTPRC SULF1</t>
  </si>
  <si>
    <t>CCNB1 CD69 CDKN2A FABP7 FAP HSPG2 KIF23 LAMA1 LYZ NOTCH1 PECAM1 SKAP1 XBP1</t>
  </si>
  <si>
    <t>CCNB1 KIF23 KRT8 LAMA1 LYZ MYO10</t>
  </si>
  <si>
    <t>APOE CAPN13 CCNB1 CD24 CD36 CD68 CD69 CDK6 COL1A2 FAT1 FN1 FOS FOXP3 HIF1A HLA.B HSPB1 IGHG1 IGHG4 IGKC JUN KIF23 KRT19 LTF LYZ MDM2 MLPH MYL6 MYO10 PLVAP RPSA S100A8 SOX10 SOX4 SULF1 TPM2 XBP1 ZNF571</t>
  </si>
  <si>
    <t>FASN IGHG1</t>
  </si>
  <si>
    <t>FAT1 FN1 IGHG1 IGHG4 IGHM XCL1</t>
  </si>
  <si>
    <t>ACTA2 CAPN13 CD74 FTL LYZ PECAM1 SDC1 TSPAN1 XBP1</t>
  </si>
  <si>
    <t>CAPN13 DERL3 FOXP3 ISG20 XBP1</t>
  </si>
  <si>
    <t>C1QA ERBB2 FABP7 FASN FAT1 FGFR4 GRB7 HSPB1 IFITM3 IGHG1 IGHG4 IGKC KRT18 KRT19 LYZ MAPK3 MDM2 MYL6 NOTCH1 S100A14 TMSB4X</t>
  </si>
  <si>
    <t>FAT1 FGFR4 GRB7 HSPB1 IFITM3 IGHG1 IGHG4 IGKC KRT18 MAPK3 MYL6 S100A14 SLC39A6</t>
  </si>
  <si>
    <t>CD68 CDKN2A COL3A1 GRB7 HSPB1 KRT18 NOTCH1 TFRC</t>
  </si>
  <si>
    <t>ACTA2 COL1A2 CSTB ERBB2 FASN  FAT1 FGFR4 FN1 FOXP3 HSPB1 IFITM3 IGF1R IGHG1 IGHG4 KIF23 KRT18 KRT19 KRT8 LST1 LTF MAPK3 MT2A MYL6 MYO10 NKG7 PTPRC RPL18 RPSA RRM2 S100A14 SDC1 SULF1 TFEC TFF1 TFRC TMSB4X TTC6 XBP1</t>
  </si>
  <si>
    <t>CSTB ERBB2 FAT1  IGHG1 IGHG4 KIF23 KRT19 KRT8 MYO10 PTTG1 SDC1 SLC39A6 TFEC TFRC TMSB4X TSPAN1 TTC6</t>
  </si>
  <si>
    <t>CD36 COL1A2 COL3A1 COL4A1 ERBB2 FASN FOS FOXP3 LTF PTPRC SDC1</t>
  </si>
  <si>
    <t>FOXP3 SDC1 TFF1</t>
  </si>
  <si>
    <t>FAT1 FN1 HSPB1 MT2A POU2AF1</t>
  </si>
  <si>
    <t>TIMP1 CD68 NKG7 S100A9 FAT1 CSTB TMSB4X HLA.DRB5 GZMB KRT8</t>
  </si>
  <si>
    <t>PECAM1 TRAC ERBB3 KRT10 PTTG1 NDC80 ADGRL4 CD79A C1QA LYPD6B</t>
  </si>
  <si>
    <t>KRT19 CD19 IGKC FCN1 TFF1 HIF1A TYMS TMSB4X COL1A1 MYO5B</t>
  </si>
  <si>
    <t>LST1 NDC80 PLVAP IGHG1 CD24 IGKC C1QA HLA.B TIMP1 CDK7</t>
  </si>
  <si>
    <t>CD69 RPL18 RB1 IL2RA GPR160 GNLY LAG3 GNG11 GRB7 HLA.DRB1</t>
  </si>
  <si>
    <t>TFF3 NKG7 CCND1 TFF1 HLA.E BLVRA COL1A1 CD40 CD163 EPCAM</t>
  </si>
  <si>
    <t>MYC ISG15 GZMB FGFR1 BAG1 LGALS2 FN1 HLA.A CD9 FAT1</t>
  </si>
  <si>
    <t>KRT19 STMN1 ICOS TFF1 S100A4 MYL6 LTF CD3G PLVAP BCL2</t>
  </si>
  <si>
    <t>CD68 BICC1 FXYD3 SLC39A6 COL4A1 MYL6 CDK7 NDC80 TFRC CDK6</t>
  </si>
  <si>
    <t>TMSB4X RPSA XBP1 MYL6 KRT18 FCRL5 PTTG1 CD3G FAP KRT19</t>
  </si>
  <si>
    <t>PTPRC SPDEF NOTCH1 PDZK1IP1 ITGAX ESR1 CST3 FGFR4 PGR EPCAM</t>
  </si>
  <si>
    <t>XBP1 KRT14 RPL18 CR2 CDH1 NOTCH1 IFITM3 LAMA1 HIF1A CD24</t>
  </si>
  <si>
    <t>PLVAP FASN CD69 HLA.A HIF1A KRT10 SULF1 JUN CD24 KRT18</t>
  </si>
  <si>
    <t>TTYH1 MYO10 SDC1 LYZ KRT14 SULF1 CRABP2 HLA.A BRAF STAT5A</t>
  </si>
  <si>
    <t>FOXP3 MYC FABP7 IFITM3 POU2AF1 TFF1 IGHG4 COL4A2 CD24 KRT19</t>
  </si>
  <si>
    <t>KIF23 JUNB CRABP2 CD34 AURKA MYB SULF1 COL4A1 TPM2 KRT19</t>
  </si>
  <si>
    <t>CD63 CD74 AGR2 CRABP2 S100A14 APOE DERL3 IL7R KRT5 EPCAM</t>
  </si>
  <si>
    <t>CAPN13 TRDC SLC2A1 PBK NFKBIA HIF1A GZMB FOS CCL5 LAMA1</t>
  </si>
  <si>
    <t>CD69 PLVAP MYL6 TPM2 CD63 PTPRB PTPRC LST1 SULF1 CTSL</t>
  </si>
  <si>
    <t>PLVAP MAPK3 LYZ TIMP1 IFITM3 MDM2 PTPRB COL3A1 SLC2A1 CD7</t>
  </si>
  <si>
    <t>LAMA1 FASN S100A14 CD74 SULF1 CDC6 CD3G LST1 FN1 EPCAM</t>
  </si>
  <si>
    <t>MS4A1 HLA.A RPSA JUNB ICAM1 HLA.DRA HLA.B TMEM45B EPCAM KRT19</t>
  </si>
  <si>
    <t>KIF23 JUNB HLA.B KRT19 HIF1A TFF1 HSPB1 IGHG1 IGHG4 IGKC</t>
  </si>
  <si>
    <t>S100A8 SLC39A6 CD19 ITGA6 LYZ CD24 SULF1 TFF3 IGHG4 IGHG1</t>
  </si>
  <si>
    <t>MYO10 GNG11 EPCAM HLA.B CD69 S100A4 FOS THY1 IGHG4 IGKC</t>
  </si>
  <si>
    <t>FN1 KIF23 KRAS ACTA2 IL7R COL1A2 CD24 HSPB1 HIF1A IGHG1</t>
  </si>
  <si>
    <t>KIF23 RB1 GNG11 SNAI2 PDPN KRT19 CD24 HSPB1 TFF1 IGHG1</t>
  </si>
  <si>
    <t>FAT1 HLA.B KIF23 KRT19 RPL13 MDM2 LYZ XBP1 RPSA IGHG4</t>
  </si>
  <si>
    <t>S100A8 FAT1 CCNB1 KIF23 TCL1A KRT19 FOS HIF1A IGHG4 IGHG1</t>
  </si>
  <si>
    <t>S100A8 FCN1 DERL3 FGFR4 TFF1 KRT19 LYZ IGHG4 IGKC IGHG1</t>
  </si>
  <si>
    <t>HLA.B ZEB1 PTEN FAT1 CALCRL HIF1A LYZ EGFR IGHG1 IGHG4</t>
  </si>
  <si>
    <t>PGR CCNE2 TPM2 COL4A2 APOC1 S100A8 HLA.B NDC80 CD74 IGHG4</t>
  </si>
  <si>
    <t>KIF23 LAMA1 FN1 JUNB KRT19 HIF1A TFF1 IGHG1 IGHG4 IGKC</t>
  </si>
  <si>
    <t>S100A8 FGFR4 AKT1 KRT19 CD24 FASN TFF1 IGHG1 IGHG4 IGKC</t>
  </si>
  <si>
    <t>AZGP1 PTPRC CST3 KIF23 TCL1A GNG11 COL1A1 KRT19 TFRC IGHG1</t>
  </si>
  <si>
    <t>MUC1 CD38 KRT19 MDM2 XBP1 TFF1 LYZ IGHG4 IGKC IGHG1</t>
  </si>
  <si>
    <t>CDC6 ICOS LYZ GZMB LRP2 TPM2 HLA.B CD79B CCNB1 SULF1</t>
  </si>
  <si>
    <t>GZMB KRT18 SOX10 TFEC JUN IGHG1 IGKC IGHG4 FAP SULF1</t>
  </si>
  <si>
    <t>MDM2 HIF1A FOS KRT19 JUN PLEK MYO10 KRT18 CSTB SULF1</t>
  </si>
  <si>
    <t>XBP1 AR CD24 GNG11 FABP7 KIF23 TPM2 EPCAM IGHG1 CDH3</t>
  </si>
  <si>
    <t>CD36 KRT19 CDK7 LGALS2 CCND1 LYZ CXCR5 PHGDH KRT8 TPM2</t>
  </si>
  <si>
    <t>FOS APOE FOXP3 XCL1 TMSB4X FN1 TPM2 CDK6 HLA.B SULF1</t>
  </si>
  <si>
    <t>CD14 APOE CD5 CLDN4 CD44 LGMN KRAS CAPN13 ICOS MZB1</t>
  </si>
  <si>
    <t>LGALS1 FASN KRT18 TPM2 PBK CDH1 S100A14 STAT5A KRAS MAPK3</t>
  </si>
  <si>
    <t>RAMP2 FCGR3A ACTR3B KRT18 BIRC5 HSPB1 CTCF LST1 CCNE2 TPM2</t>
  </si>
  <si>
    <t>LYZ TTYH1 KRT19 MT2A FASN RPL18 HSPB1 BIRC5 STMN1 PTPRC</t>
  </si>
  <si>
    <t>IFITM3 KRT19 TFRC TFF1 TMEM45B MYO5B GNG11 XBP1 HSPB1 SLC2A1</t>
  </si>
  <si>
    <t>CDK6 KRT19 PTPRC TTC6 MDM2 NKG7 TFF1 LAMA1 MAPK3 FOS</t>
  </si>
  <si>
    <t>CCL3 HSPB1 MYO10 LGALS1 KRT18 STMN1 CEACAM1 NKG7 SFRP1 JUN</t>
  </si>
  <si>
    <t>ML+cNMF [%]</t>
  </si>
  <si>
    <t>-</t>
  </si>
  <si>
    <t>AHR AZGP1 CCNB1 CCNE2 CD24 CST3 CTSL DERL3 FAT1 FCN1 FGFR4 FOS FTL GRB7 HIF1A HLA.B IGHG1 IGHG4 IGKC KRT19 LST1 LYPD6B LYZ MAPK3 PECAM1 PGR PTTG1 S100A8 SLC39A6 TFF1 TPM2 TRAC TSPAN1</t>
  </si>
  <si>
    <t>APOE CD24 CD69 ERBB2 FGFR4 FN1 FOXP3 FTL HSPB1 IFITM3 IGHG1 IGHG4 IGKC KIF23 KRT18 KRT19 LST1 LYZ MLPH RPSA TMSB4X XBP1</t>
  </si>
  <si>
    <t>APOE CD24 ERBB2 FGFR4 FOXP3 FTL HSPB1 IFITM3 IGHG1 IGHG4 IGKC KRT18 KRT19 LST1 LYZ MLPH RPSA TMSB4X XBP1</t>
  </si>
  <si>
    <t>CD69 FN1 KIF23</t>
  </si>
  <si>
    <t>1- upregulated genes without marker genes as mentioned in the "Materials and Methods" section.</t>
  </si>
  <si>
    <t>Upregulated+Downregulated Genes</t>
  </si>
  <si>
    <r>
      <t>Upregulated G</t>
    </r>
    <r>
      <rPr>
        <b/>
        <sz val="11"/>
        <color theme="1"/>
        <rFont val="Arial"/>
        <family val="2"/>
      </rPr>
      <t>enes¹</t>
    </r>
  </si>
  <si>
    <t>Downregulated Genes</t>
  </si>
  <si>
    <t>Cell Type X</t>
  </si>
  <si>
    <t>Cell Type Y</t>
  </si>
  <si>
    <t>DE+ML [number]</t>
  </si>
  <si>
    <t>DE+cNMF [number]</t>
  </si>
  <si>
    <t>ML+cNMF [number]</t>
  </si>
  <si>
    <t>DE+ML+cNMF [number]</t>
  </si>
  <si>
    <t xml:space="preserve">Macrophage </t>
  </si>
  <si>
    <t>C1QA CD63 FASN FTL KRT8 LAMA1 LYZ MYL6 PLVAP RPSA S100A14 SDC1 TFF1 TMSB4X</t>
  </si>
  <si>
    <t>BICC1 CTSL FAP FOXP3 JUN MLPH</t>
  </si>
  <si>
    <t>FTL GNG11 KIF23 LGALS2 LYZ SDC1 SOX10 TFRC ZNF571</t>
  </si>
  <si>
    <t>CDK4 CDK6 FASN KRAS LAMA1 MYL6 PTPRB RPSA S100A14 TFF1 THY1 TMSB4X</t>
  </si>
  <si>
    <t>ANLN C1QA SDC1 TFF1 TFF2 TMSB4X</t>
  </si>
  <si>
    <t>C1QA CD69 CD74 HLA.B KRT8 LAMA1 PLVAP RPSA TPM2</t>
  </si>
  <si>
    <t>Tcell_CD4</t>
  </si>
  <si>
    <t>APOE CD3G GATA3 HSPG2 IGHG1 JUN MLPH SULF1</t>
  </si>
  <si>
    <t>C1QA CD24 CD3G CD63 EPCAM FASN FTL HSPG2 KRT18 KRT8 LAMA1 LYZ MYL6 PLVAP RPSA S100A14 SDC1 TFF1 TMSB4X</t>
  </si>
  <si>
    <t>BICC1 CD69 CTSL FAP FN1 FOXP3 JUN LAMA1 MLPH</t>
  </si>
  <si>
    <t>CD24 CTSL FTL GNG11 KIF23 LGALS2 LYZ SDC1 SOX10 TFRC ZNF571</t>
  </si>
  <si>
    <t>APOE CD3G CDK4 CDK6 EPCAM FASN GATA3 HSPG2 IGHG1 JUN KRAS KRT18 KRT19 LAMA1 MLPH MYL6 PTPRB RPSA S100A14 SULF1 TFF1 THY1 TMSB4X</t>
  </si>
  <si>
    <t>C1QA CD69 CD74 HLA.B KRT8 LAMA1 PLVAP PTPRC RPSA TFRC TPM2</t>
  </si>
  <si>
    <t>CD24 CD3G COL1A1 ERBB2 FASN FAT1 FCN1 FGFR4 FN1 HSPB1 IFITM3 IGHG1 IGHG4 IGKC KRT18 KRT19 KRT8 LST1 LTF LYZ MAPK3 MT2A MYL6 NOTCH1 RPL18 RPSA S100A14 S100A8 SDC1 SLC39A6 TFF1 TFF3 TFRC TMSB4X XBP1</t>
  </si>
  <si>
    <t>CSTB ERBB2 FAT1 FCN1 FGFR4 IGHG1 IGHG4 IGKC KRT18 KRT19 LST1 LYZ MAPK3 PTTG1 S100A14 SLC39A6 SOX10 TFF1 TFF3 TMSB4X</t>
  </si>
  <si>
    <t>COL1A2 COL3A1 COL4A1 FN1 SDC1</t>
  </si>
  <si>
    <t>APOE ERBB2 FASN HSPB1 KRT18 KRT19 MT2A MYL6 NOTCH1 RPSA TMSB4X</t>
  </si>
  <si>
    <t>CD24 FASN FAT1 HSPB1 KRT18 KRT19 LST1 LYZ MAPK3 MT2A MYL6 S100A8 TMSB4X</t>
  </si>
  <si>
    <t>CD24 ERBB2 FASN HSPB1 IFITM3 KRT18 KRT19 KRT8 LYZ MT2A MYL6 NOTCH1 RPL18 RPSA S100A14 SDC1 TFF1 TFF3 TFRC TMSB4X XBP1</t>
  </si>
  <si>
    <t>CSTB ERBB2 KRT18 KRT19 LYZ S100A14 SOX10 TFF1 TFF3 TMSB4X</t>
  </si>
  <si>
    <t>CD24 FASN HSPB1 KRT18 KRT19 LYZ MT2A MYL6 TMSB4X</t>
  </si>
  <si>
    <t>CD3G COL1A1 FAT1 FCN1 FGFR4 FN1 IGHG1 IGHG4 IGKC LST1 LTF MAPK3 S100A8 SLC39A6</t>
  </si>
  <si>
    <t>FAT1 FCN1 FGFR4 IGHG1 IGHG4 IGKC LST1 MAPK3 PTTG1 SLC39A6</t>
  </si>
  <si>
    <t>COL1A2 COL3A1 COL4A1 FN1</t>
  </si>
  <si>
    <t>FAT1 LST1 MAPK3 S100A8</t>
  </si>
  <si>
    <r>
      <rPr>
        <u/>
        <sz val="11"/>
        <color theme="1"/>
        <rFont val="Arial"/>
        <family val="2"/>
        <scheme val="minor"/>
      </rPr>
      <t xml:space="preserve">GEP16: </t>
    </r>
    <r>
      <rPr>
        <sz val="11"/>
        <color theme="1"/>
        <rFont val="Arial"/>
        <family val="2"/>
        <scheme val="minor"/>
      </rPr>
      <t>KRT18 MYL6 TFF1 KRT19 HSPB1 TMSB4X RPSA XBP1 IFITM3 S100A14 FASN CD63 TFF3 RPL13 CCND1</t>
    </r>
  </si>
  <si>
    <r>
      <t>GEP9:</t>
    </r>
    <r>
      <rPr>
        <sz val="11"/>
        <color theme="1"/>
        <rFont val="Arial"/>
        <family val="2"/>
        <scheme val="minor"/>
      </rPr>
      <t xml:space="preserve"> COL1A2 FN1 COL1A1 CD38 COL4A2 COL4A1 ISG15 COL3A1 ANLN FGFR1 PTEN TIMP1 TAGLN BGN MMP11</t>
    </r>
  </si>
  <si>
    <r>
      <rPr>
        <u/>
        <sz val="11"/>
        <color theme="1"/>
        <rFont val="Arial"/>
        <family val="2"/>
        <scheme val="minor"/>
      </rPr>
      <t xml:space="preserve">GEP17: </t>
    </r>
    <r>
      <rPr>
        <sz val="11"/>
        <color theme="1"/>
        <rFont val="Arial"/>
        <family val="2"/>
        <scheme val="minor"/>
      </rPr>
      <t>LST1 FAT1 IGHG4 ACTG2 MAPK3 PTTG1 IGHG1 S100A8 ITGA6 CD14 CD24 IGKC LYZ FCN1 EIF3E</t>
    </r>
  </si>
  <si>
    <r>
      <rPr>
        <u/>
        <sz val="11"/>
        <color theme="1"/>
        <rFont val="Arial"/>
        <family val="2"/>
        <scheme val="minor"/>
      </rPr>
      <t xml:space="preserve">GEP18: </t>
    </r>
    <r>
      <rPr>
        <sz val="11"/>
        <color theme="1"/>
        <rFont val="Arial"/>
        <family val="2"/>
        <scheme val="minor"/>
      </rPr>
      <t>TPM2 CD69 LAMA1 CD79B MYO10 IL2RA PLVAP CAPN13 KRT8 KIF23 PGR TMEM45B GNG11 RB1 C1QA</t>
    </r>
  </si>
  <si>
    <t>LYZ CD63 RPSA CD24 EPCAM TMSB4X S100A14 PABPC1 LAMA1 HSPB1</t>
  </si>
  <si>
    <t>LYZ CD63 RPSA TMSB4X S100A14 PABPC1 LAMA1 HSPB1</t>
  </si>
  <si>
    <t>SOX10 TIMP1 EGFR CD38 CCL5 LYZ MELK ZNF571 CDK6 TTC6</t>
  </si>
  <si>
    <t>SOX10 TIMP1 CD38 CCL5 LYZ MELK ZNF571 CDK6 TTC6</t>
  </si>
  <si>
    <t>KRT19 EPCAM TFF1 GATA3 JUN XCL1 CD34 SULF1 LRP2 RPSA</t>
  </si>
  <si>
    <t>GATA3 JUN XCL1 SULF1</t>
  </si>
  <si>
    <t>TFF1 CD34 LRP2 RPSA</t>
  </si>
  <si>
    <t>CSTB PLVAP TPM2 CDK4 IFITM3 CD74 MKI67 FTL SLC2A1 MYL6</t>
  </si>
  <si>
    <t>CSTB MKI67 SLC2A1</t>
  </si>
  <si>
    <t>PLVAP TPM2 CDK4 IFITM3 CD74 FTL MYL6</t>
  </si>
  <si>
    <r>
      <rPr>
        <u/>
        <sz val="11"/>
        <color theme="1"/>
        <rFont val="Arial"/>
        <family val="2"/>
        <scheme val="minor"/>
      </rPr>
      <t>GEP10:</t>
    </r>
    <r>
      <rPr>
        <sz val="11"/>
        <color theme="1"/>
        <rFont val="Arial"/>
        <family val="2"/>
        <scheme val="minor"/>
      </rPr>
      <t xml:space="preserve"> SULF1 HIF1A FOXP3 MLPH APOE JUN CD3G MMP11 MMP12 SOX4 FABP7 CD5 PI3 SLC2A1 LAMC1</t>
    </r>
  </si>
  <si>
    <r>
      <rPr>
        <u/>
        <sz val="11"/>
        <color theme="1"/>
        <rFont val="Arial"/>
        <family val="2"/>
        <scheme val="minor"/>
      </rPr>
      <t xml:space="preserve">GEP8: </t>
    </r>
    <r>
      <rPr>
        <sz val="11"/>
        <color theme="1"/>
        <rFont val="Arial"/>
        <family val="2"/>
        <scheme val="minor"/>
      </rPr>
      <t>CD74 HLA.DRB1 HLA.B SPP1 GPNMB HLA.DRA APOE HLA.DRB5 VIM FTL TP53 HLA.A CD8A MMP9 PRLR</t>
    </r>
  </si>
  <si>
    <r>
      <rPr>
        <u/>
        <sz val="11"/>
        <color theme="1"/>
        <rFont val="Arial"/>
        <family val="2"/>
        <scheme val="minor"/>
      </rPr>
      <t>GEP16:</t>
    </r>
    <r>
      <rPr>
        <sz val="11"/>
        <color theme="1"/>
        <rFont val="Arial"/>
        <family val="2"/>
        <scheme val="minor"/>
      </rPr>
      <t xml:space="preserve"> KRT18 MYL6 TFF1 KRT19 HSPB1 TMSB4X RPSA XBP1 IFITM3 S100A14 FASN CD63 TFF3 RPL13 CCND1</t>
    </r>
  </si>
  <si>
    <t>KRT19 RPL18 CD36 MKI67 ERBB2 SLC39A6 LYZ FGFR1 HLA.B FN1</t>
  </si>
  <si>
    <t>KRT19 RPL18 MKI67 ERBB2 LYZ HLA.B</t>
  </si>
  <si>
    <t>CD36 SLC39A6 FGFR1 FN1</t>
  </si>
  <si>
    <t>AKT1 CCNB1 S100A14 HSPB1 KRT18 IGHG4 KRT19 HLA.A RPSA AGR2</t>
  </si>
  <si>
    <t>AKT1 CCNB1 S100A14 HSPB1 KRT18 KRT19 HLA.A RPSA AGR2</t>
  </si>
  <si>
    <t>HSPB1 MDM2 CD24 NOTCH1 AZGP1 CD68 RPSA TIMP1 C1QA MYL6</t>
  </si>
  <si>
    <t>HSPB1 MDM2 CD24 NOTCH1 CD68 RPSA TIMP1 C1QA MYL6</t>
  </si>
  <si>
    <t>AZGP1</t>
  </si>
  <si>
    <t>LYZ MT2A CSTB KRT18 RPL18 TFF1 FXYD3 MMP11 ICOS CDH3</t>
  </si>
  <si>
    <t>LYZ MT2A CSTB KRT18 RPL18 TFF1 FXYD3 CDH3</t>
  </si>
  <si>
    <t>MMP11 ICOS</t>
  </si>
  <si>
    <t>number</t>
  </si>
  <si>
    <t>APOE CCND1 CD68 CD74 CDKN2A COL1A1 COL1A2 COL3A1 COL4A1 CST3 FGFR1 FTL GATA3 HLA.A HLA.B KRT18 KRT19 LYZ MT2A MYL6 SNAI2 SULF1 TIMP1 TMSB4X TSPAN1</t>
  </si>
  <si>
    <t>APOE CCND1 CD68 CD74 CDKN2A COL1A1 COL1A2 COL3A1 COL4A1 CST3 FGFR1 FTL GATA3 HLA.A HLA.B LYZ MT2A MYL6 SNAI2 TIMP1 TMSB4X TSPAN1</t>
  </si>
  <si>
    <t>FAT1 IGHG1 IGHG4 IGKC</t>
  </si>
  <si>
    <t>TMSB4X</t>
  </si>
  <si>
    <t>LAMA1 TFF1</t>
  </si>
  <si>
    <t>COL1A1 COL4A1 COL4A2 FGFR1 FN1 TIMP1</t>
  </si>
  <si>
    <t>COL1A1 COL1A2 COL4A1 COL4A2 FGFR1 FN1</t>
  </si>
  <si>
    <t>IGHG1 IGHG4</t>
  </si>
  <si>
    <t>TFF2</t>
  </si>
  <si>
    <t>ERBB2 FASN FAT1 FGFR4 FN1 HSPB1 IGHG1 IGHG4 KRT18 KRT19 TMSB4X</t>
  </si>
  <si>
    <t>COL1A1 COL1A2 FAT1 FCN1 FGFR4 FN1 FTL GNG11 HIF1A HLA.B HSPB1 IGHG1 IGHG4 IGKC KRT18 KRT19 LST1 LYZ MAPK3 RPSA S100A8 SLC39A6 TFF1 TPM2 TRAC</t>
  </si>
  <si>
    <t>CCNE2 COL1A1 FAT1 FCN1 FGFR4 FTL HIF1A IGHG1 IGHG4 IGKC KRT19 LST1 LTF MAPK3 PTTG1 S100A8 SLC39A6 TFF1 TPM2 TRAC</t>
  </si>
  <si>
    <t>COL1A1 COL1A2 FAT1 FGFR4 FN1 GNG11 HIF1A HLA.B IGHG1 IGHG4 IGKC KRT19 LST1 LYZ MAPK3 RPSA S100A8 SLC39A6 TFF1 TPM2</t>
  </si>
  <si>
    <t>FAT1 FCN1 FGFR4 IGHG1 IGHG4 IGKC KRT19 LST1 LYZ MAPK3 S100A8 SLC39A6 TFF1</t>
  </si>
  <si>
    <t>FAT1 FCN1 FGFR4 IGHG1 IGHG4 IGKC S100A8 SLC39A6</t>
  </si>
  <si>
    <t>CD24 IGKC LYZ S100A8 SLC39A6</t>
  </si>
  <si>
    <t>GNG11</t>
  </si>
  <si>
    <t>FAT1 FGFR4 IGHG1 IGHG4 IGKC KRT19 LST1 S100A8</t>
  </si>
  <si>
    <t>FAT1 FGFR4 FTL IGHG1 IGHG4 IGKC LST1 S100A8 SLC39A6</t>
  </si>
  <si>
    <t>FAT1 IGHG1 IGHG4 IGKC KRT19 S100A8</t>
  </si>
  <si>
    <t>APOE CCNB1 CD24 CD3G CD68 CD69 CDKN2A FAT1 FN1 FOS FOXP3 GNG11 ICOS IGHG1 IGHG4 IGKC JUN KIF23 KRT19 LAMA1 LYZ MDM2 MLPH MYO10 PLVAP RPSA SULF1 TPM2 XBP1</t>
  </si>
  <si>
    <t>APOE CD68 FN1 FOS FOXP3 SULF1 TPM2</t>
  </si>
  <si>
    <t>FAT1 IGHG1 IGHG4 KRT18 NOTCH1</t>
  </si>
  <si>
    <t>FASN FAT1 HSPB1 IGHG1 IGHG4 KRT19 RPSA SDC1 TFF1 TFRC TMSB4X</t>
  </si>
  <si>
    <t>APOE CCND1 CD68 CD74 CDKN2A COL1A1 COL1A2 COL3A1 COL4A1 CST3 FGFR1 FTL GATA3 HLA.A HLA.B LYZ MT2A MYL6 SNAI2 TIMP1 TMSB4X TSPAN1 SULF1</t>
  </si>
  <si>
    <t>TFF1 FAT1 FTL IGKC</t>
  </si>
  <si>
    <t>CD68 CD69 CD74 CDK7 CDKN2A CST3 FGFR1 FTL GATA3 GNG11 HLA.B KIF23 MYL9 SNAI2 TIMP1 TPM2 PTTG1</t>
  </si>
  <si>
    <t>FCGR3A LTF TSPAN1 CD69</t>
  </si>
  <si>
    <t>ACTA2 CDKN2A COL1A1 COL1A2 COL3A1 COL4A1 COL4A2 FGFR1 GATA3 LYZ MYL6 SNAI2 TMSB4X TYMS FAT1 PTTG1 SULF1</t>
  </si>
  <si>
    <t>ANLN BGN C1QA CD38 CD74 CDK4 COL1A1 COL1A2 COL3A1 COL4A1 COL4A2 CTSL FGFR1 FN1 HLA.B ISG15 KIT MLPH MMP11 MT2A MYL6 PTEN SNAI2 TAGLN TFF2 TIMP1 TMSB4X FAT1 FGFR4 LST1 MAPK3</t>
  </si>
  <si>
    <t>TFF1 FAT1 IGKC</t>
  </si>
  <si>
    <t>ACTA2 CD68 CD69 CDK7 CDKN2A FGFR1 FTL GATA3 GNG11 KIF23 S100A9 SNAI2 TPM2 FOS HIF1A PTTG1</t>
  </si>
  <si>
    <t>MYL6 RPSA TMSB4X TSPAN1 CD3G SULF1</t>
  </si>
  <si>
    <t>ACTA2 CSTB KIF23 SDC1 ICOS LTF</t>
  </si>
  <si>
    <t>LAMA1 MYL6 POU2AF1 SKAP1 CD3G HIF1A HSPG2 JUN MMP11 SULF1</t>
  </si>
  <si>
    <t>SDC1 CD3G</t>
  </si>
  <si>
    <t>HIF1A LYZ TFF1 FGFR4 FN1 IGHG1 IGKC</t>
  </si>
  <si>
    <t>LYZ XBP1 APOE FAT1 FN1 HLA.B IGHG1 IGHG4 IGKC MAPK3</t>
  </si>
  <si>
    <t>IL7R LYZ RPSA TFF1 FAT1 IGHG1 IGHG4</t>
  </si>
  <si>
    <t>C1QA CD63 FASN FTL KRT8 LAMA1 LYZ MYL6 PLVAP RPSA S100A14 SDC1 TFF1 TMSB4X CD3G HSPG2</t>
  </si>
  <si>
    <t>BICC1 CTSL FAP FOXP3 JUN MLPH CD69 FN1 LAMA1</t>
  </si>
  <si>
    <t>FTL GNG11 KIF23 LGALS2 LYZ SDC1 SOX10 TFRC ZNF571 CTSL</t>
  </si>
  <si>
    <t>CDK4 CDK6 FASN KRAS LAMA1 MYL6 PTPRB RPSA S100A14 TFF1 THY1 TMSB4X APOE CD3G GATA3 HSPG2 IGHG1 JUN MLPH SULF1</t>
  </si>
  <si>
    <t>C1QA CD69 CD74 HLA.B KRT8 LAMA1 PLVAP RPSA TPM2 TFRC</t>
  </si>
  <si>
    <t>FASN HSPB1 KRT8 LAMA1 S100A14 TFF1 TMSB4X CD3G</t>
  </si>
  <si>
    <t>CD69 LAMA1 CD3G CDKN2A GATA3 MLPH PECAM1 SULF1</t>
  </si>
  <si>
    <t>ANLN C1QA FOS LYZ MYL6 PLVAP RPSA TFF1 TMSB4X RB1 SFRP1</t>
  </si>
  <si>
    <t>FASN FOS MYL6 PLVAP PTPRB RPSA TFF1 IGHG1</t>
  </si>
  <si>
    <t>APOE CCND1 CD68 CD74 CDKN2A COL3A1 COL4A1 CST3 FGFR1 GATA3 HLA.A MT2A MYL6 SNAI2 SULF1 TIMP1 TMSB4X TSPAN1</t>
  </si>
  <si>
    <t>AHR CD19 FABP7 FCRL5 KRT17 LTF MLPH MT2A SPDEF TRAC TSPAN1 TYMS</t>
  </si>
  <si>
    <t>ACTA2 ANLN APOE BGN BICC1 C1QA CD19 CD74 CDK4 COL1A1 COL1A2 COL3A1 COL4A1 COL4A2 CTSL FGFR1 FN1 HLA.A HLA.B HLA.DRB1 ISG15 KIF23 KRT17 MLPH MMP11 MT2A MYB MYL6 PTEN SNAI2 TCF4 TIMP1 TMSB4X TTC6</t>
  </si>
  <si>
    <t>CD68 CD69 CD74 CDK7 CDKN2A CST3 FGFR1 FTL GATA3 GNG11 HLA.B KIF23 MYL9 PTTG1 SNAI2 TIMP1 TPM2</t>
  </si>
  <si>
    <t/>
  </si>
  <si>
    <t>ACTA2 CDKN2A COL3A1 COL4A1 COL4A2 FGFR1 GATA3 MYL6 PTTG1 SNAI2 SULF1 TMSB4X TYMS</t>
  </si>
  <si>
    <t>CD19 FGFR4 MT2A SPDEF TYMS</t>
  </si>
  <si>
    <t>KRT18 MYL6 TMSB4X TSPAN1</t>
  </si>
  <si>
    <t>C1QA CD24 CD3G CD63 EPCAM FTL HSPG2 KRT8 LAMA1 LYZ MYL6 PLVAP RPSA S100A14 SDC1 TFF1</t>
  </si>
  <si>
    <t>CD3G ERBB2 FASN HSPB1 KRT19 KRT8 LAMA1 S100A14 TFF1 TMSB4X</t>
  </si>
  <si>
    <t>CD3G CD69 CDKN2A GATA3 LAMA1 MLPH PECAM1 SULF1</t>
  </si>
  <si>
    <t>ANLN C1QA EPCAM FOS LYZ MYL6 PLVAP RB1 SFRP1</t>
  </si>
  <si>
    <t>CTSL FTL KIT LYZ MAPK3 PABPC1 PTPRC RPL18 RPSA SNAI2 STAT5A TFF3 TSPAN1 XBP1</t>
  </si>
  <si>
    <t>DE [names] - Filter 1</t>
  </si>
  <si>
    <t>DE [names] - Filter 2</t>
  </si>
  <si>
    <t>DE [names] - Overlap</t>
  </si>
  <si>
    <t>ACTA2 AHR AZGP1 BGN CCNB1 CCNE2 CD38 CD68 CD69 CD74 COL1A1 COL1A2 COL3A1 COL4A1 COL4A2 CST3 DERL3 FAT1 FCN1 FGFR4 FN1 FTL GNG11 GRB7 HLA.B ISG20 KIF23 LAMA1 LST1 LTF MAPK3 MYO10 NDC80 PGR PLVAP PTTG1 S100A8 SLC39A6 SNAI2 TCL1A TIMP1 TPM2 TRAC CD24 CDKN2A FASN FOS FOXP3 HIF1A HSPB1 IFITM3 KRT18 KRT19 LYZ MDM2 MYL6 RPSA SOX10 SULF1 TFF1 XBP1 ZNF571</t>
  </si>
  <si>
    <t>CCNE2 CD19 CD74 FAT1 FCN1 FGFR4 LST1 LTF MAPK3 MYO10 PTTG1 S100A8 SLC39A6 TRAC CD24 CDK4 CDKN2A FOS FOXP3 GRB7 HIF1A HSPB1 HSPG2 ICOS IFITM3 KRT19 LYZ RPSA SOX10 SULF1 TFF1 XBP1</t>
  </si>
  <si>
    <t>ANLN BCL2 C1QA CD38 CD69 COL1A1 COL1A2 COL4A1 COL4A2 CST3 FN1 GNG11 HLA.B KIF23 MYO10 PLVAP TIMP1 FOXP3 HIF1A LYZ SULF1</t>
  </si>
  <si>
    <t>COL4A1 COL4A2 FN1 GRB7 HIF1A KRT18 KRT19</t>
  </si>
  <si>
    <t>FN1 GNG11 HLA.B KIF23 LAMA1 PLVAP TPM2 KRT19 TFF1</t>
  </si>
  <si>
    <t>AHR AZGP1 CCNE2 CD68 COL1A1 FAT1 FGFR4 FTL GRB7 HLA.B ISG20 LST1 MAPK3 PGR S100A8 SLC39A6 SNAI2 TPM2 CD24 FOS HIF1A HSPB1 KRT18 KRT19 LYZ MDM2 RPSA TFF1 XBP1</t>
  </si>
  <si>
    <t>AHR CCNB1 CCNE2 CD19 CD38 CD74 COL1A1 COL1A2 COL3A1 CST3 CSTB DERL3 FAT1 FCN1 FGFR4 FTL GNG11 HLA.B LST1 LTF MAPK3 NDC80 PGR PTTG1 S100A8 SLC39A6 SNAI2 TPM2 TRAC CD24 FOS FOXP3 HIF1A HSPB1 KRT19 LYZ RPSA SOX10 TFF1 ZNF571</t>
  </si>
  <si>
    <t>CCNE2 CD19 CSTB FAT1 FCN1 FGFR4 FTL LST1 MAPK3 MYO10 PLVAP PTTG1 S100A8 SDC1 SLC39A6 TRAC CD24 COL4A1 FOS  FOXP3 GRB7 HIF1A KRT19 LYZ SULF1 TFF1</t>
  </si>
  <si>
    <t>ANLN CD69 COL1A2 CSTB FAT1 FN1 HLA.B HIF1A KRT19</t>
  </si>
  <si>
    <t>AHR AZGP1 CCNB1 CCNE2 CST3 CTSL DERL3 FAT1 FCN1 FGFR4 FTL GRB7 HLA.B LST1 LYPD6B MAPK3 PECAM1 PGR PTTG1 S100A8 SLC39A6 TPM2 TRAC TSPAN1 CD24 FOS HIF1A KRT19 LYZ TFF1</t>
  </si>
  <si>
    <t>ACTA2 C1QA CCNE2 CD38 CD68 CD69 COL1A1 COL1A2 COL3A1 COL4A1 COL4A2 CST3 FAT1 FCN1 FGFR1 FGFR4 FN1 GNG11 GRB7 HLA.B KIF23 LAMA1 LST1 MAPK3 MYO10 PGR PLVAP PTTG1 S100A8 SLC39A6 SNAI2 TIMP1 TPM2 TRAC CD24 CD3G CDKN2A FASN FOS FOXP3 HIF1A HSPB1 IFITM3 KRT18 KRT19 LYZ MDM2 MYL6 RPSA SOX10 SULF1 TFF1 XBP1 ZNF571</t>
  </si>
  <si>
    <t>FAT1 FCN1 FGFR4 LST1 MAPK3 MYO10 PTTG1 S100A8 SLC39A6 TRAC CD24 CD3G CDK4 CDKN2A FOS FOXP3 HIF1A HSPB1 HSPG2 KRT19 LYZ MDM2 MYL6 RPSA SOX10 SULF1 TFF1</t>
  </si>
  <si>
    <t>ACTA2 ANLN BCL2 C1QA CD38 CD69 CDK4 COL1A1 COL1A2 COL4A1 COL4A2 FGFR1 FN1 GNG11 GRB7 HLA.B MYO10 PLVAP TAGLN TIMP1 TPM2 FOXP3 HIF1A</t>
  </si>
  <si>
    <t>CCNE1 GNG11 HLA.B KIF23 PLVAP TCF4 TCL1A KRT19 TFF1</t>
  </si>
  <si>
    <t>AZGP1 CCNE2 CD68 COL1A1 COL1A2 FAT1 FGFR4 GRB7 HLA.B LST1 MAPK3 S100A8 SNAI2 TPM2 FOS HIF1A HSPB1 KRT19 LYZ MDM2 RPSA TFF1 XBP1</t>
  </si>
  <si>
    <t>APOE CD24 CD36 CD3G CDKN2A CRABP2 CTSL ERBB2 FOS FOXP3 GZMB HIF1A HSPB1 ICOS IFITM3 JUN KRT18 KRT19 LYZ MDM2 MLPH MYL6 NOTCH1 PABPC1 RPSA SOX10 SOX4 TFF1 THY1 XBP1 ZNF571 BGN C1QA CCNB1 CD68 CD69 CD79B CDK6 COL1A1 COL1A2 FAT1 FN1 GNG11 HLA.B IGHG1 IGHG4 IGKC IL2RA KIF23 KRT8 LAMA1 MYO10 PGR PLVAP S100A8 SDC1 TPM2 TTC6</t>
  </si>
  <si>
    <t>APOE CD24 CD36 CD3E CTSL FASN FOS FOXP3 GRB7 ICOS LYZ MDM2 MLPH RPSA SOX10 C1QA CCNB1 FAT1 FCN1 FGFR4 IGHG1 IGHG4 IGKC LST1 MAPK3 PTTG1 S100A8 SLC39A6</t>
  </si>
  <si>
    <t>APOE FOS FOXP3 LTF PTPRC GNG11 KIF23 MYO10</t>
  </si>
  <si>
    <t>CDKN2A FAP LYZ NOTCH1 PECAM1 SKAP1 XBP1 CCNB1 CD69 FABP7 KIF23 LAMA1</t>
  </si>
  <si>
    <t>LYZ CCNB1 KIF23 KRT8 LAMA1 MYO10</t>
  </si>
  <si>
    <t>APOE CD24 CD36 FOS FOXP3 HIF1A HSPB1 JUN KRT19 LTF LYZ MDM2 MLPH MYL6 RPSA SOX10 SOX4 XBP1 ZNF571 CAPN13 CCNB1 CD68 CD69 CDK6 COL1A2 FAT1 FN1 HLA.B IGHG1 IGHG4 IGKC KIF23 MYO10 PLVAP S100A8 TPM2</t>
  </si>
  <si>
    <t>ACTA2 CD74 FTL LYZ SDC1 TSPAN1 XBP1 CAPN13 PECAM1</t>
  </si>
  <si>
    <t>DERL3 FOXP3 XBP1 CAPN13 ISG20</t>
  </si>
  <si>
    <t>CD24 ERBB2 FASN HSPB1 IFITM3 KRT18 KRT19 KRT8 LYZ MT2A MYL6 NOTCH1 RPL18 RPSA S100A14 SDC1 TFF1 TFF3 TFRC TMSB4X XBP1 CD3G COL1A1 FAT1 FCN1 FGFR4 FN1 IGHG1 IGHG4 IGKC LST1 LTF MAPK3 S100A8 SLC39A6</t>
  </si>
  <si>
    <t>CSTB ERBB2 KRT18 KRT19 LYZ S100A14 SOX10 TFF1 TFF3 TMSB4X FAT1 FCN1 FGFR4 IGHG1 IGHG4 IGKC LST1 MAPK3 PTTG1 SLC39A6</t>
  </si>
  <si>
    <t>SDC1 COL1A2 COL3A1 COL4A1 FN1</t>
  </si>
  <si>
    <t>SDC1 TFF1 FOXP3</t>
  </si>
  <si>
    <t>CD24 FASN HSPB1 KRT18 KRT19 LYZ MT2A MYL6 TMSB4X FAT1 LST1 MAPK3 S100A8</t>
  </si>
  <si>
    <t>ERBB2 FASN GRB7 HSPB1 IFITM3 KRT18 KRT19 LYZ MDM2 MYL6 NOTCH1 S100A14 TMSB4X C1QA FABP7 FAT1 FGFR4 IGHG1 IGHG4 IGKC MAPK3</t>
  </si>
  <si>
    <t>GRB7 HSPB1 IFITM3 KRT18 MYL6 S100A14 FAT1 FGFR4 IGHG1 IGHG4 IGKC MAPK3 SLC39A6</t>
  </si>
  <si>
    <t>CD68 CDKN2A GRB7 HSPB1 KRT18 NOTCH1 TFRC COL3A1</t>
  </si>
  <si>
    <t>IGHM XCL1 FAT1 FN1 IGHG1 IGHG4</t>
  </si>
  <si>
    <t>ACTA2 CSTB ERBB2 FASN HSPB1 IFITM3 IGF1R KIF23 KRT18 KRT19 KRT8 MT2A MYL6 MYO10 NKG7 PTPRC RPL18 RPSA RRM2 S100A14 SDC1 TFEC TFF1 TFRC TMSB4X TTC6 XBP1 COL1A2 FAT1 FGFR4 FN1 FOXP3 IGHG1 IGHG4 LST1 LTF MAPK3 SULF1</t>
  </si>
  <si>
    <t>CSTB ERBB2 KIF23 KRT19 KRT8 MYO10 SDC1 TFEC TFRC TMSB4X TSPAN1 TTC6 FAT1 IGHG1 IGHG4 PTTG1 SLC39A6</t>
  </si>
  <si>
    <t>ERBB2 FASN PTPRC SDC1 CD36 COL1A2 COL3A1 COL4A1 FOS FOXP3 LTF</t>
  </si>
  <si>
    <t>HSPB1 MT2A POU2AF1 FAT1 FN1</t>
  </si>
  <si>
    <t>CCNE2 CD19 CD24 CD74 CDK4 CDKN2A FAT1 FCN1 FGFR4 FOS FOXP3 GRB7 HIF1A HSPB1 HSPG2 ICOS IFITM3 IGHG1 IGHG4 IGKC KRT19 LST1 LTF LYZ MAPK3 MYO10 PTTG1 RPSA S100A8 SLC39A6 SOX10 SULF1 TFF1 TRAC XBP1</t>
  </si>
  <si>
    <t>ANLN BCL2 C1QA CD38 CD69 COL1A2 CST3 FOXP3 GNG11 HIF1A HLA.B IGHG1 IGHG4 IGKC KIF23 LYZ MYO10 PLVAP SULF1</t>
  </si>
  <si>
    <t>CCNE2 CD19 CD24 COL4A1 CSTB FAT1 FCN1 FGFR4 FOS FOXP3 FTL GRB7 HIF1A IGHG1 IGHG4 IGKC KRT19 LST1 LYZ MAPK3 MYO10 PLVAP PTTG1 S100A8 SDC1 SLC39A6 SULF1 TFF1 TRAC</t>
  </si>
  <si>
    <t>ACTA2 C1QA CCNE2 CD24 CD38 CD3G CD68 CD69 CDKN2A COL1A1 COL1A2 COL3A1 COL4A1 COL4A2 CST3 FASN FAT1 FCN1 FGFR1 FGFR4 FN1 FOS FOXP3 GNG11 GRB7 HIF1A HLA.B HSPB1 IFITM3 IGHG1 IGHG4 IGKC KIF23 KRT18 KRT19 LAMA1 LST1 LYZ MAPK3 MDM2 MYL6 MYO10 PGR PLVAP PTTG1 RPSA S100A8 SLC39A6 SNAI2 SOX10 SULF1 TFF1 TIMP1 TPM2 TRAC XBP1 ZNF571</t>
  </si>
  <si>
    <t>ACTA2 ANLN BCL2 C1QA CD38 CD69 CDK4 FOXP3 GNG11 GRB7 HIF1A HLA.B IGHG1 IGKC MYO10 PLVAP TAGLN TIMP1 TPM2</t>
  </si>
  <si>
    <t>CD24 CD3G COL1A1 ERBB2 FASN FAT1 FCN1 FGFR4 FN1 HSPB1 IFITM3 IGHG1 IGHG4 IGKC KRT18 KRT19 KRT8 LST1 LTF LYZ MAPK3 MT2A MYL6 NOTCH1 RPL18 RPSA S100A14 S100A8 SDC1 SLC39A6 TFF1 TFF3 TFRC XBP1</t>
  </si>
  <si>
    <t>FOXP3 TFF1</t>
  </si>
  <si>
    <t>ACTA2 COL1A2 CSTB ERBB2 FASN FAT1 FGFR4 FN1 FOXP3 HSPB1 IFITM3 IGF1R IGHG1 IGHG4 KIF23 KRT18 KRT19 KRT8 LST1 LTF MAPK3 MT2A MYL6 MYO10 NKG7 PTPRC RPL18 RPSA RRM2 S100A14 SDC1 SULF1 TFEC TFF1 TFRC TMSB4X TTC6 XBP1</t>
  </si>
  <si>
    <t>CSTB ERBB2 FAT1 IGHG1 IGHG4 KIF23 KRT19 KRT8 MYO10 PTTG1 SDC1 SLC39A6 TFEC TFRC TMSB4X TSPAN1 TTC6</t>
  </si>
  <si>
    <t>DE [names]- after removing filtered genes (column X)</t>
  </si>
  <si>
    <t>High DE: genes from column C with p-value lower than 1e-5</t>
  </si>
  <si>
    <t>DE [names]- after removing filtered genes (column V)</t>
  </si>
  <si>
    <t>High DE: genes from column M with p-value lower than 1e-5</t>
  </si>
  <si>
    <t>Filtered genes: genes that appear both in column Q and column C</t>
  </si>
  <si>
    <t>Filtered genes: genes that appear both in column M and column 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</si>
</sst>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6" x14ac:knownFonts="1">
    <font>
      <sz val="11"/>
      <color theme="1"/>
      <name val="Arial"/>
      <family val="2"/>
      <scheme val="minor"/>
    </font>
    <font>
      <b/>
      <sz val="11"/>
      <color theme="1"/>
      <name val="Arial"/>
      <family val="2"/>
      <scheme val="minor"/>
    </font>
    <font>
      <sz val="11"/>
      <name val="Arial"/>
      <family val="2"/>
      <scheme val="minor"/>
    </font>
    <font>
      <sz val="8"/>
      <name val="Arial"/>
      <family val="2"/>
      <scheme val="minor"/>
    </font>
    <font>
      <u/>
      <sz val="11"/>
      <color theme="1"/>
      <name val="Arial"/>
      <family val="2"/>
      <scheme val="minor"/>
    </font>
    <font>
      <b/>
      <sz val="11"/>
      <color theme="1"/>
      <name val="Arial"/>
      <family val="2"/>
    </font>
  </fonts>
  <fills count="12">
    <fill>
      <patternFill patternType="none"/>
    </fill>
    <fill>
      <patternFill patternType="gray125"/>
    </fill>
    <fill>
      <patternFill patternType="solid">
        <fgColor theme="9" tint="0.59999389629810485"/>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theme="3" tint="0.59999389629810485"/>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2" tint="-0.249977111117893"/>
        <bgColor indexed="64"/>
      </patternFill>
    </fill>
    <fill>
      <patternFill patternType="solid">
        <fgColor theme="7" tint="0.79998168889431442"/>
        <bgColor indexed="64"/>
      </patternFill>
    </fill>
  </fills>
  <borders count="68">
    <border>
      <left/>
      <right/>
      <top/>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style="medium">
        <color indexed="64"/>
      </top>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medium">
        <color indexed="64"/>
      </left>
      <right/>
      <top/>
      <bottom/>
      <diagonal/>
    </border>
    <border>
      <left/>
      <right/>
      <top style="medium">
        <color indexed="64"/>
      </top>
      <bottom/>
      <diagonal/>
    </border>
    <border>
      <left/>
      <right/>
      <top style="medium">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style="thin">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diagonal/>
    </border>
    <border>
      <left style="medium">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style="thin">
        <color indexed="64"/>
      </left>
      <right style="thin">
        <color indexed="64"/>
      </right>
      <top/>
      <bottom/>
      <diagonal/>
    </border>
    <border>
      <left style="thin">
        <color indexed="64"/>
      </left>
      <right/>
      <top style="medium">
        <color indexed="64"/>
      </top>
      <bottom style="medium">
        <color indexed="64"/>
      </bottom>
      <diagonal/>
    </border>
  </borders>
  <cellStyleXfs count="1">
    <xf numFmtId="0" fontId="0" fillId="0" borderId="0"/>
  </cellStyleXfs>
  <cellXfs count="227">
    <xf numFmtId="0" fontId="0" fillId="0" borderId="0" xfId="0"/>
    <xf numFmtId="0" fontId="0" fillId="0" borderId="0" xfId="0" applyAlignment="1">
      <alignment horizontal="center" vertical="center" wrapText="1"/>
    </xf>
    <xf numFmtId="0" fontId="0" fillId="3" borderId="13" xfId="0" applyFill="1" applyBorder="1" applyAlignment="1">
      <alignment horizontal="center" vertical="center" wrapText="1"/>
    </xf>
    <xf numFmtId="0" fontId="1" fillId="3" borderId="6" xfId="0" applyFont="1" applyFill="1" applyBorder="1" applyAlignment="1">
      <alignment horizontal="center" vertical="center" wrapText="1"/>
    </xf>
    <xf numFmtId="0" fontId="0" fillId="3" borderId="7" xfId="0" applyFill="1" applyBorder="1" applyAlignment="1">
      <alignment horizontal="center" vertical="center" wrapText="1"/>
    </xf>
    <xf numFmtId="0" fontId="1" fillId="5" borderId="6" xfId="0" applyFont="1" applyFill="1" applyBorder="1" applyAlignment="1">
      <alignment horizontal="center" vertical="center" wrapText="1"/>
    </xf>
    <xf numFmtId="0" fontId="0" fillId="5" borderId="7" xfId="0" applyFill="1" applyBorder="1" applyAlignment="1">
      <alignment horizontal="center" vertical="center" wrapText="1"/>
    </xf>
    <xf numFmtId="0" fontId="1" fillId="2" borderId="6" xfId="0" applyFont="1" applyFill="1" applyBorder="1" applyAlignment="1">
      <alignment horizontal="center" vertical="center" wrapText="1"/>
    </xf>
    <xf numFmtId="0" fontId="0" fillId="2" borderId="7" xfId="0" applyFill="1" applyBorder="1" applyAlignment="1">
      <alignment horizontal="center" vertical="center" wrapText="1"/>
    </xf>
    <xf numFmtId="0" fontId="1" fillId="4" borderId="6" xfId="0" applyFont="1" applyFill="1" applyBorder="1" applyAlignment="1">
      <alignment horizontal="center" vertical="center" wrapText="1"/>
    </xf>
    <xf numFmtId="0" fontId="0" fillId="4" borderId="7" xfId="0" applyFill="1" applyBorder="1" applyAlignment="1">
      <alignment horizontal="center" vertical="center" wrapText="1"/>
    </xf>
    <xf numFmtId="0" fontId="1" fillId="4" borderId="8" xfId="0" applyFont="1" applyFill="1" applyBorder="1" applyAlignment="1">
      <alignment horizontal="center" vertical="center" wrapText="1"/>
    </xf>
    <xf numFmtId="0" fontId="0" fillId="4" borderId="10" xfId="0" applyFill="1" applyBorder="1" applyAlignment="1">
      <alignment horizontal="center" vertical="center" wrapText="1"/>
    </xf>
    <xf numFmtId="0" fontId="0" fillId="3" borderId="11" xfId="0" applyFill="1" applyBorder="1" applyAlignment="1">
      <alignment horizontal="center" vertical="center" wrapText="1"/>
    </xf>
    <xf numFmtId="0" fontId="0" fillId="3" borderId="6" xfId="0" applyFill="1" applyBorder="1" applyAlignment="1">
      <alignment horizontal="center" vertical="center" wrapText="1"/>
    </xf>
    <xf numFmtId="0" fontId="0" fillId="5" borderId="6" xfId="0" applyFill="1" applyBorder="1" applyAlignment="1">
      <alignment horizontal="center" vertical="center" wrapText="1"/>
    </xf>
    <xf numFmtId="0" fontId="0" fillId="2" borderId="6" xfId="0" applyFill="1" applyBorder="1" applyAlignment="1">
      <alignment horizontal="center" vertical="center" wrapText="1"/>
    </xf>
    <xf numFmtId="0" fontId="0" fillId="4" borderId="6" xfId="0" applyFill="1" applyBorder="1" applyAlignment="1">
      <alignment horizontal="center" vertical="center" wrapText="1"/>
    </xf>
    <xf numFmtId="0" fontId="0" fillId="4" borderId="8" xfId="0" applyFill="1" applyBorder="1" applyAlignment="1">
      <alignment horizontal="center" vertical="center" wrapText="1"/>
    </xf>
    <xf numFmtId="0" fontId="1" fillId="7" borderId="2" xfId="0" applyFont="1" applyFill="1" applyBorder="1" applyAlignment="1">
      <alignment horizontal="center" vertical="center" wrapText="1"/>
    </xf>
    <xf numFmtId="0" fontId="1" fillId="7" borderId="4" xfId="0" applyFont="1" applyFill="1" applyBorder="1" applyAlignment="1">
      <alignment horizontal="center" vertical="center" wrapText="1"/>
    </xf>
    <xf numFmtId="0" fontId="1" fillId="8" borderId="4" xfId="0" applyFont="1" applyFill="1" applyBorder="1" applyAlignment="1">
      <alignment horizontal="center" vertical="center" wrapText="1"/>
    </xf>
    <xf numFmtId="0" fontId="1" fillId="6" borderId="6" xfId="0" applyFont="1" applyFill="1" applyBorder="1" applyAlignment="1">
      <alignment horizontal="center" vertical="center" wrapText="1"/>
    </xf>
    <xf numFmtId="0" fontId="1" fillId="6" borderId="6" xfId="0" applyFont="1" applyFill="1" applyBorder="1" applyAlignment="1">
      <alignment horizontal="center" vertical="center"/>
    </xf>
    <xf numFmtId="0" fontId="1" fillId="9" borderId="16" xfId="0" applyFont="1" applyFill="1" applyBorder="1" applyAlignment="1">
      <alignment horizontal="center" vertical="center" wrapText="1"/>
    </xf>
    <xf numFmtId="0" fontId="1" fillId="0" borderId="0" xfId="0" applyFont="1" applyAlignment="1">
      <alignment horizontal="center" vertical="center" wrapText="1"/>
    </xf>
    <xf numFmtId="0" fontId="1" fillId="11" borderId="2" xfId="0" applyFont="1" applyFill="1" applyBorder="1" applyAlignment="1">
      <alignment horizontal="center" vertical="center" wrapText="1"/>
    </xf>
    <xf numFmtId="0" fontId="1" fillId="11" borderId="4"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0" fillId="3" borderId="32" xfId="0" applyFill="1" applyBorder="1" applyAlignment="1">
      <alignment horizontal="center" vertical="center" wrapText="1"/>
    </xf>
    <xf numFmtId="0" fontId="0" fillId="3" borderId="25" xfId="0" applyFill="1" applyBorder="1" applyAlignment="1">
      <alignment horizontal="center" vertical="center" wrapText="1"/>
    </xf>
    <xf numFmtId="0" fontId="0" fillId="3" borderId="33" xfId="0" applyFill="1" applyBorder="1" applyAlignment="1">
      <alignment horizontal="center" vertical="center" wrapText="1"/>
    </xf>
    <xf numFmtId="0" fontId="0" fillId="3" borderId="35" xfId="0" applyFill="1" applyBorder="1" applyAlignment="1">
      <alignment horizontal="center" vertical="center" wrapText="1"/>
    </xf>
    <xf numFmtId="0" fontId="0" fillId="3" borderId="26" xfId="0" applyFill="1" applyBorder="1" applyAlignment="1">
      <alignment horizontal="center" vertical="center" wrapText="1"/>
    </xf>
    <xf numFmtId="0" fontId="0" fillId="3" borderId="36" xfId="0" applyFill="1" applyBorder="1" applyAlignment="1">
      <alignment horizontal="center" vertical="center" wrapText="1"/>
    </xf>
    <xf numFmtId="0" fontId="0" fillId="3" borderId="34" xfId="0" applyFill="1" applyBorder="1" applyAlignment="1">
      <alignment horizontal="center" vertical="center" wrapText="1"/>
    </xf>
    <xf numFmtId="0" fontId="1" fillId="6" borderId="21" xfId="0" applyFont="1" applyFill="1" applyBorder="1" applyAlignment="1">
      <alignment horizontal="center" vertical="center" wrapText="1"/>
    </xf>
    <xf numFmtId="0" fontId="1" fillId="6" borderId="20" xfId="0" applyFont="1" applyFill="1" applyBorder="1" applyAlignment="1">
      <alignment horizontal="center" vertical="center" wrapText="1"/>
    </xf>
    <xf numFmtId="0" fontId="1" fillId="6" borderId="22" xfId="0" applyFont="1" applyFill="1" applyBorder="1" applyAlignment="1">
      <alignment horizontal="center" vertical="center" wrapText="1"/>
    </xf>
    <xf numFmtId="0" fontId="1" fillId="11" borderId="23" xfId="0" applyFont="1" applyFill="1" applyBorder="1" applyAlignment="1">
      <alignment horizontal="center" vertical="center" wrapText="1"/>
    </xf>
    <xf numFmtId="0" fontId="0" fillId="5" borderId="13" xfId="0" applyFill="1" applyBorder="1" applyAlignment="1">
      <alignment horizontal="center" vertical="center" wrapText="1"/>
    </xf>
    <xf numFmtId="0" fontId="0" fillId="2" borderId="13" xfId="0" applyFill="1" applyBorder="1" applyAlignment="1">
      <alignment horizontal="center" vertical="center" wrapText="1"/>
    </xf>
    <xf numFmtId="0" fontId="0" fillId="4" borderId="13" xfId="0" applyFill="1" applyBorder="1" applyAlignment="1">
      <alignment horizontal="center" vertical="center" wrapText="1"/>
    </xf>
    <xf numFmtId="0" fontId="0" fillId="3" borderId="18" xfId="0" applyFill="1" applyBorder="1" applyAlignment="1">
      <alignment horizontal="center" vertical="center" wrapText="1"/>
    </xf>
    <xf numFmtId="0" fontId="0" fillId="3" borderId="24" xfId="0" applyFill="1" applyBorder="1" applyAlignment="1">
      <alignment horizontal="center" vertical="center" wrapText="1"/>
    </xf>
    <xf numFmtId="0" fontId="0" fillId="5" borderId="11" xfId="0" applyFill="1" applyBorder="1" applyAlignment="1">
      <alignment horizontal="center" vertical="center" wrapText="1"/>
    </xf>
    <xf numFmtId="0" fontId="0" fillId="5" borderId="36" xfId="0" applyFill="1" applyBorder="1" applyAlignment="1">
      <alignment horizontal="center" vertical="center" wrapText="1"/>
    </xf>
    <xf numFmtId="0" fontId="0" fillId="2" borderId="36" xfId="0" applyFill="1" applyBorder="1" applyAlignment="1">
      <alignment horizontal="center" vertical="center" wrapText="1"/>
    </xf>
    <xf numFmtId="0" fontId="0" fillId="4" borderId="36" xfId="0" applyFill="1" applyBorder="1" applyAlignment="1">
      <alignment horizontal="center" vertical="center" wrapText="1"/>
    </xf>
    <xf numFmtId="0" fontId="0" fillId="4" borderId="42" xfId="0" applyFill="1" applyBorder="1" applyAlignment="1">
      <alignment horizontal="center" vertical="center" wrapText="1"/>
    </xf>
    <xf numFmtId="0" fontId="0" fillId="3" borderId="0" xfId="0" applyFill="1" applyAlignment="1">
      <alignment horizontal="center" vertical="center" wrapText="1"/>
    </xf>
    <xf numFmtId="0" fontId="0" fillId="5" borderId="43" xfId="0" applyFill="1" applyBorder="1" applyAlignment="1">
      <alignment horizontal="center" vertical="center" wrapText="1"/>
    </xf>
    <xf numFmtId="0" fontId="0" fillId="5" borderId="25" xfId="0" applyFill="1" applyBorder="1" applyAlignment="1">
      <alignment horizontal="center" vertical="center" wrapText="1"/>
    </xf>
    <xf numFmtId="0" fontId="0" fillId="5" borderId="26" xfId="0" applyFill="1" applyBorder="1" applyAlignment="1">
      <alignment horizontal="center" vertical="center" wrapText="1"/>
    </xf>
    <xf numFmtId="0" fontId="0" fillId="2" borderId="26" xfId="0" applyFill="1" applyBorder="1" applyAlignment="1">
      <alignment horizontal="center" vertical="center" wrapText="1"/>
    </xf>
    <xf numFmtId="0" fontId="0" fillId="4" borderId="26" xfId="0" applyFill="1" applyBorder="1" applyAlignment="1">
      <alignment horizontal="center" vertical="center" wrapText="1"/>
    </xf>
    <xf numFmtId="0" fontId="0" fillId="4" borderId="27" xfId="0" applyFill="1" applyBorder="1" applyAlignment="1">
      <alignment horizontal="center" vertical="center" wrapText="1"/>
    </xf>
    <xf numFmtId="0" fontId="1" fillId="11" borderId="41" xfId="0" applyFont="1" applyFill="1" applyBorder="1" applyAlignment="1">
      <alignment horizontal="center" vertical="center" wrapText="1"/>
    </xf>
    <xf numFmtId="0" fontId="1" fillId="7" borderId="41" xfId="0" applyFont="1" applyFill="1" applyBorder="1" applyAlignment="1">
      <alignment horizontal="center" vertical="center" wrapText="1"/>
    </xf>
    <xf numFmtId="0" fontId="1" fillId="8" borderId="2" xfId="0" applyFont="1" applyFill="1" applyBorder="1" applyAlignment="1">
      <alignment horizontal="center" vertical="center" wrapText="1"/>
    </xf>
    <xf numFmtId="0" fontId="0" fillId="2" borderId="11" xfId="0" applyFill="1" applyBorder="1" applyAlignment="1">
      <alignment horizontal="center" vertical="center" wrapText="1"/>
    </xf>
    <xf numFmtId="0" fontId="0" fillId="4" borderId="11" xfId="0" applyFill="1" applyBorder="1" applyAlignment="1">
      <alignment horizontal="center" vertical="center" wrapText="1"/>
    </xf>
    <xf numFmtId="0" fontId="0" fillId="5" borderId="35" xfId="0" applyFill="1" applyBorder="1" applyAlignment="1">
      <alignment horizontal="center" vertical="center" wrapText="1"/>
    </xf>
    <xf numFmtId="0" fontId="0" fillId="2" borderId="35" xfId="0" applyFill="1" applyBorder="1" applyAlignment="1">
      <alignment horizontal="center" vertical="center" wrapText="1"/>
    </xf>
    <xf numFmtId="0" fontId="0" fillId="4" borderId="35" xfId="0" applyFill="1" applyBorder="1" applyAlignment="1">
      <alignment horizontal="center" vertical="center" wrapText="1"/>
    </xf>
    <xf numFmtId="0" fontId="0" fillId="4" borderId="45" xfId="0" applyFill="1" applyBorder="1" applyAlignment="1">
      <alignment horizontal="center" vertical="center" wrapText="1"/>
    </xf>
    <xf numFmtId="0" fontId="1" fillId="0" borderId="0" xfId="0" applyFont="1" applyAlignment="1">
      <alignment horizontal="center" vertical="center"/>
    </xf>
    <xf numFmtId="0" fontId="1" fillId="9" borderId="18" xfId="0" applyFont="1" applyFill="1" applyBorder="1" applyAlignment="1">
      <alignment horizontal="center" vertical="center" wrapText="1"/>
    </xf>
    <xf numFmtId="0" fontId="1" fillId="9" borderId="8" xfId="0" applyFont="1" applyFill="1" applyBorder="1" applyAlignment="1">
      <alignment vertical="center" wrapText="1"/>
    </xf>
    <xf numFmtId="0" fontId="1" fillId="9" borderId="17" xfId="0" applyFont="1" applyFill="1" applyBorder="1" applyAlignment="1">
      <alignment vertical="center" wrapText="1"/>
    </xf>
    <xf numFmtId="0" fontId="0" fillId="0" borderId="0" xfId="0" applyAlignment="1">
      <alignment vertical="center" wrapText="1"/>
    </xf>
    <xf numFmtId="0" fontId="0" fillId="0" borderId="0" xfId="0" applyAlignment="1">
      <alignment vertical="center"/>
    </xf>
    <xf numFmtId="0" fontId="1" fillId="11" borderId="1" xfId="0" applyFont="1" applyFill="1" applyBorder="1" applyAlignment="1">
      <alignment horizontal="center" vertical="center" wrapText="1"/>
    </xf>
    <xf numFmtId="0" fontId="1" fillId="7" borderId="14" xfId="0" applyFont="1" applyFill="1" applyBorder="1" applyAlignment="1">
      <alignment horizontal="center" vertical="center" wrapText="1"/>
    </xf>
    <xf numFmtId="0" fontId="1" fillId="7" borderId="15" xfId="0" applyFont="1" applyFill="1" applyBorder="1" applyAlignment="1">
      <alignment horizontal="center" vertical="center" wrapText="1"/>
    </xf>
    <xf numFmtId="0" fontId="1" fillId="8" borderId="14" xfId="0" applyFont="1" applyFill="1" applyBorder="1" applyAlignment="1">
      <alignment horizontal="center" vertical="center" wrapText="1"/>
    </xf>
    <xf numFmtId="0" fontId="1" fillId="6" borderId="11" xfId="0" applyFont="1" applyFill="1" applyBorder="1" applyAlignment="1">
      <alignment horizontal="center" vertical="center" wrapText="1"/>
    </xf>
    <xf numFmtId="0" fontId="1" fillId="3" borderId="7" xfId="0" applyFont="1" applyFill="1" applyBorder="1" applyAlignment="1">
      <alignment horizontal="center" vertical="center"/>
    </xf>
    <xf numFmtId="0" fontId="1" fillId="5" borderId="7" xfId="0" applyFont="1" applyFill="1" applyBorder="1" applyAlignment="1">
      <alignment horizontal="center" vertical="center"/>
    </xf>
    <xf numFmtId="0" fontId="1" fillId="2" borderId="7" xfId="0" applyFont="1" applyFill="1" applyBorder="1" applyAlignment="1">
      <alignment horizontal="center" vertical="center" wrapText="1"/>
    </xf>
    <xf numFmtId="0" fontId="1" fillId="4" borderId="7" xfId="0" applyFont="1" applyFill="1" applyBorder="1" applyAlignment="1">
      <alignment horizontal="center" vertical="center" wrapText="1"/>
    </xf>
    <xf numFmtId="0" fontId="0" fillId="10" borderId="46" xfId="0" applyFill="1" applyBorder="1" applyAlignment="1">
      <alignment horizontal="center" vertical="center" wrapText="1"/>
    </xf>
    <xf numFmtId="0" fontId="0" fillId="10" borderId="47" xfId="0" applyFill="1" applyBorder="1" applyAlignment="1">
      <alignment horizontal="center" vertical="center" wrapText="1"/>
    </xf>
    <xf numFmtId="0" fontId="1" fillId="3" borderId="13" xfId="0" applyFont="1" applyFill="1" applyBorder="1" applyAlignment="1">
      <alignment horizontal="center" vertical="center" wrapText="1"/>
    </xf>
    <xf numFmtId="0" fontId="1" fillId="9" borderId="2" xfId="0" applyFont="1" applyFill="1" applyBorder="1" applyAlignment="1">
      <alignment horizontal="center" vertical="center" wrapText="1"/>
    </xf>
    <xf numFmtId="0" fontId="1" fillId="9" borderId="15" xfId="0" applyFont="1" applyFill="1" applyBorder="1" applyAlignment="1">
      <alignment horizontal="center" vertical="center" wrapText="1"/>
    </xf>
    <xf numFmtId="164" fontId="1" fillId="11" borderId="3" xfId="0" applyNumberFormat="1" applyFont="1" applyFill="1" applyBorder="1" applyAlignment="1">
      <alignment horizontal="center" vertical="center" wrapText="1"/>
    </xf>
    <xf numFmtId="164" fontId="0" fillId="3" borderId="19" xfId="0" applyNumberFormat="1" applyFill="1" applyBorder="1" applyAlignment="1">
      <alignment horizontal="center" vertical="center" wrapText="1"/>
    </xf>
    <xf numFmtId="164" fontId="0" fillId="3" borderId="12" xfId="0" applyNumberFormat="1" applyFill="1" applyBorder="1" applyAlignment="1">
      <alignment horizontal="center" vertical="center" wrapText="1"/>
    </xf>
    <xf numFmtId="164" fontId="0" fillId="3" borderId="5" xfId="0" applyNumberFormat="1" applyFill="1" applyBorder="1" applyAlignment="1">
      <alignment horizontal="center" vertical="center" wrapText="1"/>
    </xf>
    <xf numFmtId="164" fontId="0" fillId="5" borderId="5" xfId="0" applyNumberFormat="1" applyFill="1" applyBorder="1" applyAlignment="1">
      <alignment horizontal="center" vertical="center" wrapText="1"/>
    </xf>
    <xf numFmtId="164" fontId="0" fillId="2" borderId="5" xfId="0" applyNumberFormat="1" applyFill="1" applyBorder="1" applyAlignment="1">
      <alignment horizontal="center" vertical="center" wrapText="1"/>
    </xf>
    <xf numFmtId="164" fontId="0" fillId="4" borderId="5" xfId="0" applyNumberFormat="1" applyFill="1" applyBorder="1" applyAlignment="1">
      <alignment horizontal="center" vertical="center" wrapText="1"/>
    </xf>
    <xf numFmtId="164" fontId="0" fillId="4" borderId="9" xfId="0" applyNumberFormat="1" applyFill="1" applyBorder="1" applyAlignment="1">
      <alignment horizontal="center" vertical="center" wrapText="1"/>
    </xf>
    <xf numFmtId="164" fontId="0" fillId="0" borderId="0" xfId="0" applyNumberFormat="1" applyAlignment="1">
      <alignment horizontal="center" vertical="center" wrapText="1"/>
    </xf>
    <xf numFmtId="164" fontId="0" fillId="5" borderId="12" xfId="0" applyNumberFormat="1" applyFill="1" applyBorder="1" applyAlignment="1">
      <alignment horizontal="center" vertical="center" wrapText="1"/>
    </xf>
    <xf numFmtId="164" fontId="0" fillId="2" borderId="12" xfId="0" applyNumberFormat="1" applyFill="1" applyBorder="1" applyAlignment="1">
      <alignment horizontal="center" vertical="center" wrapText="1"/>
    </xf>
    <xf numFmtId="164" fontId="0" fillId="4" borderId="12" xfId="0" applyNumberFormat="1" applyFill="1" applyBorder="1" applyAlignment="1">
      <alignment horizontal="center" vertical="center" wrapText="1"/>
    </xf>
    <xf numFmtId="164" fontId="1" fillId="7" borderId="4" xfId="0" applyNumberFormat="1" applyFont="1" applyFill="1" applyBorder="1" applyAlignment="1">
      <alignment horizontal="center" vertical="center" wrapText="1"/>
    </xf>
    <xf numFmtId="164" fontId="0" fillId="3" borderId="13" xfId="0" applyNumberFormat="1" applyFill="1" applyBorder="1" applyAlignment="1">
      <alignment horizontal="center" vertical="center" wrapText="1"/>
    </xf>
    <xf numFmtId="164" fontId="0" fillId="5" borderId="13" xfId="0" applyNumberFormat="1" applyFill="1" applyBorder="1" applyAlignment="1">
      <alignment horizontal="center" vertical="center" wrapText="1"/>
    </xf>
    <xf numFmtId="164" fontId="0" fillId="2" borderId="13" xfId="0" applyNumberFormat="1" applyFill="1" applyBorder="1" applyAlignment="1">
      <alignment horizontal="center" vertical="center" wrapText="1"/>
    </xf>
    <xf numFmtId="164" fontId="0" fillId="4" borderId="13" xfId="0" applyNumberFormat="1" applyFill="1" applyBorder="1" applyAlignment="1">
      <alignment horizontal="center" vertical="center" wrapText="1"/>
    </xf>
    <xf numFmtId="164" fontId="0" fillId="4" borderId="10" xfId="0" applyNumberFormat="1" applyFill="1" applyBorder="1" applyAlignment="1">
      <alignment horizontal="center" vertical="center" wrapText="1"/>
    </xf>
    <xf numFmtId="164" fontId="0" fillId="3" borderId="24" xfId="0" applyNumberFormat="1" applyFill="1" applyBorder="1" applyAlignment="1">
      <alignment horizontal="center" vertical="center" wrapText="1"/>
    </xf>
    <xf numFmtId="164" fontId="0" fillId="3" borderId="7" xfId="0" applyNumberFormat="1" applyFill="1" applyBorder="1" applyAlignment="1">
      <alignment horizontal="center" vertical="center" wrapText="1"/>
    </xf>
    <xf numFmtId="164" fontId="0" fillId="5" borderId="7" xfId="0" applyNumberFormat="1" applyFill="1" applyBorder="1" applyAlignment="1">
      <alignment horizontal="center" vertical="center" wrapText="1"/>
    </xf>
    <xf numFmtId="164" fontId="0" fillId="2" borderId="7" xfId="0" applyNumberFormat="1" applyFill="1" applyBorder="1" applyAlignment="1">
      <alignment horizontal="center" vertical="center" wrapText="1"/>
    </xf>
    <xf numFmtId="164" fontId="0" fillId="4" borderId="7" xfId="0" applyNumberFormat="1" applyFill="1" applyBorder="1" applyAlignment="1">
      <alignment horizontal="center" vertical="center" wrapText="1"/>
    </xf>
    <xf numFmtId="164" fontId="1" fillId="8" borderId="4" xfId="0" applyNumberFormat="1" applyFont="1" applyFill="1" applyBorder="1" applyAlignment="1">
      <alignment horizontal="center" vertical="center" wrapText="1"/>
    </xf>
    <xf numFmtId="164" fontId="0" fillId="10" borderId="48" xfId="0" applyNumberFormat="1" applyFill="1" applyBorder="1" applyAlignment="1">
      <alignment horizontal="center" vertical="center" wrapText="1"/>
    </xf>
    <xf numFmtId="164" fontId="0" fillId="0" borderId="0" xfId="0" applyNumberFormat="1" applyAlignment="1">
      <alignment vertical="center" wrapText="1"/>
    </xf>
    <xf numFmtId="164" fontId="0" fillId="10" borderId="47" xfId="0" applyNumberFormat="1" applyFill="1" applyBorder="1" applyAlignment="1">
      <alignment horizontal="center" vertical="center" wrapText="1"/>
    </xf>
    <xf numFmtId="0" fontId="0" fillId="3" borderId="49" xfId="0" applyFill="1" applyBorder="1" applyAlignment="1">
      <alignment horizontal="center" vertical="center" wrapText="1"/>
    </xf>
    <xf numFmtId="0" fontId="0" fillId="3" borderId="50" xfId="0" applyFill="1" applyBorder="1" applyAlignment="1">
      <alignment horizontal="center" vertical="center" wrapText="1"/>
    </xf>
    <xf numFmtId="0" fontId="0" fillId="5" borderId="50" xfId="0" applyFill="1" applyBorder="1" applyAlignment="1">
      <alignment horizontal="center" vertical="center" wrapText="1"/>
    </xf>
    <xf numFmtId="0" fontId="0" fillId="2" borderId="50" xfId="0" applyFill="1" applyBorder="1" applyAlignment="1">
      <alignment horizontal="center" vertical="center" wrapText="1"/>
    </xf>
    <xf numFmtId="0" fontId="0" fillId="4" borderId="50" xfId="0" applyFill="1" applyBorder="1" applyAlignment="1">
      <alignment horizontal="center" vertical="center" wrapText="1"/>
    </xf>
    <xf numFmtId="0" fontId="0" fillId="4" borderId="51" xfId="0" applyFill="1" applyBorder="1" applyAlignment="1">
      <alignment horizontal="center" vertical="center" wrapText="1"/>
    </xf>
    <xf numFmtId="0" fontId="0" fillId="3" borderId="52" xfId="0" applyFill="1" applyBorder="1" applyAlignment="1">
      <alignment horizontal="center" vertical="center" wrapText="1"/>
    </xf>
    <xf numFmtId="0" fontId="0" fillId="3" borderId="53" xfId="0" applyFill="1" applyBorder="1" applyAlignment="1">
      <alignment horizontal="center" vertical="center" wrapText="1"/>
    </xf>
    <xf numFmtId="0" fontId="0" fillId="5" borderId="53" xfId="0" applyFill="1" applyBorder="1" applyAlignment="1">
      <alignment horizontal="center" vertical="center" wrapText="1"/>
    </xf>
    <xf numFmtId="0" fontId="0" fillId="2" borderId="53" xfId="0" applyFill="1" applyBorder="1" applyAlignment="1">
      <alignment horizontal="center" vertical="center" wrapText="1"/>
    </xf>
    <xf numFmtId="0" fontId="0" fillId="4" borderId="53" xfId="0" applyFill="1" applyBorder="1" applyAlignment="1">
      <alignment horizontal="center" vertical="center" wrapText="1"/>
    </xf>
    <xf numFmtId="0" fontId="0" fillId="3" borderId="5" xfId="0" applyFill="1" applyBorder="1" applyAlignment="1">
      <alignment horizontal="center" vertical="center" wrapText="1"/>
    </xf>
    <xf numFmtId="0" fontId="0" fillId="4" borderId="5" xfId="0" applyFill="1" applyBorder="1" applyAlignment="1">
      <alignment horizontal="center" vertical="center" wrapText="1"/>
    </xf>
    <xf numFmtId="0" fontId="0" fillId="2" borderId="25" xfId="0" applyFill="1" applyBorder="1" applyAlignment="1">
      <alignment horizontal="center" vertical="center" wrapText="1"/>
    </xf>
    <xf numFmtId="0" fontId="0" fillId="4" borderId="25" xfId="0" applyFill="1" applyBorder="1" applyAlignment="1">
      <alignment horizontal="center" vertical="center" wrapText="1"/>
    </xf>
    <xf numFmtId="0" fontId="0" fillId="3" borderId="56" xfId="0" applyFill="1" applyBorder="1" applyAlignment="1">
      <alignment horizontal="center" vertical="center" wrapText="1"/>
    </xf>
    <xf numFmtId="0" fontId="0" fillId="3" borderId="57" xfId="0" applyFill="1" applyBorder="1" applyAlignment="1">
      <alignment horizontal="center" vertical="center" wrapText="1"/>
    </xf>
    <xf numFmtId="0" fontId="0" fillId="5" borderId="58" xfId="0" applyFill="1" applyBorder="1" applyAlignment="1">
      <alignment horizontal="center" vertical="center" wrapText="1"/>
    </xf>
    <xf numFmtId="0" fontId="0" fillId="5" borderId="33" xfId="0" applyFill="1" applyBorder="1" applyAlignment="1">
      <alignment horizontal="center" vertical="center" wrapText="1"/>
    </xf>
    <xf numFmtId="0" fontId="0" fillId="10" borderId="59" xfId="0" applyFill="1" applyBorder="1" applyAlignment="1">
      <alignment horizontal="center" vertical="center" wrapText="1"/>
    </xf>
    <xf numFmtId="0" fontId="0" fillId="10" borderId="60" xfId="0" applyFill="1" applyBorder="1" applyAlignment="1">
      <alignment horizontal="center" vertical="center" wrapText="1"/>
    </xf>
    <xf numFmtId="0" fontId="0" fillId="10" borderId="10" xfId="0" applyFill="1" applyBorder="1" applyAlignment="1">
      <alignment horizontal="center" vertical="center" wrapText="1"/>
    </xf>
    <xf numFmtId="0" fontId="0" fillId="10" borderId="61" xfId="0" applyFill="1" applyBorder="1" applyAlignment="1">
      <alignment horizontal="center" vertical="center" wrapText="1"/>
    </xf>
    <xf numFmtId="0" fontId="0" fillId="10" borderId="44" xfId="0" applyFill="1" applyBorder="1" applyAlignment="1">
      <alignment horizontal="center" vertical="center" wrapText="1"/>
    </xf>
    <xf numFmtId="0" fontId="0" fillId="5" borderId="0" xfId="0" applyFill="1" applyAlignment="1">
      <alignment horizontal="center" vertical="center" wrapText="1"/>
    </xf>
    <xf numFmtId="0" fontId="0" fillId="5" borderId="57" xfId="0" applyFill="1" applyBorder="1" applyAlignment="1">
      <alignment horizontal="center" vertical="center" wrapText="1"/>
    </xf>
    <xf numFmtId="0" fontId="4" fillId="3" borderId="18" xfId="0" applyFont="1" applyFill="1" applyBorder="1" applyAlignment="1">
      <alignment horizontal="center" vertical="center" wrapText="1"/>
    </xf>
    <xf numFmtId="2" fontId="0" fillId="2" borderId="12" xfId="0" applyNumberFormat="1" applyFill="1" applyBorder="1" applyAlignment="1">
      <alignment horizontal="center" vertical="center" wrapText="1"/>
    </xf>
    <xf numFmtId="0" fontId="1" fillId="10" borderId="47" xfId="0" applyFont="1" applyFill="1" applyBorder="1" applyAlignment="1">
      <alignment horizontal="center" vertical="center" wrapText="1"/>
    </xf>
    <xf numFmtId="0" fontId="1" fillId="6" borderId="46" xfId="0" applyFont="1" applyFill="1" applyBorder="1" applyAlignment="1">
      <alignment horizontal="center" vertical="center" wrapText="1"/>
    </xf>
    <xf numFmtId="0" fontId="0" fillId="0" borderId="0" xfId="0" applyAlignment="1">
      <alignment wrapText="1"/>
    </xf>
    <xf numFmtId="0" fontId="1" fillId="3" borderId="11" xfId="0" applyFont="1" applyFill="1" applyBorder="1" applyAlignment="1">
      <alignment horizontal="center" vertical="center" wrapText="1"/>
    </xf>
    <xf numFmtId="0" fontId="1" fillId="6" borderId="8" xfId="0" applyFont="1" applyFill="1" applyBorder="1" applyAlignment="1">
      <alignment horizontal="center" vertical="center" wrapText="1"/>
    </xf>
    <xf numFmtId="0" fontId="0" fillId="0" borderId="0" xfId="0" applyAlignment="1">
      <alignment horizontal="center" vertical="center"/>
    </xf>
    <xf numFmtId="0" fontId="1" fillId="11" borderId="67" xfId="0" applyFont="1" applyFill="1" applyBorder="1" applyAlignment="1">
      <alignment horizontal="center" vertical="center" wrapText="1"/>
    </xf>
    <xf numFmtId="0" fontId="0" fillId="3" borderId="20" xfId="0" applyFill="1" applyBorder="1" applyAlignment="1">
      <alignment horizontal="center" vertical="center" wrapText="1"/>
    </xf>
    <xf numFmtId="0" fontId="0" fillId="3" borderId="21" xfId="0" applyFill="1" applyBorder="1" applyAlignment="1">
      <alignment horizontal="center" vertical="center" wrapText="1"/>
    </xf>
    <xf numFmtId="0" fontId="0" fillId="5" borderId="21" xfId="0" applyFill="1" applyBorder="1" applyAlignment="1">
      <alignment horizontal="center" vertical="center" wrapText="1"/>
    </xf>
    <xf numFmtId="0" fontId="0" fillId="2" borderId="21" xfId="0" applyFill="1" applyBorder="1" applyAlignment="1">
      <alignment horizontal="center" vertical="center" wrapText="1"/>
    </xf>
    <xf numFmtId="0" fontId="0" fillId="4" borderId="21" xfId="0" applyFill="1" applyBorder="1" applyAlignment="1">
      <alignment horizontal="center" vertical="center" wrapText="1"/>
    </xf>
    <xf numFmtId="0" fontId="0" fillId="4" borderId="22" xfId="0" applyFill="1" applyBorder="1" applyAlignment="1">
      <alignment horizontal="center" vertical="center" wrapText="1"/>
    </xf>
    <xf numFmtId="0" fontId="0" fillId="9" borderId="6" xfId="0" applyFill="1" applyBorder="1" applyAlignment="1">
      <alignment horizontal="center" vertical="center" wrapText="1"/>
    </xf>
    <xf numFmtId="0" fontId="0" fillId="9" borderId="7" xfId="0" applyFill="1" applyBorder="1"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0" fillId="0" borderId="10" xfId="0" applyBorder="1" applyAlignment="1">
      <alignment horizontal="center" vertical="center" wrapText="1"/>
    </xf>
    <xf numFmtId="0" fontId="0" fillId="0" borderId="7" xfId="0" applyBorder="1" applyAlignment="1">
      <alignment horizontal="center" vertical="center"/>
    </xf>
    <xf numFmtId="0" fontId="0" fillId="0" borderId="10" xfId="0" applyBorder="1" applyAlignment="1">
      <alignment horizontal="center" vertical="center"/>
    </xf>
    <xf numFmtId="0" fontId="0" fillId="11" borderId="6" xfId="0" applyFill="1" applyBorder="1" applyAlignment="1">
      <alignment horizontal="center" vertical="center" wrapText="1"/>
    </xf>
    <xf numFmtId="0" fontId="0" fillId="11" borderId="7" xfId="0" applyFill="1" applyBorder="1" applyAlignment="1">
      <alignment horizontal="center" vertical="center" wrapText="1"/>
    </xf>
    <xf numFmtId="0" fontId="0" fillId="7" borderId="6" xfId="0" applyFill="1" applyBorder="1" applyAlignment="1">
      <alignment horizontal="center" vertical="center" wrapText="1"/>
    </xf>
    <xf numFmtId="0" fontId="0" fillId="7" borderId="7" xfId="0" applyFill="1" applyBorder="1" applyAlignment="1">
      <alignment horizontal="center" vertical="center" wrapText="1"/>
    </xf>
    <xf numFmtId="0" fontId="0" fillId="8" borderId="6" xfId="0" applyFill="1" applyBorder="1" applyAlignment="1">
      <alignment horizontal="center" vertical="center" wrapText="1"/>
    </xf>
    <xf numFmtId="0" fontId="0" fillId="8" borderId="7" xfId="0" applyFill="1" applyBorder="1" applyAlignment="1">
      <alignment horizontal="center" vertical="center" wrapText="1"/>
    </xf>
    <xf numFmtId="0" fontId="0" fillId="8" borderId="8" xfId="0" applyFill="1" applyBorder="1" applyAlignment="1">
      <alignment horizontal="center" vertical="center" wrapText="1"/>
    </xf>
    <xf numFmtId="0" fontId="0" fillId="8" borderId="10" xfId="0" applyFill="1" applyBorder="1" applyAlignment="1">
      <alignment horizontal="center" vertical="center" wrapText="1"/>
    </xf>
    <xf numFmtId="0" fontId="0" fillId="0" borderId="11" xfId="0" applyBorder="1" applyAlignment="1">
      <alignment horizontal="center" vertical="center" wrapText="1"/>
    </xf>
    <xf numFmtId="0" fontId="0" fillId="0" borderId="13" xfId="0" applyBorder="1" applyAlignment="1">
      <alignment horizontal="center" vertical="center" wrapText="1"/>
    </xf>
    <xf numFmtId="0" fontId="0" fillId="9" borderId="11" xfId="0" applyFill="1" applyBorder="1" applyAlignment="1">
      <alignment horizontal="center" vertical="center" wrapText="1"/>
    </xf>
    <xf numFmtId="0" fontId="0" fillId="9" borderId="13" xfId="0" applyFill="1" applyBorder="1" applyAlignment="1">
      <alignment horizontal="center" vertical="center" wrapText="1"/>
    </xf>
    <xf numFmtId="0" fontId="0" fillId="0" borderId="13" xfId="0" applyBorder="1" applyAlignment="1">
      <alignment horizontal="center" vertical="center"/>
    </xf>
    <xf numFmtId="0" fontId="0" fillId="5" borderId="38" xfId="0" applyFill="1" applyBorder="1" applyAlignment="1">
      <alignment horizontal="center" vertical="center" wrapText="1"/>
    </xf>
    <xf numFmtId="0" fontId="0" fillId="5" borderId="65" xfId="0" applyFill="1" applyBorder="1" applyAlignment="1">
      <alignment horizontal="center" vertical="center" wrapText="1"/>
    </xf>
    <xf numFmtId="0" fontId="0" fillId="5" borderId="13" xfId="0" applyFill="1" applyBorder="1" applyAlignment="1">
      <alignment horizontal="center" vertical="center" wrapText="1"/>
    </xf>
    <xf numFmtId="0" fontId="0" fillId="3" borderId="28" xfId="0" applyFill="1" applyBorder="1" applyAlignment="1">
      <alignment horizontal="center" vertical="center" wrapText="1"/>
    </xf>
    <xf numFmtId="0" fontId="0" fillId="3" borderId="11" xfId="0" applyFill="1" applyBorder="1" applyAlignment="1">
      <alignment horizontal="center" vertical="center" wrapText="1"/>
    </xf>
    <xf numFmtId="0" fontId="0" fillId="3" borderId="31" xfId="0" applyFill="1" applyBorder="1" applyAlignment="1">
      <alignment horizontal="center" vertical="center" wrapText="1"/>
    </xf>
    <xf numFmtId="0" fontId="0" fillId="3" borderId="13" xfId="0" applyFill="1" applyBorder="1" applyAlignment="1">
      <alignment horizontal="center" vertical="center" wrapText="1"/>
    </xf>
    <xf numFmtId="164" fontId="0" fillId="3" borderId="31" xfId="0" applyNumberFormat="1" applyFill="1" applyBorder="1" applyAlignment="1">
      <alignment horizontal="center" vertical="center" wrapText="1"/>
    </xf>
    <xf numFmtId="164" fontId="0" fillId="3" borderId="13" xfId="0" applyNumberFormat="1" applyFill="1" applyBorder="1" applyAlignment="1">
      <alignment horizontal="center" vertical="center" wrapText="1"/>
    </xf>
    <xf numFmtId="164" fontId="0" fillId="3" borderId="30" xfId="0" applyNumberFormat="1" applyFill="1" applyBorder="1" applyAlignment="1">
      <alignment horizontal="center" vertical="center" wrapText="1"/>
    </xf>
    <xf numFmtId="164" fontId="0" fillId="3" borderId="12" xfId="0" applyNumberFormat="1" applyFill="1" applyBorder="1" applyAlignment="1">
      <alignment horizontal="center" vertical="center" wrapText="1"/>
    </xf>
    <xf numFmtId="2" fontId="0" fillId="3" borderId="30" xfId="0" applyNumberFormat="1" applyFill="1" applyBorder="1" applyAlignment="1">
      <alignment horizontal="center" vertical="center" wrapText="1"/>
    </xf>
    <xf numFmtId="2" fontId="0" fillId="3" borderId="12" xfId="0" applyNumberFormat="1" applyFill="1" applyBorder="1" applyAlignment="1">
      <alignment horizontal="center" vertical="center" wrapText="1"/>
    </xf>
    <xf numFmtId="0" fontId="0" fillId="5" borderId="37" xfId="0" applyFill="1" applyBorder="1" applyAlignment="1">
      <alignment horizontal="center" vertical="center" wrapText="1"/>
    </xf>
    <xf numFmtId="0" fontId="0" fillId="5" borderId="63" xfId="0" applyFill="1" applyBorder="1" applyAlignment="1">
      <alignment horizontal="center" vertical="center" wrapText="1"/>
    </xf>
    <xf numFmtId="0" fontId="0" fillId="5" borderId="11" xfId="0" applyFill="1" applyBorder="1" applyAlignment="1">
      <alignment horizontal="center" vertical="center" wrapText="1"/>
    </xf>
    <xf numFmtId="164" fontId="0" fillId="5" borderId="39" xfId="0" applyNumberFormat="1" applyFill="1" applyBorder="1" applyAlignment="1">
      <alignment horizontal="center" vertical="center" wrapText="1"/>
    </xf>
    <xf numFmtId="164" fontId="0" fillId="5" borderId="66" xfId="0" applyNumberFormat="1" applyFill="1" applyBorder="1" applyAlignment="1">
      <alignment horizontal="center" vertical="center" wrapText="1"/>
    </xf>
    <xf numFmtId="164" fontId="0" fillId="5" borderId="12" xfId="0" applyNumberFormat="1" applyFill="1" applyBorder="1" applyAlignment="1">
      <alignment horizontal="center" vertical="center" wrapText="1"/>
    </xf>
    <xf numFmtId="2" fontId="0" fillId="5" borderId="39" xfId="0" applyNumberFormat="1" applyFill="1" applyBorder="1" applyAlignment="1">
      <alignment horizontal="center" vertical="center" wrapText="1"/>
    </xf>
    <xf numFmtId="2" fontId="0" fillId="5" borderId="66" xfId="0" applyNumberFormat="1" applyFill="1" applyBorder="1" applyAlignment="1">
      <alignment horizontal="center" vertical="center" wrapText="1"/>
    </xf>
    <xf numFmtId="2" fontId="0" fillId="5" borderId="12" xfId="0" applyNumberFormat="1" applyFill="1" applyBorder="1" applyAlignment="1">
      <alignment horizontal="center" vertical="center" wrapText="1"/>
    </xf>
    <xf numFmtId="0" fontId="0" fillId="5" borderId="39" xfId="0" applyFill="1" applyBorder="1" applyAlignment="1">
      <alignment horizontal="center" vertical="center" wrapText="1"/>
    </xf>
    <xf numFmtId="0" fontId="0" fillId="5" borderId="66" xfId="0" applyFill="1" applyBorder="1" applyAlignment="1">
      <alignment horizontal="center" vertical="center" wrapText="1"/>
    </xf>
    <xf numFmtId="0" fontId="0" fillId="5" borderId="12" xfId="0" applyFill="1" applyBorder="1" applyAlignment="1">
      <alignment horizontal="center" vertical="center" wrapText="1"/>
    </xf>
    <xf numFmtId="0" fontId="1" fillId="7" borderId="1" xfId="0" applyFont="1" applyFill="1" applyBorder="1" applyAlignment="1">
      <alignment horizontal="center" vertical="center" wrapText="1"/>
    </xf>
    <xf numFmtId="0" fontId="1" fillId="7" borderId="14" xfId="0" applyFont="1" applyFill="1" applyBorder="1" applyAlignment="1">
      <alignment horizontal="center" vertical="center" wrapText="1"/>
    </xf>
    <xf numFmtId="0" fontId="0" fillId="3" borderId="30" xfId="0" applyFill="1" applyBorder="1" applyAlignment="1">
      <alignment horizontal="center" vertical="center" wrapText="1"/>
    </xf>
    <xf numFmtId="0" fontId="0" fillId="3" borderId="12" xfId="0" applyFill="1" applyBorder="1" applyAlignment="1">
      <alignment horizontal="center" vertical="center" wrapText="1"/>
    </xf>
    <xf numFmtId="164" fontId="0" fillId="5" borderId="38" xfId="0" applyNumberFormat="1" applyFill="1" applyBorder="1" applyAlignment="1">
      <alignment horizontal="center" vertical="center" wrapText="1"/>
    </xf>
    <xf numFmtId="164" fontId="0" fillId="5" borderId="65" xfId="0" applyNumberFormat="1" applyFill="1" applyBorder="1" applyAlignment="1">
      <alignment horizontal="center" vertical="center" wrapText="1"/>
    </xf>
    <xf numFmtId="164" fontId="0" fillId="5" borderId="13" xfId="0" applyNumberFormat="1" applyFill="1" applyBorder="1" applyAlignment="1">
      <alignment horizontal="center" vertical="center" wrapText="1"/>
    </xf>
    <xf numFmtId="0" fontId="1" fillId="5" borderId="37" xfId="0" applyFont="1" applyFill="1" applyBorder="1" applyAlignment="1">
      <alignment horizontal="center" vertical="center" wrapText="1"/>
    </xf>
    <xf numFmtId="0" fontId="1" fillId="5" borderId="63" xfId="0" applyFont="1" applyFill="1" applyBorder="1" applyAlignment="1">
      <alignment horizontal="center" vertical="center" wrapText="1"/>
    </xf>
    <xf numFmtId="0" fontId="1" fillId="5" borderId="11" xfId="0" applyFont="1" applyFill="1" applyBorder="1" applyAlignment="1">
      <alignment horizontal="center" vertical="center" wrapText="1"/>
    </xf>
    <xf numFmtId="0" fontId="1" fillId="6" borderId="40" xfId="0" applyFont="1" applyFill="1" applyBorder="1" applyAlignment="1">
      <alignment horizontal="center" vertical="center" wrapText="1"/>
    </xf>
    <xf numFmtId="0" fontId="1" fillId="6" borderId="64" xfId="0" applyFont="1" applyFill="1" applyBorder="1" applyAlignment="1">
      <alignment horizontal="center" vertical="center" wrapText="1"/>
    </xf>
    <xf numFmtId="0" fontId="1" fillId="6" borderId="20" xfId="0" applyFont="1" applyFill="1" applyBorder="1" applyAlignment="1">
      <alignment horizontal="center" vertical="center" wrapText="1"/>
    </xf>
    <xf numFmtId="0" fontId="1" fillId="3" borderId="28" xfId="0" applyFont="1" applyFill="1" applyBorder="1" applyAlignment="1">
      <alignment horizontal="center" vertical="center" wrapText="1"/>
    </xf>
    <xf numFmtId="0" fontId="1" fillId="3" borderId="11" xfId="0" applyFont="1" applyFill="1" applyBorder="1" applyAlignment="1">
      <alignment horizontal="center" vertical="center" wrapText="1"/>
    </xf>
    <xf numFmtId="0" fontId="1" fillId="6" borderId="29" xfId="0" applyFont="1" applyFill="1" applyBorder="1" applyAlignment="1">
      <alignment horizontal="center" vertical="center" wrapText="1"/>
    </xf>
    <xf numFmtId="0" fontId="1" fillId="11" borderId="54" xfId="0" applyFont="1" applyFill="1" applyBorder="1" applyAlignment="1">
      <alignment horizontal="center" vertical="center" wrapText="1"/>
    </xf>
    <xf numFmtId="0" fontId="1" fillId="11" borderId="0" xfId="0" applyFont="1" applyFill="1" applyAlignment="1">
      <alignment horizontal="center" vertical="center" wrapText="1"/>
    </xf>
    <xf numFmtId="0" fontId="1" fillId="8" borderId="1" xfId="0" applyFont="1" applyFill="1" applyBorder="1" applyAlignment="1">
      <alignment horizontal="center" vertical="center" wrapText="1"/>
    </xf>
    <xf numFmtId="0" fontId="1" fillId="8" borderId="14" xfId="0" applyFont="1" applyFill="1" applyBorder="1" applyAlignment="1">
      <alignment horizontal="center" vertical="center" wrapText="1"/>
    </xf>
    <xf numFmtId="0" fontId="1" fillId="8" borderId="15" xfId="0" applyFont="1" applyFill="1" applyBorder="1" applyAlignment="1">
      <alignment horizontal="center" vertical="center" wrapText="1"/>
    </xf>
    <xf numFmtId="0" fontId="1" fillId="11" borderId="1" xfId="0" applyFont="1" applyFill="1" applyBorder="1" applyAlignment="1">
      <alignment horizontal="center" vertical="center" wrapText="1"/>
    </xf>
    <xf numFmtId="0" fontId="1" fillId="11" borderId="14" xfId="0" applyFont="1" applyFill="1" applyBorder="1" applyAlignment="1">
      <alignment horizontal="center" vertical="center" wrapText="1"/>
    </xf>
    <xf numFmtId="0" fontId="1" fillId="11" borderId="55" xfId="0" applyFont="1" applyFill="1" applyBorder="1" applyAlignment="1">
      <alignment horizontal="center" vertical="center" wrapText="1"/>
    </xf>
    <xf numFmtId="0" fontId="1" fillId="7" borderId="62" xfId="0" applyFont="1" applyFill="1" applyBorder="1" applyAlignment="1">
      <alignment horizontal="center" vertical="center" wrapText="1"/>
    </xf>
    <xf numFmtId="0" fontId="1" fillId="7" borderId="55" xfId="0" applyFont="1" applyFill="1" applyBorder="1" applyAlignment="1">
      <alignment horizontal="center" vertical="center" wrapText="1"/>
    </xf>
    <xf numFmtId="0" fontId="1" fillId="11" borderId="15" xfId="0"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alcChain" Target="calcChain.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eetMetadata" Target="metadata.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901419-FA36-45F9-990A-D6338BF9A180}">
  <dimension ref="A1:AL194"/>
  <sheetViews>
    <sheetView zoomScale="60" zoomScaleNormal="60" workbookViewId="0">
      <pane xSplit="6" ySplit="2" topLeftCell="X3" activePane="bottomRight" state="frozen"/>
      <selection pane="topRight" activeCell="G1" sqref="G1"/>
      <selection pane="bottomLeft" activeCell="A3" sqref="A3"/>
      <selection pane="bottomRight" activeCell="AH26" sqref="AH26"/>
    </sheetView>
  </sheetViews>
  <sheetFormatPr defaultColWidth="8.796875" defaultRowHeight="13.8" x14ac:dyDescent="0.25"/>
  <cols>
    <col min="1" max="2" width="21.3984375" style="1" bestFit="1" customWidth="1"/>
    <col min="3" max="3" width="18.19921875" style="1" customWidth="1"/>
    <col min="4" max="4" width="8.8984375" style="1" bestFit="1" customWidth="1"/>
    <col min="5" max="5" width="10.8984375" style="1" customWidth="1"/>
    <col min="6" max="6" width="9.19921875" style="1" customWidth="1"/>
    <col min="7" max="7" width="17.3984375" style="1" customWidth="1"/>
    <col min="8" max="8" width="9.19921875" style="1" customWidth="1"/>
    <col min="9" max="9" width="8.3984375" style="1" bestFit="1" customWidth="1"/>
    <col min="10" max="10" width="8.3984375" style="1" customWidth="1"/>
    <col min="11" max="11" width="11" style="94" customWidth="1"/>
    <col min="12" max="12" width="7.59765625" style="1" customWidth="1"/>
    <col min="13" max="14" width="9.8984375" style="1" customWidth="1"/>
    <col min="15" max="15" width="12.3984375" style="94" bestFit="1" customWidth="1"/>
    <col min="16" max="18" width="9.8984375" style="1" customWidth="1"/>
    <col min="19" max="19" width="9.8984375" style="94" customWidth="1"/>
    <col min="20" max="20" width="9.8984375" style="1" customWidth="1"/>
    <col min="21" max="21" width="8.3984375" style="1" bestFit="1" customWidth="1"/>
    <col min="22" max="22" width="8.3984375" style="1" customWidth="1"/>
    <col min="23" max="23" width="1.796875" style="1" customWidth="1"/>
    <col min="24" max="24" width="19.796875" style="1" customWidth="1"/>
    <col min="25" max="25" width="8.8984375" style="1" bestFit="1" customWidth="1"/>
    <col min="26" max="26" width="11.09765625" style="1" bestFit="1" customWidth="1"/>
    <col min="27" max="27" width="8.8984375" style="1" bestFit="1" customWidth="1"/>
    <col min="28" max="28" width="15" style="1" bestFit="1" customWidth="1"/>
    <col min="29" max="29" width="15" style="1" customWidth="1"/>
    <col min="30" max="30" width="7.09765625" style="94" customWidth="1"/>
    <col min="31" max="31" width="1.8984375" style="1" customWidth="1"/>
    <col min="32" max="32" width="19.8984375" style="1" customWidth="1"/>
    <col min="33" max="33" width="8.8984375" style="1" bestFit="1" customWidth="1"/>
    <col min="34" max="34" width="11.09765625" style="1" bestFit="1" customWidth="1"/>
    <col min="35" max="35" width="8.8984375" style="1" bestFit="1" customWidth="1"/>
    <col min="36" max="36" width="15" style="1" bestFit="1" customWidth="1"/>
    <col min="37" max="37" width="15" style="1" customWidth="1"/>
    <col min="38" max="38" width="7.59765625" style="94" bestFit="1" customWidth="1"/>
    <col min="39" max="16384" width="8.796875" style="1"/>
  </cols>
  <sheetData>
    <row r="1" spans="1:38" ht="14.4" customHeight="1" thickBot="1" x14ac:dyDescent="0.3">
      <c r="A1" s="68"/>
      <c r="B1" s="69"/>
      <c r="C1" s="216" t="s">
        <v>372</v>
      </c>
      <c r="D1" s="217"/>
      <c r="E1" s="217"/>
      <c r="F1" s="217"/>
      <c r="G1" s="217"/>
      <c r="H1" s="217"/>
      <c r="I1" s="217"/>
      <c r="J1" s="217"/>
      <c r="K1" s="217"/>
      <c r="L1" s="217"/>
      <c r="M1" s="217"/>
      <c r="N1" s="217"/>
      <c r="O1" s="217"/>
      <c r="P1" s="217"/>
      <c r="Q1" s="217"/>
      <c r="R1" s="217"/>
      <c r="S1" s="217"/>
      <c r="T1" s="217"/>
      <c r="U1" s="217"/>
      <c r="V1" s="217"/>
      <c r="W1" s="57"/>
      <c r="X1" s="200" t="s">
        <v>373</v>
      </c>
      <c r="Y1" s="201"/>
      <c r="Z1" s="201"/>
      <c r="AA1" s="201"/>
      <c r="AB1" s="201"/>
      <c r="AC1" s="201"/>
      <c r="AD1" s="201"/>
      <c r="AE1" s="58"/>
      <c r="AF1" s="218" t="s">
        <v>374</v>
      </c>
      <c r="AG1" s="219"/>
      <c r="AH1" s="219"/>
      <c r="AI1" s="219"/>
      <c r="AJ1" s="219"/>
      <c r="AK1" s="219"/>
      <c r="AL1" s="219"/>
    </row>
    <row r="2" spans="1:38" ht="55.8" thickBot="1" x14ac:dyDescent="0.3">
      <c r="A2" s="67" t="s">
        <v>375</v>
      </c>
      <c r="B2" s="24" t="s">
        <v>376</v>
      </c>
      <c r="C2" s="26" t="s">
        <v>30</v>
      </c>
      <c r="D2" s="27" t="s">
        <v>31</v>
      </c>
      <c r="E2" s="26" t="s">
        <v>32</v>
      </c>
      <c r="F2" s="27" t="s">
        <v>33</v>
      </c>
      <c r="G2" s="26" t="s">
        <v>37</v>
      </c>
      <c r="H2" s="27" t="s">
        <v>38</v>
      </c>
      <c r="I2" s="26" t="s">
        <v>34</v>
      </c>
      <c r="J2" s="39" t="s">
        <v>377</v>
      </c>
      <c r="K2" s="86" t="s">
        <v>29</v>
      </c>
      <c r="L2" s="27" t="s">
        <v>259</v>
      </c>
      <c r="M2" s="26" t="s">
        <v>36</v>
      </c>
      <c r="N2" s="39" t="s">
        <v>378</v>
      </c>
      <c r="O2" s="86" t="s">
        <v>39</v>
      </c>
      <c r="P2" s="27" t="s">
        <v>260</v>
      </c>
      <c r="Q2" s="26" t="s">
        <v>257</v>
      </c>
      <c r="R2" s="39" t="s">
        <v>379</v>
      </c>
      <c r="S2" s="86" t="s">
        <v>365</v>
      </c>
      <c r="T2" s="27" t="s">
        <v>258</v>
      </c>
      <c r="U2" s="72" t="s">
        <v>35</v>
      </c>
      <c r="V2" s="27" t="s">
        <v>380</v>
      </c>
      <c r="W2" s="39"/>
      <c r="X2" s="19" t="s">
        <v>30</v>
      </c>
      <c r="Y2" s="20" t="s">
        <v>31</v>
      </c>
      <c r="Z2" s="19" t="s">
        <v>32</v>
      </c>
      <c r="AA2" s="20" t="s">
        <v>33</v>
      </c>
      <c r="AB2" s="19" t="s">
        <v>34</v>
      </c>
      <c r="AC2" s="73" t="s">
        <v>377</v>
      </c>
      <c r="AD2" s="98" t="s">
        <v>29</v>
      </c>
      <c r="AE2" s="74"/>
      <c r="AF2" s="59" t="s">
        <v>30</v>
      </c>
      <c r="AG2" s="21" t="s">
        <v>31</v>
      </c>
      <c r="AH2" s="59" t="s">
        <v>32</v>
      </c>
      <c r="AI2" s="21" t="s">
        <v>33</v>
      </c>
      <c r="AJ2" s="59" t="s">
        <v>34</v>
      </c>
      <c r="AK2" s="75" t="s">
        <v>377</v>
      </c>
      <c r="AL2" s="109" t="s">
        <v>29</v>
      </c>
    </row>
    <row r="3" spans="1:38" ht="110.4" x14ac:dyDescent="0.25">
      <c r="A3" s="213" t="s">
        <v>9</v>
      </c>
      <c r="B3" s="215" t="s">
        <v>1</v>
      </c>
      <c r="C3" s="178" t="s">
        <v>436</v>
      </c>
      <c r="D3" s="180">
        <f>LEN(TRIM(C3))-LEN(SUBSTITUTE(C3," ",""))+1</f>
        <v>25</v>
      </c>
      <c r="E3" s="178" t="s">
        <v>316</v>
      </c>
      <c r="F3" s="180">
        <f>LEN(TRIM(E3))-LEN(SUBSTITUTE(E3," ",""))+1</f>
        <v>10</v>
      </c>
      <c r="G3" s="139" t="s">
        <v>408</v>
      </c>
      <c r="H3" s="44">
        <v>15</v>
      </c>
      <c r="I3" s="178" t="str" cm="1">
        <f t="array" ref="I3">_xlfn.TEXTJOIN(" ",,_xlfn.FILTERXML("&lt;t&gt;&lt;s&gt;"&amp;SUBSTITUTE(C3&amp;" "&amp;E3," ","&lt;/s&gt;&lt;s&gt;")&amp;"&lt;/s&gt;&lt;/t&gt;","//s[preceding::*=.]"))</f>
        <v>TIMP1 CD68 TMSB4X</v>
      </c>
      <c r="J3" s="202">
        <f>LEN(TRIM(I3))-LEN(SUBSTITUTE(I3," ",""))+1</f>
        <v>3</v>
      </c>
      <c r="K3" s="184">
        <f>((LEN(TRIM(I3))-LEN(SUBSTITUTE(I3," ",""))+1)/MIN(D3,F3))*100</f>
        <v>30</v>
      </c>
      <c r="L3" s="186">
        <v>0.38</v>
      </c>
      <c r="M3" s="43" t="str" cm="1">
        <f t="array" ref="M3">_xlfn.TEXTJOIN(" ",,_xlfn.FILTERXML("&lt;t&gt;&lt;s&gt;"&amp;SUBSTITUTE(C3&amp;" "&amp;G3," ","&lt;/s&gt;&lt;s&gt;")&amp;"&lt;/s&gt;&lt;/t&gt;","//s[preceding::*=.]"))</f>
        <v>COL1A2 COL1A1 COL4A1 COL3A1 FGFR1 TIMP1</v>
      </c>
      <c r="N3" s="113">
        <f>LEN(TRIM(M3))-LEN(SUBSTITUTE(M3," ",""))+1</f>
        <v>6</v>
      </c>
      <c r="O3" s="87">
        <f>((LEN(TRIM(M3))-LEN(SUBSTITUTE(M3," ",""))+1)/MIN(D3,H3))*100</f>
        <v>40</v>
      </c>
      <c r="P3" s="44">
        <v>7.0000000000000007E-2</v>
      </c>
      <c r="Q3" s="43" t="str" cm="1">
        <f t="array" ref="Q3">_xlfn.TEXTJOIN(" ",,_xlfn.FILTERXML("&lt;t&gt;&lt;s&gt;"&amp;SUBSTITUTE(E3&amp;" "&amp;G3," ","&lt;/s&gt;&lt;s&gt;")&amp;"&lt;/s&gt;&lt;/t&gt;","//s[preceding::*=.]"))</f>
        <v>TIMP1</v>
      </c>
      <c r="R3" s="119">
        <f>LEN(TRIM(Q3))-LEN(SUBSTITUTE(Q3," ",""))+1</f>
        <v>1</v>
      </c>
      <c r="S3" s="87">
        <f>((LEN(TRIM(Q3))-LEN(SUBSTITUTE(Q3," ",""))+1)/MIN(F3,H3))*100</f>
        <v>10</v>
      </c>
      <c r="T3" s="44">
        <v>0.37</v>
      </c>
      <c r="U3" s="29" t="str" cm="1">
        <f t="array" ref="U3">_xlfn.TEXTJOIN(" ",,_xlfn.FILTERXML("&lt;t&gt;&lt;s&gt;"&amp;SUBSTITUTE(C3&amp;" "&amp;Q3," ","&lt;/s&gt;&lt;s&gt;")&amp;"&lt;/s&gt;&lt;/t&gt;","//s[preceding::*=.]"))</f>
        <v>TIMP1</v>
      </c>
      <c r="V3" s="2">
        <f>LEN(TRIM(U3))-LEN(SUBSTITUTE(U3," ",""))+1</f>
        <v>1</v>
      </c>
      <c r="W3" s="50"/>
      <c r="X3" s="178" t="s">
        <v>437</v>
      </c>
      <c r="Y3" s="180">
        <f>LEN(TRIM(X3))-LEN(SUBSTITUTE(X3," ",""))+1</f>
        <v>22</v>
      </c>
      <c r="Z3" s="178" t="s">
        <v>58</v>
      </c>
      <c r="AA3" s="180">
        <f>LEN(TRIM(Z3))-LEN(SUBSTITUTE(Z3," ",""))+1</f>
        <v>9</v>
      </c>
      <c r="AB3" s="178" t="str" cm="1">
        <f t="array" ref="AB3">_xlfn.TEXTJOIN(" ",,_xlfn.FILTERXML("&lt;t&gt;&lt;s&gt;"&amp;SUBSTITUTE(X3&amp;" "&amp;Z3," ","&lt;/s&gt;&lt;s&gt;")&amp;"&lt;/s&gt;&lt;/t&gt;","//s[preceding::*=.]"))</f>
        <v>TIMP1 CD68 TMSB4X</v>
      </c>
      <c r="AC3" s="202">
        <f>LEN(TRIM(AB3))-LEN(SUBSTITUTE(AB3," ",""))+1</f>
        <v>3</v>
      </c>
      <c r="AD3" s="182">
        <f>((LEN(TRIM(AB3))-LEN(SUBSTITUTE(AB3," ",""))+1)/MIN(Y3,AA3))*100</f>
        <v>33.333333333333329</v>
      </c>
      <c r="AE3" s="129"/>
      <c r="AF3" s="178" t="s">
        <v>26</v>
      </c>
      <c r="AG3" s="180">
        <f>LEN(TRIM(AF3))-LEN(SUBSTITUTE(AF3," ",""))+1</f>
        <v>1</v>
      </c>
      <c r="AH3" s="178" t="s">
        <v>18</v>
      </c>
      <c r="AI3" s="180">
        <f>LEN(TRIM(AH3))-LEN(SUBSTITUTE(AH3," ",""))+1</f>
        <v>1</v>
      </c>
      <c r="AJ3" s="178" t="s">
        <v>366</v>
      </c>
      <c r="AK3" s="202" t="s">
        <v>366</v>
      </c>
      <c r="AL3" s="182" t="s">
        <v>366</v>
      </c>
    </row>
    <row r="4" spans="1:38" ht="96.6" x14ac:dyDescent="0.25">
      <c r="A4" s="214"/>
      <c r="B4" s="212"/>
      <c r="C4" s="179"/>
      <c r="D4" s="181"/>
      <c r="E4" s="179"/>
      <c r="F4" s="181"/>
      <c r="G4" s="13" t="s">
        <v>409</v>
      </c>
      <c r="H4" s="2">
        <v>15</v>
      </c>
      <c r="I4" s="179"/>
      <c r="J4" s="203"/>
      <c r="K4" s="185"/>
      <c r="L4" s="187"/>
      <c r="M4" s="13" t="str" cm="1">
        <f t="array" ref="M4">_xlfn.TEXTJOIN(" ",,_xlfn.FILTERXML("&lt;t&gt;&lt;s&gt;"&amp;SUBSTITUTE(C3&amp;" "&amp;G4," ","&lt;/s&gt;&lt;s&gt;")&amp;"&lt;/s&gt;&lt;/t&gt;","//s[preceding::*=.]"))</f>
        <v>LYZ</v>
      </c>
      <c r="N4" s="124">
        <f>LEN(TRIM(M4))-LEN(SUBSTITUTE(M4," ",""))+1</f>
        <v>1</v>
      </c>
      <c r="O4" s="88">
        <f>((LEN(TRIM(M4))-LEN(SUBSTITUTE(M4," ",""))+1)/MIN(D3,H4))*100</f>
        <v>6.666666666666667</v>
      </c>
      <c r="P4" s="2">
        <v>0.92</v>
      </c>
      <c r="Q4" s="13" t="str" cm="1">
        <f t="array" ref="Q4">_xlfn.TEXTJOIN(" ",,_xlfn.FILTERXML("&lt;t&gt;&lt;s&gt;"&amp;SUBSTITUTE(E3&amp;" "&amp;G4," ","&lt;/s&gt;&lt;s&gt;")&amp;"&lt;/s&gt;&lt;/t&gt;","//s[preceding::*=.]"))</f>
        <v>FAT1</v>
      </c>
      <c r="R4" s="114">
        <f>LEN(TRIM(Q4))-LEN(SUBSTITUTE(Q4," ",""))+1</f>
        <v>1</v>
      </c>
      <c r="S4" s="88">
        <f>((LEN(TRIM(Q4))-LEN(SUBSTITUTE(Q4," ",""))+1)/MIN(F3,H4))*100</f>
        <v>10</v>
      </c>
      <c r="T4" s="2">
        <v>0.74</v>
      </c>
      <c r="U4" s="29" t="s">
        <v>366</v>
      </c>
      <c r="V4" s="4" t="s">
        <v>366</v>
      </c>
      <c r="W4" s="30"/>
      <c r="X4" s="179"/>
      <c r="Y4" s="181"/>
      <c r="Z4" s="179"/>
      <c r="AA4" s="181"/>
      <c r="AB4" s="179"/>
      <c r="AC4" s="203"/>
      <c r="AD4" s="183"/>
      <c r="AE4" s="31"/>
      <c r="AF4" s="179"/>
      <c r="AG4" s="181"/>
      <c r="AH4" s="179"/>
      <c r="AI4" s="181"/>
      <c r="AJ4" s="179"/>
      <c r="AK4" s="203"/>
      <c r="AL4" s="183"/>
    </row>
    <row r="5" spans="1:38" ht="138" x14ac:dyDescent="0.25">
      <c r="A5" s="3" t="s">
        <v>12</v>
      </c>
      <c r="B5" s="36" t="s">
        <v>14</v>
      </c>
      <c r="C5" s="13" t="s">
        <v>41</v>
      </c>
      <c r="D5" s="2">
        <f>LEN(TRIM(C5))-LEN(SUBSTITUTE(C5," ",""))+1</f>
        <v>15</v>
      </c>
      <c r="E5" s="13" t="s">
        <v>317</v>
      </c>
      <c r="F5" s="2">
        <f t="shared" ref="F5" si="0">LEN(TRIM(E5))-LEN(SUBSTITUTE(E5," ",""))+1</f>
        <v>10</v>
      </c>
      <c r="G5" s="13" t="s">
        <v>366</v>
      </c>
      <c r="H5" s="2" t="s">
        <v>366</v>
      </c>
      <c r="I5" s="14" t="str" cm="1">
        <f t="array" ref="I5">_xlfn.TEXTJOIN(" ",,_xlfn.FILTERXML("&lt;t&gt;&lt;s&gt;"&amp;SUBSTITUTE(C5&amp;" "&amp;E5," ","&lt;/s&gt;&lt;s&gt;")&amp;"&lt;/s&gt;&lt;/t&gt;","//s[preceding::*=.]"))</f>
        <v>TRAC</v>
      </c>
      <c r="J5" s="114">
        <f>LEN(TRIM(I5))-LEN(SUBSTITUTE(I5," ",""))+1</f>
        <v>1</v>
      </c>
      <c r="K5" s="88">
        <f>((LEN(TRIM(I5))-LEN(SUBSTITUTE(I5," ",""))+1)/MIN(D5,F5))*100</f>
        <v>10</v>
      </c>
      <c r="L5" s="2">
        <v>0.69</v>
      </c>
      <c r="M5" s="13" t="s">
        <v>366</v>
      </c>
      <c r="N5" s="114" t="s">
        <v>366</v>
      </c>
      <c r="O5" s="88" t="s">
        <v>366</v>
      </c>
      <c r="P5" s="2" t="s">
        <v>366</v>
      </c>
      <c r="Q5" s="13" t="s">
        <v>366</v>
      </c>
      <c r="R5" s="114" t="s">
        <v>366</v>
      </c>
      <c r="S5" s="88" t="s">
        <v>366</v>
      </c>
      <c r="T5" s="2" t="s">
        <v>366</v>
      </c>
      <c r="U5" s="29" t="s">
        <v>366</v>
      </c>
      <c r="V5" s="4" t="s">
        <v>366</v>
      </c>
      <c r="W5" s="30"/>
      <c r="X5" s="13" t="s">
        <v>41</v>
      </c>
      <c r="Y5" s="2">
        <f>LEN(TRIM(X5))-LEN(SUBSTITUTE(X5," ",""))+1</f>
        <v>15</v>
      </c>
      <c r="Z5" s="13" t="s">
        <v>59</v>
      </c>
      <c r="AA5" s="2">
        <f t="shared" ref="AA5" si="1">LEN(TRIM(Z5))-LEN(SUBSTITUTE(Z5," ",""))+1</f>
        <v>8</v>
      </c>
      <c r="AB5" s="14" t="str" cm="1">
        <f t="array" ref="AB5">_xlfn.TEXTJOIN(" ",,_xlfn.FILTERXML("&lt;t&gt;&lt;s&gt;"&amp;SUBSTITUTE(X5&amp;" "&amp;Z5," ","&lt;/s&gt;&lt;s&gt;")&amp;"&lt;/s&gt;&lt;/t&gt;","//s[preceding::*=.]"))</f>
        <v>TRAC</v>
      </c>
      <c r="AC5" s="30">
        <f>LEN(TRIM(AB5))-LEN(SUBSTITUTE(AB5," ",""))+1</f>
        <v>1</v>
      </c>
      <c r="AD5" s="99">
        <f>((LEN(TRIM(AB5))-LEN(SUBSTITUTE(AB5," ",""))+1)/MIN(Y5,AA5))*100</f>
        <v>12.5</v>
      </c>
      <c r="AE5" s="31"/>
      <c r="AF5" s="13" t="s">
        <v>366</v>
      </c>
      <c r="AG5" s="2" t="s">
        <v>366</v>
      </c>
      <c r="AH5" s="13" t="s">
        <v>60</v>
      </c>
      <c r="AI5" s="2">
        <f t="shared" ref="AI5" si="2">LEN(TRIM(AH5))-LEN(SUBSTITUTE(AH5," ",""))+1</f>
        <v>2</v>
      </c>
      <c r="AJ5" s="13" t="s">
        <v>366</v>
      </c>
      <c r="AK5" s="30" t="s">
        <v>366</v>
      </c>
      <c r="AL5" s="99" t="s">
        <v>366</v>
      </c>
    </row>
    <row r="6" spans="1:38" ht="207" customHeight="1" x14ac:dyDescent="0.25">
      <c r="A6" s="3" t="s">
        <v>12</v>
      </c>
      <c r="B6" s="36" t="s">
        <v>13</v>
      </c>
      <c r="C6" s="14" t="s">
        <v>42</v>
      </c>
      <c r="D6" s="2">
        <f>LEN(TRIM(C6))-LEN(SUBSTITUTE(C6," ",""))+1</f>
        <v>35</v>
      </c>
      <c r="E6" s="14" t="s">
        <v>366</v>
      </c>
      <c r="F6" s="2" t="s">
        <v>366</v>
      </c>
      <c r="G6" s="14" t="s">
        <v>366</v>
      </c>
      <c r="H6" s="4" t="s">
        <v>366</v>
      </c>
      <c r="I6" s="14" t="s">
        <v>366</v>
      </c>
      <c r="J6" s="114" t="s">
        <v>366</v>
      </c>
      <c r="K6" s="88" t="s">
        <v>366</v>
      </c>
      <c r="L6" s="2" t="s">
        <v>366</v>
      </c>
      <c r="M6" s="13" t="s">
        <v>366</v>
      </c>
      <c r="N6" s="114" t="s">
        <v>366</v>
      </c>
      <c r="O6" s="89" t="s">
        <v>366</v>
      </c>
      <c r="P6" s="4" t="s">
        <v>366</v>
      </c>
      <c r="Q6" s="14" t="s">
        <v>366</v>
      </c>
      <c r="R6" s="120" t="s">
        <v>366</v>
      </c>
      <c r="S6" s="89" t="s">
        <v>366</v>
      </c>
      <c r="T6" s="4" t="s">
        <v>366</v>
      </c>
      <c r="U6" s="32" t="s">
        <v>366</v>
      </c>
      <c r="V6" s="4" t="s">
        <v>366</v>
      </c>
      <c r="W6" s="33"/>
      <c r="X6" s="14" t="s">
        <v>42</v>
      </c>
      <c r="Y6" s="2">
        <f>LEN(TRIM(X6))-LEN(SUBSTITUTE(X6," ",""))+1</f>
        <v>35</v>
      </c>
      <c r="Z6" s="14" t="s">
        <v>366</v>
      </c>
      <c r="AA6" s="2" t="s">
        <v>366</v>
      </c>
      <c r="AB6" s="14" t="s">
        <v>366</v>
      </c>
      <c r="AC6" s="30" t="s">
        <v>366</v>
      </c>
      <c r="AD6" s="99" t="s">
        <v>366</v>
      </c>
      <c r="AE6" s="34"/>
      <c r="AF6" s="14" t="s">
        <v>366</v>
      </c>
      <c r="AG6" s="2" t="s">
        <v>366</v>
      </c>
      <c r="AH6" s="14" t="s">
        <v>366</v>
      </c>
      <c r="AI6" s="2" t="s">
        <v>366</v>
      </c>
      <c r="AJ6" s="13" t="s">
        <v>366</v>
      </c>
      <c r="AK6" s="30" t="s">
        <v>366</v>
      </c>
      <c r="AL6" s="99" t="s">
        <v>366</v>
      </c>
    </row>
    <row r="7" spans="1:38" ht="142.19999999999999" customHeight="1" x14ac:dyDescent="0.25">
      <c r="A7" s="3" t="s">
        <v>12</v>
      </c>
      <c r="B7" s="36" t="s">
        <v>4</v>
      </c>
      <c r="C7" s="14" t="s">
        <v>261</v>
      </c>
      <c r="D7" s="2">
        <f>LEN(TRIM(C7))-LEN(SUBSTITUTE(C7," ",""))+1</f>
        <v>4</v>
      </c>
      <c r="E7" s="14" t="s">
        <v>318</v>
      </c>
      <c r="F7" s="2">
        <f t="shared" ref="F7" si="3">LEN(TRIM(E7))-LEN(SUBSTITUTE(E7," ",""))+1</f>
        <v>10</v>
      </c>
      <c r="G7" s="14" t="s">
        <v>366</v>
      </c>
      <c r="H7" s="4" t="s">
        <v>366</v>
      </c>
      <c r="I7" s="14" t="str" cm="1">
        <f t="array" ref="I7">_xlfn.TEXTJOIN(" ",,_xlfn.FILTERXML("&lt;t&gt;&lt;s&gt;"&amp;SUBSTITUTE(C7&amp;" "&amp;E7," ","&lt;/s&gt;&lt;s&gt;")&amp;"&lt;/s&gt;&lt;/t&gt;","//s[preceding::*=.]"))</f>
        <v>IGKC TFF1</v>
      </c>
      <c r="J7" s="114">
        <f t="shared" ref="J7:J57" si="4">LEN(TRIM(I7))-LEN(SUBSTITUTE(I7," ",""))+1</f>
        <v>2</v>
      </c>
      <c r="K7" s="88">
        <f>((LEN(TRIM(I7))-LEN(SUBSTITUTE(I7," ",""))+1)/MIN(D7,F7))*100</f>
        <v>50</v>
      </c>
      <c r="L7" s="2">
        <v>0.02</v>
      </c>
      <c r="M7" s="14" t="s">
        <v>366</v>
      </c>
      <c r="N7" s="120" t="s">
        <v>366</v>
      </c>
      <c r="O7" s="89" t="s">
        <v>366</v>
      </c>
      <c r="P7" s="4" t="s">
        <v>366</v>
      </c>
      <c r="Q7" s="14" t="s">
        <v>366</v>
      </c>
      <c r="R7" s="120" t="s">
        <v>366</v>
      </c>
      <c r="S7" s="89" t="s">
        <v>366</v>
      </c>
      <c r="T7" s="4" t="s">
        <v>366</v>
      </c>
      <c r="U7" s="32" t="s">
        <v>366</v>
      </c>
      <c r="V7" s="4" t="s">
        <v>366</v>
      </c>
      <c r="W7" s="33"/>
      <c r="X7" s="14" t="s">
        <v>16</v>
      </c>
      <c r="Y7" s="2">
        <f>LEN(TRIM(X7))-LEN(SUBSTITUTE(X7," ",""))+1</f>
        <v>1</v>
      </c>
      <c r="Z7" s="14" t="s">
        <v>61</v>
      </c>
      <c r="AA7" s="2">
        <f t="shared" ref="AA7" si="5">LEN(TRIM(Z7))-LEN(SUBSTITUTE(Z7," ",""))+1</f>
        <v>6</v>
      </c>
      <c r="AB7" s="14" t="str" cm="1">
        <f t="array" ref="AB7">_xlfn.TEXTJOIN(" ",,_xlfn.FILTERXML("&lt;t&gt;&lt;s&gt;"&amp;SUBSTITUTE(X7&amp;" "&amp;Z7," ","&lt;/s&gt;&lt;s&gt;")&amp;"&lt;/s&gt;&lt;/t&gt;","//s[preceding::*=.]"))</f>
        <v>TFF1</v>
      </c>
      <c r="AC7" s="30">
        <f t="shared" ref="AC7:AC57" si="6">LEN(TRIM(AB7))-LEN(SUBSTITUTE(AB7," ",""))+1</f>
        <v>1</v>
      </c>
      <c r="AD7" s="99">
        <f>((LEN(TRIM(AB7))-LEN(SUBSTITUTE(AB7," ",""))+1)/MIN(Y7,AA7))*100</f>
        <v>100</v>
      </c>
      <c r="AE7" s="34"/>
      <c r="AF7" s="14" t="s">
        <v>66</v>
      </c>
      <c r="AG7" s="2">
        <f t="shared" ref="AG7:AG16" si="7">LEN(TRIM(AF7))-LEN(SUBSTITUTE(AF7," ",""))+1</f>
        <v>3</v>
      </c>
      <c r="AH7" s="14" t="s">
        <v>62</v>
      </c>
      <c r="AI7" s="2">
        <f t="shared" ref="AI7" si="8">LEN(TRIM(AH7))-LEN(SUBSTITUTE(AH7," ",""))+1</f>
        <v>3</v>
      </c>
      <c r="AJ7" s="13" t="str" cm="1">
        <f t="array" ref="AJ7">_xlfn.TEXTJOIN(" ",,_xlfn.FILTERXML("&lt;t&gt;&lt;s&gt;"&amp;SUBSTITUTE(AF7&amp;" "&amp;AH7," ","&lt;/s&gt;&lt;s&gt;")&amp;"&lt;/s&gt;&lt;/t&gt;","//s[preceding::*=.]"))</f>
        <v>IGKC</v>
      </c>
      <c r="AK7" s="30">
        <f>LEN(TRIM(AJ7))-LEN(SUBSTITUTE(AJ7," ",""))+1</f>
        <v>1</v>
      </c>
      <c r="AL7" s="99">
        <f>((LEN(TRIM(AJ7))-LEN(SUBSTITUTE(AJ7," ",""))+1)/MIN(AG7,AI7))*100</f>
        <v>33.333333333333329</v>
      </c>
    </row>
    <row r="8" spans="1:38" ht="27.6" x14ac:dyDescent="0.25">
      <c r="A8" s="3" t="s">
        <v>12</v>
      </c>
      <c r="B8" s="36" t="s">
        <v>8</v>
      </c>
      <c r="C8" s="14" t="s">
        <v>67</v>
      </c>
      <c r="D8" s="2">
        <f t="shared" ref="D8:D22" si="9">LEN(TRIM(C8))-LEN(SUBSTITUTE(C8," ",""))+1</f>
        <v>5</v>
      </c>
      <c r="E8" s="14" t="s">
        <v>366</v>
      </c>
      <c r="F8" s="2" t="s">
        <v>366</v>
      </c>
      <c r="G8" s="14" t="s">
        <v>366</v>
      </c>
      <c r="H8" s="4" t="s">
        <v>366</v>
      </c>
      <c r="I8" s="14" t="s">
        <v>366</v>
      </c>
      <c r="J8" s="114" t="s">
        <v>366</v>
      </c>
      <c r="K8" s="88" t="s">
        <v>366</v>
      </c>
      <c r="L8" s="2" t="s">
        <v>366</v>
      </c>
      <c r="M8" s="14" t="s">
        <v>366</v>
      </c>
      <c r="N8" s="120" t="s">
        <v>366</v>
      </c>
      <c r="O8" s="89" t="s">
        <v>366</v>
      </c>
      <c r="P8" s="4" t="s">
        <v>366</v>
      </c>
      <c r="Q8" s="14" t="s">
        <v>366</v>
      </c>
      <c r="R8" s="120" t="s">
        <v>366</v>
      </c>
      <c r="S8" s="89" t="s">
        <v>366</v>
      </c>
      <c r="T8" s="4" t="s">
        <v>366</v>
      </c>
      <c r="U8" s="32" t="s">
        <v>366</v>
      </c>
      <c r="V8" s="4" t="s">
        <v>366</v>
      </c>
      <c r="W8" s="33"/>
      <c r="X8" s="14" t="s">
        <v>366</v>
      </c>
      <c r="Y8" s="2" t="s">
        <v>366</v>
      </c>
      <c r="Z8" s="14" t="s">
        <v>366</v>
      </c>
      <c r="AA8" s="2" t="s">
        <v>366</v>
      </c>
      <c r="AB8" s="14" t="s">
        <v>366</v>
      </c>
      <c r="AC8" s="30" t="s">
        <v>366</v>
      </c>
      <c r="AD8" s="99" t="s">
        <v>366</v>
      </c>
      <c r="AE8" s="34"/>
      <c r="AF8" s="14" t="s">
        <v>67</v>
      </c>
      <c r="AG8" s="2">
        <f t="shared" si="7"/>
        <v>5</v>
      </c>
      <c r="AH8" s="14" t="s">
        <v>366</v>
      </c>
      <c r="AI8" s="2" t="s">
        <v>366</v>
      </c>
      <c r="AJ8" s="13" t="s">
        <v>366</v>
      </c>
      <c r="AK8" s="30" t="s">
        <v>366</v>
      </c>
      <c r="AL8" s="99" t="s">
        <v>366</v>
      </c>
    </row>
    <row r="9" spans="1:38" ht="139.80000000000001" customHeight="1" x14ac:dyDescent="0.25">
      <c r="A9" s="3" t="s">
        <v>12</v>
      </c>
      <c r="B9" s="36" t="s">
        <v>15</v>
      </c>
      <c r="C9" s="14" t="s">
        <v>263</v>
      </c>
      <c r="D9" s="2">
        <f t="shared" si="9"/>
        <v>17</v>
      </c>
      <c r="E9" s="14" t="s">
        <v>319</v>
      </c>
      <c r="F9" s="2">
        <f t="shared" ref="F9" si="10">LEN(TRIM(E9))-LEN(SUBSTITUTE(E9," ",""))+1</f>
        <v>10</v>
      </c>
      <c r="G9" s="14" t="s">
        <v>366</v>
      </c>
      <c r="H9" s="4" t="s">
        <v>366</v>
      </c>
      <c r="I9" s="14" t="str" cm="1">
        <f t="array" ref="I9">_xlfn.TEXTJOIN(" ",,_xlfn.FILTERXML("&lt;t&gt;&lt;s&gt;"&amp;SUBSTITUTE(C9&amp;" "&amp;E9," ","&lt;/s&gt;&lt;s&gt;")&amp;"&lt;/s&gt;&lt;/t&gt;","//s[preceding::*=.]"))</f>
        <v>HLA.B TIMP1 CDK7</v>
      </c>
      <c r="J9" s="114">
        <f t="shared" si="4"/>
        <v>3</v>
      </c>
      <c r="K9" s="88">
        <f>((LEN(TRIM(I9))-LEN(SUBSTITUTE(I9," ",""))+1)/MIN(D9,F9))*100</f>
        <v>30</v>
      </c>
      <c r="L9" s="2">
        <v>0.09</v>
      </c>
      <c r="M9" s="14" t="s">
        <v>366</v>
      </c>
      <c r="N9" s="120" t="s">
        <v>366</v>
      </c>
      <c r="O9" s="89" t="s">
        <v>366</v>
      </c>
      <c r="P9" s="4" t="s">
        <v>366</v>
      </c>
      <c r="Q9" s="14" t="s">
        <v>366</v>
      </c>
      <c r="R9" s="120" t="s">
        <v>366</v>
      </c>
      <c r="S9" s="89" t="s">
        <v>366</v>
      </c>
      <c r="T9" s="4" t="s">
        <v>366</v>
      </c>
      <c r="U9" s="32" t="s">
        <v>366</v>
      </c>
      <c r="V9" s="4" t="s">
        <v>366</v>
      </c>
      <c r="W9" s="33"/>
      <c r="X9" s="14" t="s">
        <v>43</v>
      </c>
      <c r="Y9" s="2">
        <f>LEN(TRIM(X9))-LEN(SUBSTITUTE(X9," ",""))+1</f>
        <v>16</v>
      </c>
      <c r="Z9" s="14" t="s">
        <v>63</v>
      </c>
      <c r="AA9" s="2">
        <f t="shared" ref="AA9" si="11">LEN(TRIM(Z9))-LEN(SUBSTITUTE(Z9," ",""))+1</f>
        <v>6</v>
      </c>
      <c r="AB9" s="14" t="str" cm="1">
        <f t="array" ref="AB9">_xlfn.TEXTJOIN(" ",,_xlfn.FILTERXML("&lt;t&gt;&lt;s&gt;"&amp;SUBSTITUTE(X9&amp;" "&amp;Z9," ","&lt;/s&gt;&lt;s&gt;")&amp;"&lt;/s&gt;&lt;/t&gt;","//s[preceding::*=.]"))</f>
        <v>TIMP1 CDK7</v>
      </c>
      <c r="AC9" s="30">
        <f t="shared" si="6"/>
        <v>2</v>
      </c>
      <c r="AD9" s="99">
        <f>((LEN(TRIM(AB9))-LEN(SUBSTITUTE(AB9," ",""))+1)/MIN(Y9,AA9))*100</f>
        <v>33.333333333333329</v>
      </c>
      <c r="AE9" s="34"/>
      <c r="AF9" s="14" t="s">
        <v>68</v>
      </c>
      <c r="AG9" s="2">
        <f t="shared" si="7"/>
        <v>1</v>
      </c>
      <c r="AH9" s="14" t="s">
        <v>64</v>
      </c>
      <c r="AI9" s="2">
        <f>LEN(TRIM(AH9))-LEN(SUBSTITUTE(AH9," ",""))+1</f>
        <v>4</v>
      </c>
      <c r="AJ9" s="13" t="s">
        <v>366</v>
      </c>
      <c r="AK9" s="30" t="s">
        <v>366</v>
      </c>
      <c r="AL9" s="99" t="s">
        <v>366</v>
      </c>
    </row>
    <row r="10" spans="1:38" ht="27.6" x14ac:dyDescent="0.25">
      <c r="A10" s="3" t="s">
        <v>10</v>
      </c>
      <c r="B10" s="37" t="s">
        <v>1</v>
      </c>
      <c r="C10" s="14" t="s">
        <v>44</v>
      </c>
      <c r="D10" s="2">
        <f t="shared" si="9"/>
        <v>5</v>
      </c>
      <c r="E10" s="14" t="s">
        <v>366</v>
      </c>
      <c r="F10" s="2" t="s">
        <v>366</v>
      </c>
      <c r="G10" s="14" t="s">
        <v>366</v>
      </c>
      <c r="H10" s="4" t="s">
        <v>366</v>
      </c>
      <c r="I10" s="14" t="s">
        <v>366</v>
      </c>
      <c r="J10" s="114" t="s">
        <v>366</v>
      </c>
      <c r="K10" s="88" t="s">
        <v>366</v>
      </c>
      <c r="L10" s="2" t="s">
        <v>366</v>
      </c>
      <c r="M10" s="14" t="s">
        <v>366</v>
      </c>
      <c r="N10" s="120" t="s">
        <v>366</v>
      </c>
      <c r="O10" s="89" t="s">
        <v>366</v>
      </c>
      <c r="P10" s="4" t="s">
        <v>366</v>
      </c>
      <c r="Q10" s="14" t="s">
        <v>366</v>
      </c>
      <c r="R10" s="120" t="s">
        <v>366</v>
      </c>
      <c r="S10" s="89" t="s">
        <v>366</v>
      </c>
      <c r="T10" s="4" t="s">
        <v>366</v>
      </c>
      <c r="U10" s="32" t="s">
        <v>366</v>
      </c>
      <c r="V10" s="4" t="s">
        <v>366</v>
      </c>
      <c r="W10" s="33"/>
      <c r="X10" s="14" t="s">
        <v>44</v>
      </c>
      <c r="Y10" s="4">
        <f>LEN(TRIM(X10))-LEN(SUBSTITUTE(X10," ",""))+1</f>
        <v>5</v>
      </c>
      <c r="Z10" s="14" t="s">
        <v>366</v>
      </c>
      <c r="AA10" s="2" t="s">
        <v>366</v>
      </c>
      <c r="AB10" s="14" t="s">
        <v>366</v>
      </c>
      <c r="AC10" s="30" t="s">
        <v>366</v>
      </c>
      <c r="AD10" s="99" t="s">
        <v>366</v>
      </c>
      <c r="AE10" s="34"/>
      <c r="AF10" s="14" t="s">
        <v>366</v>
      </c>
      <c r="AG10" s="2" t="s">
        <v>366</v>
      </c>
      <c r="AH10" s="14" t="s">
        <v>366</v>
      </c>
      <c r="AI10" s="4" t="s">
        <v>366</v>
      </c>
      <c r="AJ10" s="13" t="s">
        <v>366</v>
      </c>
      <c r="AK10" s="30" t="s">
        <v>366</v>
      </c>
      <c r="AL10" s="99" t="s">
        <v>366</v>
      </c>
    </row>
    <row r="11" spans="1:38" ht="27.6" x14ac:dyDescent="0.25">
      <c r="A11" s="3" t="s">
        <v>10</v>
      </c>
      <c r="B11" s="36" t="s">
        <v>14</v>
      </c>
      <c r="C11" s="14" t="s">
        <v>262</v>
      </c>
      <c r="D11" s="2">
        <f t="shared" si="9"/>
        <v>4</v>
      </c>
      <c r="E11" s="14" t="s">
        <v>366</v>
      </c>
      <c r="F11" s="2" t="s">
        <v>366</v>
      </c>
      <c r="G11" s="14" t="s">
        <v>366</v>
      </c>
      <c r="H11" s="4" t="s">
        <v>366</v>
      </c>
      <c r="I11" s="14" t="s">
        <v>366</v>
      </c>
      <c r="J11" s="114" t="s">
        <v>366</v>
      </c>
      <c r="K11" s="88" t="s">
        <v>366</v>
      </c>
      <c r="L11" s="2" t="s">
        <v>366</v>
      </c>
      <c r="M11" s="14" t="s">
        <v>366</v>
      </c>
      <c r="N11" s="120" t="s">
        <v>366</v>
      </c>
      <c r="O11" s="89" t="s">
        <v>366</v>
      </c>
      <c r="P11" s="4" t="s">
        <v>366</v>
      </c>
      <c r="Q11" s="14" t="s">
        <v>366</v>
      </c>
      <c r="R11" s="120" t="s">
        <v>366</v>
      </c>
      <c r="S11" s="89" t="s">
        <v>366</v>
      </c>
      <c r="T11" s="4" t="s">
        <v>366</v>
      </c>
      <c r="U11" s="32" t="s">
        <v>366</v>
      </c>
      <c r="V11" s="4" t="s">
        <v>366</v>
      </c>
      <c r="W11" s="33"/>
      <c r="X11" s="14" t="s">
        <v>45</v>
      </c>
      <c r="Y11" s="4">
        <f>LEN(TRIM(X11))-LEN(SUBSTITUTE(X11," ",""))+1</f>
        <v>3</v>
      </c>
      <c r="Z11" s="14" t="s">
        <v>366</v>
      </c>
      <c r="AA11" s="2" t="s">
        <v>366</v>
      </c>
      <c r="AB11" s="14" t="s">
        <v>366</v>
      </c>
      <c r="AC11" s="30" t="s">
        <v>366</v>
      </c>
      <c r="AD11" s="99" t="s">
        <v>366</v>
      </c>
      <c r="AE11" s="34"/>
      <c r="AF11" s="14" t="s">
        <v>69</v>
      </c>
      <c r="AG11" s="2">
        <f t="shared" si="7"/>
        <v>1</v>
      </c>
      <c r="AH11" s="14" t="s">
        <v>366</v>
      </c>
      <c r="AI11" s="4" t="s">
        <v>366</v>
      </c>
      <c r="AJ11" s="13" t="s">
        <v>366</v>
      </c>
      <c r="AK11" s="30" t="s">
        <v>366</v>
      </c>
      <c r="AL11" s="99" t="s">
        <v>366</v>
      </c>
    </row>
    <row r="12" spans="1:38" ht="124.2" x14ac:dyDescent="0.25">
      <c r="A12" s="3" t="s">
        <v>10</v>
      </c>
      <c r="B12" s="36" t="s">
        <v>13</v>
      </c>
      <c r="C12" s="14" t="s">
        <v>264</v>
      </c>
      <c r="D12" s="2">
        <f t="shared" si="9"/>
        <v>6</v>
      </c>
      <c r="E12" s="14" t="s">
        <v>320</v>
      </c>
      <c r="F12" s="2">
        <f t="shared" ref="F12:F19" si="12">LEN(TRIM(E12))-LEN(SUBSTITUTE(E12," ",""))+1</f>
        <v>10</v>
      </c>
      <c r="G12" s="14" t="s">
        <v>366</v>
      </c>
      <c r="H12" s="4" t="s">
        <v>366</v>
      </c>
      <c r="I12" s="14" t="s">
        <v>366</v>
      </c>
      <c r="J12" s="114" t="s">
        <v>366</v>
      </c>
      <c r="K12" s="88" t="s">
        <v>366</v>
      </c>
      <c r="L12" s="2" t="s">
        <v>366</v>
      </c>
      <c r="M12" s="14" t="s">
        <v>366</v>
      </c>
      <c r="N12" s="120" t="s">
        <v>366</v>
      </c>
      <c r="O12" s="89" t="s">
        <v>366</v>
      </c>
      <c r="P12" s="4" t="s">
        <v>366</v>
      </c>
      <c r="Q12" s="14" t="s">
        <v>366</v>
      </c>
      <c r="R12" s="120" t="s">
        <v>366</v>
      </c>
      <c r="S12" s="89" t="s">
        <v>366</v>
      </c>
      <c r="T12" s="4" t="s">
        <v>366</v>
      </c>
      <c r="U12" s="32" t="s">
        <v>366</v>
      </c>
      <c r="V12" s="4" t="s">
        <v>366</v>
      </c>
      <c r="W12" s="33"/>
      <c r="X12" s="14" t="s">
        <v>46</v>
      </c>
      <c r="Y12" s="4">
        <f>LEN(TRIM(X12))-LEN(SUBSTITUTE(X12," ",""))+1</f>
        <v>5</v>
      </c>
      <c r="Z12" s="14" t="s">
        <v>51</v>
      </c>
      <c r="AA12" s="2">
        <f t="shared" ref="AA12:AA15" si="13">LEN(TRIM(Z12))-LEN(SUBSTITUTE(Z12," ",""))+1</f>
        <v>9</v>
      </c>
      <c r="AB12" s="14" t="s">
        <v>366</v>
      </c>
      <c r="AC12" s="30" t="s">
        <v>366</v>
      </c>
      <c r="AD12" s="99" t="s">
        <v>366</v>
      </c>
      <c r="AE12" s="34"/>
      <c r="AF12" s="14" t="s">
        <v>366</v>
      </c>
      <c r="AG12" s="2" t="s">
        <v>366</v>
      </c>
      <c r="AH12" s="14" t="s">
        <v>366</v>
      </c>
      <c r="AI12" s="4" t="s">
        <v>366</v>
      </c>
      <c r="AJ12" s="13" t="s">
        <v>366</v>
      </c>
      <c r="AK12" s="30" t="s">
        <v>366</v>
      </c>
      <c r="AL12" s="99" t="s">
        <v>366</v>
      </c>
    </row>
    <row r="13" spans="1:38" x14ac:dyDescent="0.25">
      <c r="A13" s="3" t="s">
        <v>10</v>
      </c>
      <c r="B13" s="36" t="s">
        <v>4</v>
      </c>
      <c r="C13" s="14" t="s">
        <v>366</v>
      </c>
      <c r="D13" s="2" t="s">
        <v>366</v>
      </c>
      <c r="E13" s="14" t="s">
        <v>366</v>
      </c>
      <c r="F13" s="2" t="s">
        <v>366</v>
      </c>
      <c r="G13" s="14" t="s">
        <v>366</v>
      </c>
      <c r="H13" s="4" t="s">
        <v>366</v>
      </c>
      <c r="I13" s="14" t="s">
        <v>366</v>
      </c>
      <c r="J13" s="114" t="s">
        <v>366</v>
      </c>
      <c r="K13" s="88" t="s">
        <v>366</v>
      </c>
      <c r="L13" s="2" t="s">
        <v>366</v>
      </c>
      <c r="M13" s="14" t="s">
        <v>366</v>
      </c>
      <c r="N13" s="120" t="s">
        <v>366</v>
      </c>
      <c r="O13" s="89" t="s">
        <v>366</v>
      </c>
      <c r="P13" s="4" t="s">
        <v>366</v>
      </c>
      <c r="Q13" s="14" t="s">
        <v>366</v>
      </c>
      <c r="R13" s="120" t="s">
        <v>366</v>
      </c>
      <c r="S13" s="89" t="s">
        <v>366</v>
      </c>
      <c r="T13" s="4" t="s">
        <v>366</v>
      </c>
      <c r="U13" s="32" t="s">
        <v>366</v>
      </c>
      <c r="V13" s="4" t="s">
        <v>366</v>
      </c>
      <c r="W13" s="33"/>
      <c r="X13" s="14" t="s">
        <v>366</v>
      </c>
      <c r="Y13" s="4" t="s">
        <v>366</v>
      </c>
      <c r="Z13" s="14" t="s">
        <v>366</v>
      </c>
      <c r="AA13" s="2" t="s">
        <v>366</v>
      </c>
      <c r="AB13" s="14" t="s">
        <v>366</v>
      </c>
      <c r="AC13" s="30" t="s">
        <v>366</v>
      </c>
      <c r="AD13" s="99" t="s">
        <v>366</v>
      </c>
      <c r="AE13" s="34"/>
      <c r="AF13" s="14" t="s">
        <v>366</v>
      </c>
      <c r="AG13" s="2" t="s">
        <v>366</v>
      </c>
      <c r="AH13" s="14" t="s">
        <v>366</v>
      </c>
      <c r="AI13" s="4" t="s">
        <v>366</v>
      </c>
      <c r="AJ13" s="13" t="s">
        <v>366</v>
      </c>
      <c r="AK13" s="30" t="s">
        <v>366</v>
      </c>
      <c r="AL13" s="99" t="s">
        <v>366</v>
      </c>
    </row>
    <row r="14" spans="1:38" x14ac:dyDescent="0.25">
      <c r="A14" s="3" t="s">
        <v>10</v>
      </c>
      <c r="B14" s="36" t="s">
        <v>8</v>
      </c>
      <c r="C14" s="14" t="s">
        <v>366</v>
      </c>
      <c r="D14" s="2" t="s">
        <v>366</v>
      </c>
      <c r="E14" s="14" t="s">
        <v>366</v>
      </c>
      <c r="F14" s="2" t="s">
        <v>366</v>
      </c>
      <c r="G14" s="14" t="s">
        <v>366</v>
      </c>
      <c r="H14" s="4" t="s">
        <v>366</v>
      </c>
      <c r="I14" s="14" t="s">
        <v>366</v>
      </c>
      <c r="J14" s="114" t="s">
        <v>366</v>
      </c>
      <c r="K14" s="88" t="s">
        <v>366</v>
      </c>
      <c r="L14" s="2" t="s">
        <v>366</v>
      </c>
      <c r="M14" s="14" t="s">
        <v>366</v>
      </c>
      <c r="N14" s="120" t="s">
        <v>366</v>
      </c>
      <c r="O14" s="89" t="s">
        <v>366</v>
      </c>
      <c r="P14" s="4" t="s">
        <v>366</v>
      </c>
      <c r="Q14" s="14" t="s">
        <v>366</v>
      </c>
      <c r="R14" s="120" t="s">
        <v>366</v>
      </c>
      <c r="S14" s="89" t="s">
        <v>366</v>
      </c>
      <c r="T14" s="4" t="s">
        <v>366</v>
      </c>
      <c r="U14" s="32" t="s">
        <v>366</v>
      </c>
      <c r="V14" s="4" t="s">
        <v>366</v>
      </c>
      <c r="W14" s="33"/>
      <c r="X14" s="14" t="s">
        <v>366</v>
      </c>
      <c r="Y14" s="4" t="s">
        <v>366</v>
      </c>
      <c r="Z14" s="14" t="s">
        <v>366</v>
      </c>
      <c r="AA14" s="2" t="s">
        <v>366</v>
      </c>
      <c r="AB14" s="14" t="s">
        <v>366</v>
      </c>
      <c r="AC14" s="30" t="s">
        <v>366</v>
      </c>
      <c r="AD14" s="99" t="s">
        <v>366</v>
      </c>
      <c r="AE14" s="34"/>
      <c r="AF14" s="14" t="s">
        <v>366</v>
      </c>
      <c r="AG14" s="2" t="s">
        <v>366</v>
      </c>
      <c r="AH14" s="14" t="s">
        <v>366</v>
      </c>
      <c r="AI14" s="4" t="s">
        <v>366</v>
      </c>
      <c r="AJ14" s="13" t="s">
        <v>366</v>
      </c>
      <c r="AK14" s="30" t="s">
        <v>366</v>
      </c>
      <c r="AL14" s="99" t="s">
        <v>366</v>
      </c>
    </row>
    <row r="15" spans="1:38" ht="138" x14ac:dyDescent="0.25">
      <c r="A15" s="3" t="s">
        <v>10</v>
      </c>
      <c r="B15" s="36" t="s">
        <v>15</v>
      </c>
      <c r="C15" s="14" t="s">
        <v>47</v>
      </c>
      <c r="D15" s="2">
        <f t="shared" si="9"/>
        <v>11</v>
      </c>
      <c r="E15" s="14" t="s">
        <v>321</v>
      </c>
      <c r="F15" s="2">
        <f t="shared" si="12"/>
        <v>10</v>
      </c>
      <c r="G15" s="14" t="s">
        <v>366</v>
      </c>
      <c r="H15" s="4" t="s">
        <v>366</v>
      </c>
      <c r="I15" s="14" t="s">
        <v>366</v>
      </c>
      <c r="J15" s="114" t="s">
        <v>366</v>
      </c>
      <c r="K15" s="88" t="s">
        <v>366</v>
      </c>
      <c r="L15" s="2" t="s">
        <v>366</v>
      </c>
      <c r="M15" s="14" t="s">
        <v>366</v>
      </c>
      <c r="N15" s="120" t="s">
        <v>366</v>
      </c>
      <c r="O15" s="89" t="s">
        <v>366</v>
      </c>
      <c r="P15" s="4" t="s">
        <v>366</v>
      </c>
      <c r="Q15" s="14" t="s">
        <v>366</v>
      </c>
      <c r="R15" s="120" t="s">
        <v>366</v>
      </c>
      <c r="S15" s="89" t="s">
        <v>366</v>
      </c>
      <c r="T15" s="4" t="s">
        <v>366</v>
      </c>
      <c r="U15" s="32" t="s">
        <v>366</v>
      </c>
      <c r="V15" s="4" t="s">
        <v>366</v>
      </c>
      <c r="W15" s="33"/>
      <c r="X15" s="14" t="s">
        <v>47</v>
      </c>
      <c r="Y15" s="4">
        <f>LEN(TRIM(X15))-LEN(SUBSTITUTE(X15," ",""))+1</f>
        <v>11</v>
      </c>
      <c r="Z15" s="14" t="s">
        <v>55</v>
      </c>
      <c r="AA15" s="2">
        <f t="shared" si="13"/>
        <v>9</v>
      </c>
      <c r="AB15" s="14" t="s">
        <v>366</v>
      </c>
      <c r="AC15" s="30" t="s">
        <v>366</v>
      </c>
      <c r="AD15" s="99" t="s">
        <v>366</v>
      </c>
      <c r="AE15" s="34"/>
      <c r="AF15" s="14" t="s">
        <v>366</v>
      </c>
      <c r="AG15" s="2" t="s">
        <v>366</v>
      </c>
      <c r="AH15" s="14" t="s">
        <v>366</v>
      </c>
      <c r="AI15" s="4" t="s">
        <v>366</v>
      </c>
      <c r="AJ15" s="13" t="s">
        <v>366</v>
      </c>
      <c r="AK15" s="30" t="s">
        <v>366</v>
      </c>
      <c r="AL15" s="99" t="s">
        <v>366</v>
      </c>
    </row>
    <row r="16" spans="1:38" ht="110.4" x14ac:dyDescent="0.25">
      <c r="A16" s="3" t="s">
        <v>11</v>
      </c>
      <c r="B16" s="37" t="s">
        <v>1</v>
      </c>
      <c r="C16" s="14" t="s">
        <v>265</v>
      </c>
      <c r="D16" s="2">
        <f t="shared" si="9"/>
        <v>17</v>
      </c>
      <c r="E16" s="14" t="s">
        <v>366</v>
      </c>
      <c r="F16" s="2" t="s">
        <v>366</v>
      </c>
      <c r="G16" s="14" t="s">
        <v>366</v>
      </c>
      <c r="H16" s="4" t="s">
        <v>366</v>
      </c>
      <c r="I16" s="14" t="s">
        <v>366</v>
      </c>
      <c r="J16" s="114" t="s">
        <v>366</v>
      </c>
      <c r="K16" s="88" t="s">
        <v>366</v>
      </c>
      <c r="L16" s="2" t="s">
        <v>366</v>
      </c>
      <c r="M16" s="14" t="s">
        <v>366</v>
      </c>
      <c r="N16" s="120" t="s">
        <v>366</v>
      </c>
      <c r="O16" s="89" t="s">
        <v>366</v>
      </c>
      <c r="P16" s="4" t="s">
        <v>366</v>
      </c>
      <c r="Q16" s="14" t="s">
        <v>366</v>
      </c>
      <c r="R16" s="120" t="s">
        <v>366</v>
      </c>
      <c r="S16" s="89" t="s">
        <v>366</v>
      </c>
      <c r="T16" s="4" t="s">
        <v>366</v>
      </c>
      <c r="U16" s="32" t="s">
        <v>366</v>
      </c>
      <c r="V16" s="4" t="s">
        <v>366</v>
      </c>
      <c r="W16" s="33"/>
      <c r="X16" s="14" t="s">
        <v>48</v>
      </c>
      <c r="Y16" s="4">
        <f>LEN(TRIM(X16))-LEN(SUBSTITUTE(X16," ",""))+1</f>
        <v>14</v>
      </c>
      <c r="Z16" s="14" t="s">
        <v>366</v>
      </c>
      <c r="AA16" s="2" t="s">
        <v>366</v>
      </c>
      <c r="AB16" s="14" t="s">
        <v>366</v>
      </c>
      <c r="AC16" s="30" t="s">
        <v>366</v>
      </c>
      <c r="AD16" s="99" t="s">
        <v>366</v>
      </c>
      <c r="AE16" s="34"/>
      <c r="AF16" s="14" t="s">
        <v>70</v>
      </c>
      <c r="AG16" s="2">
        <f t="shared" si="7"/>
        <v>3</v>
      </c>
      <c r="AH16" s="14" t="s">
        <v>366</v>
      </c>
      <c r="AI16" s="4" t="s">
        <v>366</v>
      </c>
      <c r="AJ16" s="13" t="s">
        <v>366</v>
      </c>
      <c r="AK16" s="30" t="s">
        <v>366</v>
      </c>
      <c r="AL16" s="99" t="s">
        <v>366</v>
      </c>
    </row>
    <row r="17" spans="1:38" ht="41.4" x14ac:dyDescent="0.25">
      <c r="A17" s="3" t="s">
        <v>11</v>
      </c>
      <c r="B17" s="36" t="s">
        <v>14</v>
      </c>
      <c r="C17" s="14" t="s">
        <v>49</v>
      </c>
      <c r="D17" s="2">
        <f t="shared" si="9"/>
        <v>6</v>
      </c>
      <c r="E17" s="14" t="s">
        <v>366</v>
      </c>
      <c r="F17" s="2" t="s">
        <v>366</v>
      </c>
      <c r="G17" s="14" t="s">
        <v>366</v>
      </c>
      <c r="H17" s="4" t="s">
        <v>366</v>
      </c>
      <c r="I17" s="14" t="s">
        <v>366</v>
      </c>
      <c r="J17" s="114" t="s">
        <v>366</v>
      </c>
      <c r="K17" s="88" t="s">
        <v>366</v>
      </c>
      <c r="L17" s="2" t="s">
        <v>366</v>
      </c>
      <c r="M17" s="14" t="s">
        <v>366</v>
      </c>
      <c r="N17" s="120" t="s">
        <v>366</v>
      </c>
      <c r="O17" s="89" t="s">
        <v>366</v>
      </c>
      <c r="P17" s="4" t="s">
        <v>366</v>
      </c>
      <c r="Q17" s="14" t="s">
        <v>366</v>
      </c>
      <c r="R17" s="120" t="s">
        <v>366</v>
      </c>
      <c r="S17" s="89" t="s">
        <v>366</v>
      </c>
      <c r="T17" s="4" t="s">
        <v>366</v>
      </c>
      <c r="U17" s="32" t="s">
        <v>366</v>
      </c>
      <c r="V17" s="4" t="s">
        <v>366</v>
      </c>
      <c r="W17" s="33"/>
      <c r="X17" s="14" t="s">
        <v>49</v>
      </c>
      <c r="Y17" s="4">
        <f>LEN(TRIM(X17))-LEN(SUBSTITUTE(X17," ",""))+1</f>
        <v>6</v>
      </c>
      <c r="Z17" s="14" t="s">
        <v>366</v>
      </c>
      <c r="AA17" s="2" t="s">
        <v>366</v>
      </c>
      <c r="AB17" s="14" t="s">
        <v>366</v>
      </c>
      <c r="AC17" s="30" t="s">
        <v>366</v>
      </c>
      <c r="AD17" s="99" t="s">
        <v>366</v>
      </c>
      <c r="AE17" s="34"/>
      <c r="AF17" s="14" t="s">
        <v>366</v>
      </c>
      <c r="AG17" s="2" t="s">
        <v>366</v>
      </c>
      <c r="AH17" s="14" t="s">
        <v>366</v>
      </c>
      <c r="AI17" s="4" t="s">
        <v>366</v>
      </c>
      <c r="AJ17" s="13" t="s">
        <v>366</v>
      </c>
      <c r="AK17" s="30" t="s">
        <v>366</v>
      </c>
      <c r="AL17" s="99" t="s">
        <v>366</v>
      </c>
    </row>
    <row r="18" spans="1:38" ht="194.4" customHeight="1" x14ac:dyDescent="0.25">
      <c r="A18" s="3" t="s">
        <v>11</v>
      </c>
      <c r="B18" s="36" t="s">
        <v>13</v>
      </c>
      <c r="C18" s="14" t="s">
        <v>266</v>
      </c>
      <c r="D18" s="2">
        <f t="shared" si="9"/>
        <v>31</v>
      </c>
      <c r="E18" s="14" t="s">
        <v>322</v>
      </c>
      <c r="F18" s="2">
        <f t="shared" si="12"/>
        <v>10</v>
      </c>
      <c r="G18" s="14" t="s">
        <v>366</v>
      </c>
      <c r="H18" s="4" t="s">
        <v>366</v>
      </c>
      <c r="I18" s="14" t="str" cm="1">
        <f t="array" ref="I18">_xlfn.TEXTJOIN(" ",,_xlfn.FILTERXML("&lt;t&gt;&lt;s&gt;"&amp;SUBSTITUTE(C18&amp;" "&amp;E18," ","&lt;/s&gt;&lt;s&gt;")&amp;"&lt;/s&gt;&lt;/t&gt;","//s[preceding::*=.]"))</f>
        <v>ISG15 FGFR1 FN1 FAT1</v>
      </c>
      <c r="J18" s="114">
        <f t="shared" si="4"/>
        <v>4</v>
      </c>
      <c r="K18" s="88">
        <f>((LEN(TRIM(I18))-LEN(SUBSTITUTE(I18," ",""))+1)/MIN(D18,F18))*100</f>
        <v>40</v>
      </c>
      <c r="L18" s="2">
        <v>0.01</v>
      </c>
      <c r="M18" s="14" t="s">
        <v>366</v>
      </c>
      <c r="N18" s="120" t="s">
        <v>366</v>
      </c>
      <c r="O18" s="89" t="s">
        <v>366</v>
      </c>
      <c r="P18" s="4" t="s">
        <v>366</v>
      </c>
      <c r="Q18" s="14" t="s">
        <v>366</v>
      </c>
      <c r="R18" s="120" t="s">
        <v>366</v>
      </c>
      <c r="S18" s="89" t="s">
        <v>366</v>
      </c>
      <c r="T18" s="4" t="s">
        <v>366</v>
      </c>
      <c r="U18" s="32" t="s">
        <v>366</v>
      </c>
      <c r="V18" s="4" t="s">
        <v>366</v>
      </c>
      <c r="W18" s="33"/>
      <c r="X18" s="14" t="s">
        <v>50</v>
      </c>
      <c r="Y18" s="4">
        <f>LEN(TRIM(X18))-LEN(SUBSTITUTE(X18," ",""))+1</f>
        <v>27</v>
      </c>
      <c r="Z18" s="14" t="s">
        <v>52</v>
      </c>
      <c r="AA18" s="2">
        <f t="shared" ref="AA18:AA19" si="14">LEN(TRIM(Z18))-LEN(SUBSTITUTE(Z18," ",""))+1</f>
        <v>9</v>
      </c>
      <c r="AB18" s="14" t="str" cm="1">
        <f t="array" ref="AB18">_xlfn.TEXTJOIN(" ",,_xlfn.FILTERXML("&lt;t&gt;&lt;s&gt;"&amp;SUBSTITUTE(X18&amp;" "&amp;Z18," ","&lt;/s&gt;&lt;s&gt;")&amp;"&lt;/s&gt;&lt;/t&gt;","//s[preceding::*=.]"))</f>
        <v>ISG15 FGFR1 FN1</v>
      </c>
      <c r="AC18" s="30">
        <f t="shared" si="6"/>
        <v>3</v>
      </c>
      <c r="AD18" s="99">
        <f>((LEN(TRIM(AB18))-LEN(SUBSTITUTE(AB18," ",""))+1)/MIN(Y18,AA18))*100</f>
        <v>33.333333333333329</v>
      </c>
      <c r="AE18" s="34"/>
      <c r="AF18" s="14" t="s">
        <v>71</v>
      </c>
      <c r="AG18" s="2">
        <f t="shared" ref="AG18:AG22" si="15">LEN(TRIM(AF18))-LEN(SUBSTITUTE(AF18," ",""))+1</f>
        <v>4</v>
      </c>
      <c r="AH18" s="14" t="s">
        <v>18</v>
      </c>
      <c r="AI18" s="4">
        <f>LEN(TRIM(AH18))-LEN(SUBSTITUTE(AH18," ",""))+1</f>
        <v>1</v>
      </c>
      <c r="AJ18" s="13" t="str" cm="1">
        <f t="array" ref="AJ18">_xlfn.TEXTJOIN(" ",,_xlfn.FILTERXML("&lt;t&gt;&lt;s&gt;"&amp;SUBSTITUTE(AF18&amp;" "&amp;AH18," ","&lt;/s&gt;&lt;s&gt;")&amp;"&lt;/s&gt;&lt;/t&gt;","//s[preceding::*=.]"))</f>
        <v>FAT1</v>
      </c>
      <c r="AK18" s="30">
        <f>LEN(TRIM(AJ18))-LEN(SUBSTITUTE(AJ18," ",""))+1</f>
        <v>1</v>
      </c>
      <c r="AL18" s="99">
        <f>((LEN(TRIM(AJ18))-LEN(SUBSTITUTE(AJ18," ",""))+1)/MIN(AG18,AI18))*100</f>
        <v>100</v>
      </c>
    </row>
    <row r="19" spans="1:38" ht="110.4" x14ac:dyDescent="0.25">
      <c r="A19" s="3" t="s">
        <v>11</v>
      </c>
      <c r="B19" s="36" t="s">
        <v>4</v>
      </c>
      <c r="C19" s="14" t="s">
        <v>267</v>
      </c>
      <c r="D19" s="4">
        <f t="shared" si="9"/>
        <v>4</v>
      </c>
      <c r="E19" s="14" t="s">
        <v>323</v>
      </c>
      <c r="F19" s="2">
        <f t="shared" si="12"/>
        <v>10</v>
      </c>
      <c r="G19" s="14" t="s">
        <v>366</v>
      </c>
      <c r="H19" s="4" t="s">
        <v>366</v>
      </c>
      <c r="I19" s="14" t="str" cm="1">
        <f t="array" ref="I19">_xlfn.TEXTJOIN(" ",,_xlfn.FILTERXML("&lt;t&gt;&lt;s&gt;"&amp;SUBSTITUTE(C19&amp;" "&amp;E19," ","&lt;/s&gt;&lt;s&gt;")&amp;"&lt;/s&gt;&lt;/t&gt;","//s[preceding::*=.]"))</f>
        <v>KRT19 TFF1</v>
      </c>
      <c r="J19" s="114">
        <f t="shared" si="4"/>
        <v>2</v>
      </c>
      <c r="K19" s="88">
        <f>((LEN(TRIM(I19))-LEN(SUBSTITUTE(I19," ",""))+1)/MIN(D19,F19))*100</f>
        <v>50</v>
      </c>
      <c r="L19" s="2">
        <v>0.01</v>
      </c>
      <c r="M19" s="14" t="s">
        <v>366</v>
      </c>
      <c r="N19" s="120" t="s">
        <v>366</v>
      </c>
      <c r="O19" s="89" t="s">
        <v>366</v>
      </c>
      <c r="P19" s="4" t="s">
        <v>366</v>
      </c>
      <c r="Q19" s="14" t="s">
        <v>366</v>
      </c>
      <c r="R19" s="120" t="s">
        <v>366</v>
      </c>
      <c r="S19" s="89" t="s">
        <v>366</v>
      </c>
      <c r="T19" s="4" t="s">
        <v>366</v>
      </c>
      <c r="U19" s="32" t="s">
        <v>366</v>
      </c>
      <c r="V19" s="4" t="s">
        <v>366</v>
      </c>
      <c r="W19" s="33"/>
      <c r="X19" s="14" t="s">
        <v>16</v>
      </c>
      <c r="Y19" s="4">
        <f>LEN(TRIM(X19))-LEN(SUBSTITUTE(X19," ",""))+1</f>
        <v>1</v>
      </c>
      <c r="Z19" s="14" t="s">
        <v>53</v>
      </c>
      <c r="AA19" s="2">
        <f t="shared" si="14"/>
        <v>7</v>
      </c>
      <c r="AB19" s="14" t="str" cm="1">
        <f t="array" ref="AB19">_xlfn.TEXTJOIN(" ",,_xlfn.FILTERXML("&lt;t&gt;&lt;s&gt;"&amp;SUBSTITUTE(X19&amp;" "&amp;Z19," ","&lt;/s&gt;&lt;s&gt;")&amp;"&lt;/s&gt;&lt;/t&gt;","//s[preceding::*=.]"))</f>
        <v>TFF1</v>
      </c>
      <c r="AC19" s="30">
        <f t="shared" si="6"/>
        <v>1</v>
      </c>
      <c r="AD19" s="99">
        <f>((LEN(TRIM(AB19))-LEN(SUBSTITUTE(AB19," ",""))+1)/MIN(Y19,AA19))*100</f>
        <v>100</v>
      </c>
      <c r="AE19" s="34"/>
      <c r="AF19" s="14" t="s">
        <v>72</v>
      </c>
      <c r="AG19" s="2">
        <f t="shared" si="15"/>
        <v>2</v>
      </c>
      <c r="AH19" s="14" t="s">
        <v>54</v>
      </c>
      <c r="AI19" s="4">
        <f>LEN(TRIM(AH19))-LEN(SUBSTITUTE(AH19," ",""))+1</f>
        <v>2</v>
      </c>
      <c r="AJ19" s="13" t="s">
        <v>366</v>
      </c>
      <c r="AK19" s="30" t="s">
        <v>366</v>
      </c>
      <c r="AL19" s="99" t="s">
        <v>366</v>
      </c>
    </row>
    <row r="20" spans="1:38" x14ac:dyDescent="0.25">
      <c r="A20" s="3" t="s">
        <v>11</v>
      </c>
      <c r="B20" s="36" t="s">
        <v>8</v>
      </c>
      <c r="C20" s="14" t="s">
        <v>73</v>
      </c>
      <c r="D20" s="4">
        <f t="shared" si="9"/>
        <v>2</v>
      </c>
      <c r="E20" s="14" t="s">
        <v>366</v>
      </c>
      <c r="F20" s="2" t="s">
        <v>366</v>
      </c>
      <c r="G20" s="14" t="s">
        <v>366</v>
      </c>
      <c r="H20" s="4" t="s">
        <v>366</v>
      </c>
      <c r="I20" s="14" t="s">
        <v>366</v>
      </c>
      <c r="J20" s="114" t="s">
        <v>366</v>
      </c>
      <c r="K20" s="88" t="s">
        <v>366</v>
      </c>
      <c r="L20" s="2" t="s">
        <v>366</v>
      </c>
      <c r="M20" s="14" t="s">
        <v>366</v>
      </c>
      <c r="N20" s="120" t="s">
        <v>366</v>
      </c>
      <c r="O20" s="89" t="s">
        <v>366</v>
      </c>
      <c r="P20" s="4" t="s">
        <v>366</v>
      </c>
      <c r="Q20" s="14" t="s">
        <v>366</v>
      </c>
      <c r="R20" s="120" t="s">
        <v>366</v>
      </c>
      <c r="S20" s="89" t="s">
        <v>366</v>
      </c>
      <c r="T20" s="4" t="s">
        <v>366</v>
      </c>
      <c r="U20" s="32" t="s">
        <v>366</v>
      </c>
      <c r="V20" s="4" t="s">
        <v>366</v>
      </c>
      <c r="W20" s="33"/>
      <c r="X20" s="14" t="s">
        <v>366</v>
      </c>
      <c r="Y20" s="4" t="s">
        <v>366</v>
      </c>
      <c r="Z20" s="14" t="s">
        <v>366</v>
      </c>
      <c r="AA20" s="2" t="s">
        <v>366</v>
      </c>
      <c r="AB20" s="14" t="s">
        <v>366</v>
      </c>
      <c r="AC20" s="30" t="s">
        <v>366</v>
      </c>
      <c r="AD20" s="99" t="s">
        <v>366</v>
      </c>
      <c r="AE20" s="34"/>
      <c r="AF20" s="14" t="s">
        <v>73</v>
      </c>
      <c r="AG20" s="2">
        <f t="shared" si="15"/>
        <v>2</v>
      </c>
      <c r="AH20" s="14" t="s">
        <v>366</v>
      </c>
      <c r="AI20" s="4" t="s">
        <v>366</v>
      </c>
      <c r="AJ20" s="13" t="s">
        <v>366</v>
      </c>
      <c r="AK20" s="30" t="s">
        <v>366</v>
      </c>
      <c r="AL20" s="99" t="s">
        <v>366</v>
      </c>
    </row>
    <row r="21" spans="1:38" ht="142.19999999999999" customHeight="1" x14ac:dyDescent="0.25">
      <c r="A21" s="3" t="s">
        <v>11</v>
      </c>
      <c r="B21" s="36" t="s">
        <v>15</v>
      </c>
      <c r="C21" s="14" t="s">
        <v>269</v>
      </c>
      <c r="D21" s="4">
        <f t="shared" si="9"/>
        <v>16</v>
      </c>
      <c r="E21" s="14" t="s">
        <v>324</v>
      </c>
      <c r="F21" s="2">
        <f t="shared" ref="F21" si="16">LEN(TRIM(E21))-LEN(SUBSTITUTE(E21," ",""))+1</f>
        <v>10</v>
      </c>
      <c r="G21" s="14" t="s">
        <v>366</v>
      </c>
      <c r="H21" s="4" t="s">
        <v>366</v>
      </c>
      <c r="I21" s="14" t="str" cm="1">
        <f t="array" ref="I21">_xlfn.TEXTJOIN(" ",,_xlfn.FILTERXML("&lt;t&gt;&lt;s&gt;"&amp;SUBSTITUTE(C21&amp;" "&amp;E21," ","&lt;/s&gt;&lt;s&gt;")&amp;"&lt;/s&gt;&lt;/t&gt;","//s[preceding::*=.]"))</f>
        <v>CD68 CDK7</v>
      </c>
      <c r="J21" s="114">
        <f t="shared" si="4"/>
        <v>2</v>
      </c>
      <c r="K21" s="88">
        <f>((LEN(TRIM(I21))-LEN(SUBSTITUTE(I21," ",""))+1)/MIN(D21,F21))*100</f>
        <v>20</v>
      </c>
      <c r="L21" s="2">
        <v>0.45</v>
      </c>
      <c r="M21" s="14" t="s">
        <v>366</v>
      </c>
      <c r="N21" s="120" t="s">
        <v>366</v>
      </c>
      <c r="O21" s="89" t="s">
        <v>366</v>
      </c>
      <c r="P21" s="4" t="s">
        <v>366</v>
      </c>
      <c r="Q21" s="14" t="s">
        <v>366</v>
      </c>
      <c r="R21" s="120" t="s">
        <v>366</v>
      </c>
      <c r="S21" s="89" t="s">
        <v>366</v>
      </c>
      <c r="T21" s="4" t="s">
        <v>366</v>
      </c>
      <c r="U21" s="32" t="s">
        <v>366</v>
      </c>
      <c r="V21" s="4" t="s">
        <v>366</v>
      </c>
      <c r="W21" s="33"/>
      <c r="X21" s="14" t="s">
        <v>65</v>
      </c>
      <c r="Y21" s="4">
        <f>LEN(TRIM(X21))-LEN(SUBSTITUTE(X21," ",""))+1</f>
        <v>13</v>
      </c>
      <c r="Z21" s="14" t="s">
        <v>56</v>
      </c>
      <c r="AA21" s="2">
        <f t="shared" ref="AA21:AA22" si="17">LEN(TRIM(Z21))-LEN(SUBSTITUTE(Z21," ",""))+1</f>
        <v>6</v>
      </c>
      <c r="AB21" s="14" t="str" cm="1">
        <f t="array" ref="AB21">_xlfn.TEXTJOIN(" ",,_xlfn.FILTERXML("&lt;t&gt;&lt;s&gt;"&amp;SUBSTITUTE(X21&amp;" "&amp;Z21," ","&lt;/s&gt;&lt;s&gt;")&amp;"&lt;/s&gt;&lt;/t&gt;","//s[preceding::*=.]"))</f>
        <v>CD68 CDK7</v>
      </c>
      <c r="AC21" s="30">
        <f t="shared" si="6"/>
        <v>2</v>
      </c>
      <c r="AD21" s="99">
        <f>((LEN(TRIM(AB21))-LEN(SUBSTITUTE(AB21," ",""))+1)/MIN(Y21,AA21))*100</f>
        <v>33.333333333333329</v>
      </c>
      <c r="AE21" s="34"/>
      <c r="AF21" s="14" t="s">
        <v>74</v>
      </c>
      <c r="AG21" s="4">
        <f t="shared" si="15"/>
        <v>3</v>
      </c>
      <c r="AH21" s="14" t="s">
        <v>57</v>
      </c>
      <c r="AI21" s="4">
        <f t="shared" ref="AI21:AI22" si="18">LEN(TRIM(AH21))-LEN(SUBSTITUTE(AH21," ",""))+1</f>
        <v>4</v>
      </c>
      <c r="AJ21" s="13" t="s">
        <v>366</v>
      </c>
      <c r="AK21" s="30" t="s">
        <v>366</v>
      </c>
      <c r="AL21" s="99" t="s">
        <v>366</v>
      </c>
    </row>
    <row r="22" spans="1:38" ht="124.2" customHeight="1" x14ac:dyDescent="0.25">
      <c r="A22" s="207" t="s">
        <v>2</v>
      </c>
      <c r="B22" s="210" t="s">
        <v>1</v>
      </c>
      <c r="C22" s="188" t="s">
        <v>270</v>
      </c>
      <c r="D22" s="175">
        <f t="shared" si="9"/>
        <v>7</v>
      </c>
      <c r="E22" s="188" t="s">
        <v>325</v>
      </c>
      <c r="F22" s="175">
        <f>LEN(TRIM(E22))-LEN(SUBSTITUTE(E22," ",""))+1</f>
        <v>10</v>
      </c>
      <c r="G22" s="15" t="s">
        <v>422</v>
      </c>
      <c r="H22" s="6">
        <v>15</v>
      </c>
      <c r="I22" s="188" t="str" cm="1">
        <f t="array" ref="I22">_xlfn.TEXTJOIN(" ",,_xlfn.FILTERXML("&lt;t&gt;&lt;s&gt;"&amp;SUBSTITUTE(C22&amp;" "&amp;E22," ","&lt;/s&gt;&lt;s&gt;")&amp;"&lt;/s&gt;&lt;/t&gt;","//s[preceding::*=.]"))</f>
        <v>TMSB4X RPSA MYL6 KRT18 CD3G</v>
      </c>
      <c r="J22" s="197">
        <f t="shared" si="4"/>
        <v>5</v>
      </c>
      <c r="K22" s="191">
        <f>((LEN(TRIM(I22))-LEN(SUBSTITUTE(I22," ",""))+1)/MIN(D22,F22))*100</f>
        <v>71.428571428571431</v>
      </c>
      <c r="L22" s="194">
        <v>0.01</v>
      </c>
      <c r="M22" s="15" t="s">
        <v>366</v>
      </c>
      <c r="N22" s="121" t="s">
        <v>366</v>
      </c>
      <c r="O22" s="90" t="s">
        <v>366</v>
      </c>
      <c r="P22" s="6" t="s">
        <v>366</v>
      </c>
      <c r="Q22" s="15" t="s">
        <v>366</v>
      </c>
      <c r="R22" s="121" t="s">
        <v>366</v>
      </c>
      <c r="S22" s="90" t="s">
        <v>366</v>
      </c>
      <c r="T22" s="6" t="s">
        <v>366</v>
      </c>
      <c r="U22" s="62" t="s">
        <v>366</v>
      </c>
      <c r="V22" s="6" t="s">
        <v>366</v>
      </c>
      <c r="W22" s="51"/>
      <c r="X22" s="188" t="s">
        <v>75</v>
      </c>
      <c r="Y22" s="175">
        <f>LEN(TRIM(X22))-LEN(SUBSTITUTE(X22," ",""))+1</f>
        <v>4</v>
      </c>
      <c r="Z22" s="188" t="s">
        <v>82</v>
      </c>
      <c r="AA22" s="175">
        <f t="shared" si="17"/>
        <v>4</v>
      </c>
      <c r="AB22" s="188" t="str" cm="1">
        <f t="array" ref="AB22">_xlfn.TEXTJOIN(" ",,_xlfn.FILTERXML("&lt;t&gt;&lt;s&gt;"&amp;SUBSTITUTE(X22&amp;" "&amp;Z22," ","&lt;/s&gt;&lt;s&gt;")&amp;"&lt;/s&gt;&lt;/t&gt;","//s[preceding::*=.]"))</f>
        <v>TMSB4X RPSA MYL6</v>
      </c>
      <c r="AC22" s="197">
        <f t="shared" si="6"/>
        <v>3</v>
      </c>
      <c r="AD22" s="204">
        <f>((LEN(TRIM(AB22))-LEN(SUBSTITUTE(AB22," ",""))+1)/MIN(Y22,AA22))*100</f>
        <v>75</v>
      </c>
      <c r="AE22" s="130"/>
      <c r="AF22" s="188" t="s">
        <v>79</v>
      </c>
      <c r="AG22" s="175">
        <f t="shared" si="15"/>
        <v>2</v>
      </c>
      <c r="AH22" s="188" t="s">
        <v>83</v>
      </c>
      <c r="AI22" s="175">
        <f t="shared" si="18"/>
        <v>4</v>
      </c>
      <c r="AJ22" s="188" t="str" cm="1">
        <f t="array" ref="AJ22">_xlfn.TEXTJOIN(" ",,_xlfn.FILTERXML("&lt;t&gt;&lt;s&gt;"&amp;SUBSTITUTE(AF22&amp;" "&amp;AH22," ","&lt;/s&gt;&lt;s&gt;")&amp;"&lt;/s&gt;&lt;/t&gt;","//s[preceding::*=.]"))</f>
        <v>CD3G</v>
      </c>
      <c r="AK22" s="197">
        <f>LEN(TRIM(AJ22))-LEN(SUBSTITUTE(AJ22," ",""))+1</f>
        <v>1</v>
      </c>
      <c r="AL22" s="204">
        <f>((LEN(TRIM(AJ22))-LEN(SUBSTITUTE(AJ22," ",""))+1)/MIN(AG22,AI22))*100</f>
        <v>50</v>
      </c>
    </row>
    <row r="23" spans="1:38" ht="124.2" customHeight="1" x14ac:dyDescent="0.25">
      <c r="A23" s="208"/>
      <c r="B23" s="211"/>
      <c r="C23" s="189"/>
      <c r="D23" s="176"/>
      <c r="E23" s="189"/>
      <c r="F23" s="176"/>
      <c r="G23" s="15" t="s">
        <v>421</v>
      </c>
      <c r="H23" s="6">
        <v>15</v>
      </c>
      <c r="I23" s="189"/>
      <c r="J23" s="198"/>
      <c r="K23" s="192"/>
      <c r="L23" s="195"/>
      <c r="M23" s="15" t="str" cm="1">
        <f t="array" ref="M23">_xlfn.TEXTJOIN(" ",,_xlfn.FILTERXML("&lt;t&gt;&lt;s&gt;"&amp;SUBSTITUTE(C22&amp;" "&amp;G23," ","&lt;/s&gt;&lt;s&gt;")&amp;"&lt;/s&gt;&lt;/t&gt;","//s[preceding::*=.]"))</f>
        <v>SULF1 CD3G</v>
      </c>
      <c r="N23" s="121">
        <f>LEN(TRIM(M23))-LEN(SUBSTITUTE(M23," ",""))+1</f>
        <v>2</v>
      </c>
      <c r="O23" s="90">
        <f>((LEN(TRIM(M23))-LEN(SUBSTITUTE(M23," ",""))+1)/MIN(D22,H23))*100</f>
        <v>28.571428571428569</v>
      </c>
      <c r="P23" s="6">
        <v>0.21</v>
      </c>
      <c r="Q23" s="15" t="str" cm="1">
        <f t="array" ref="Q23">_xlfn.TEXTJOIN(" ",,_xlfn.FILTERXML("&lt;t&gt;&lt;s&gt;"&amp;SUBSTITUTE(E22&amp;" "&amp;G23," ","&lt;/s&gt;&lt;s&gt;")&amp;"&lt;/s&gt;&lt;/t&gt;","//s[preceding::*=.]"))</f>
        <v>CD3G</v>
      </c>
      <c r="R23" s="121">
        <f>LEN(TRIM(Q23))-LEN(SUBSTITUTE(Q23," ",""))+1</f>
        <v>1</v>
      </c>
      <c r="S23" s="90">
        <f>((LEN(TRIM(Q23))-LEN(SUBSTITUTE(Q23," ",""))+1)/MIN(F22,H23))*100</f>
        <v>10</v>
      </c>
      <c r="T23" s="6">
        <v>0.71</v>
      </c>
      <c r="U23" s="62" t="str" cm="1">
        <f t="array" ref="U23">_xlfn.TEXTJOIN(" ",,_xlfn.FILTERXML("&lt;t&gt;&lt;s&gt;"&amp;SUBSTITUTE(C22&amp;" "&amp;Q23," ","&lt;/s&gt;&lt;s&gt;")&amp;"&lt;/s&gt;&lt;/t&gt;","//s[preceding::*=.]"))</f>
        <v>CD3G</v>
      </c>
      <c r="V23" s="6">
        <f>LEN(TRIM(U23))-LEN(SUBSTITUTE(U23," ",""))+1</f>
        <v>1</v>
      </c>
      <c r="W23" s="137"/>
      <c r="X23" s="189"/>
      <c r="Y23" s="176"/>
      <c r="Z23" s="189"/>
      <c r="AA23" s="176"/>
      <c r="AB23" s="189"/>
      <c r="AC23" s="198"/>
      <c r="AD23" s="205"/>
      <c r="AE23" s="138"/>
      <c r="AF23" s="189"/>
      <c r="AG23" s="176"/>
      <c r="AH23" s="189"/>
      <c r="AI23" s="176"/>
      <c r="AJ23" s="189"/>
      <c r="AK23" s="198"/>
      <c r="AL23" s="205"/>
    </row>
    <row r="24" spans="1:38" ht="137.4" customHeight="1" x14ac:dyDescent="0.25">
      <c r="A24" s="209"/>
      <c r="B24" s="212"/>
      <c r="C24" s="190"/>
      <c r="D24" s="177"/>
      <c r="E24" s="190"/>
      <c r="F24" s="177"/>
      <c r="G24" s="15" t="s">
        <v>407</v>
      </c>
      <c r="H24" s="6">
        <v>15</v>
      </c>
      <c r="I24" s="190"/>
      <c r="J24" s="199"/>
      <c r="K24" s="193"/>
      <c r="L24" s="196"/>
      <c r="M24" s="15" t="str" cm="1">
        <f t="array" ref="M24">_xlfn.TEXTJOIN(" ",,_xlfn.FILTERXML("&lt;t&gt;&lt;s&gt;"&amp;SUBSTITUTE(C22&amp;" "&amp;G24," ","&lt;/s&gt;&lt;s&gt;")&amp;"&lt;/s&gt;&lt;/t&gt;","//s[preceding::*=.]"))</f>
        <v>KRT18 MYL6 TMSB4X RPSA</v>
      </c>
      <c r="N24" s="121">
        <f>LEN(TRIM(M24))-LEN(SUBSTITUTE(M24," ",""))+1</f>
        <v>4</v>
      </c>
      <c r="O24" s="90">
        <f>((LEN(TRIM(M24))-LEN(SUBSTITUTE(M24," ",""))+1)/MIN(D22,H24))*100</f>
        <v>57.142857142857139</v>
      </c>
      <c r="P24" s="6">
        <v>0.04</v>
      </c>
      <c r="Q24" s="15" t="str" cm="1">
        <f t="array" ref="Q24">_xlfn.TEXTJOIN(" ",,_xlfn.FILTERXML("&lt;t&gt;&lt;s&gt;"&amp;SUBSTITUTE(E22&amp;" "&amp;G24," ","&lt;/s&gt;&lt;s&gt;")&amp;"&lt;/s&gt;&lt;/t&gt;","//s[preceding::*=.]"))</f>
        <v>KRT18 MYL6 KRT19 TMSB4X RPSA XBP1</v>
      </c>
      <c r="R24" s="121">
        <f>LEN(TRIM(Q24))-LEN(SUBSTITUTE(Q24," ",""))+1</f>
        <v>6</v>
      </c>
      <c r="S24" s="90">
        <f>((LEN(TRIM(Q24))-LEN(SUBSTITUTE(Q24," ",""))+1)/MIN(F22,H24))*100</f>
        <v>60</v>
      </c>
      <c r="T24" s="6">
        <v>0.01</v>
      </c>
      <c r="U24" s="62" t="str" cm="1">
        <f t="array" ref="U24">_xlfn.TEXTJOIN(" ",,_xlfn.FILTERXML("&lt;t&gt;&lt;s&gt;"&amp;SUBSTITUTE(C22&amp;" "&amp;Q24," ","&lt;/s&gt;&lt;s&gt;")&amp;"&lt;/s&gt;&lt;/t&gt;","//s[preceding::*=.]"))</f>
        <v>KRT18 MYL6 TMSB4X RPSA</v>
      </c>
      <c r="V24" s="6">
        <f>LEN(TRIM(U24))-LEN(SUBSTITUTE(U24," ",""))+1</f>
        <v>4</v>
      </c>
      <c r="W24" s="52"/>
      <c r="X24" s="190"/>
      <c r="Y24" s="177"/>
      <c r="Z24" s="190"/>
      <c r="AA24" s="177"/>
      <c r="AB24" s="190"/>
      <c r="AC24" s="199"/>
      <c r="AD24" s="206"/>
      <c r="AE24" s="131"/>
      <c r="AF24" s="190"/>
      <c r="AG24" s="177"/>
      <c r="AH24" s="190"/>
      <c r="AI24" s="177"/>
      <c r="AJ24" s="190"/>
      <c r="AK24" s="199"/>
      <c r="AL24" s="206"/>
    </row>
    <row r="25" spans="1:38" ht="137.4" customHeight="1" x14ac:dyDescent="0.25">
      <c r="A25" s="5" t="s">
        <v>2</v>
      </c>
      <c r="B25" s="36" t="s">
        <v>14</v>
      </c>
      <c r="C25" s="45" t="s">
        <v>271</v>
      </c>
      <c r="D25" s="40">
        <f t="shared" ref="D25:D27" si="19">LEN(TRIM(C25))-LEN(SUBSTITUTE(C25," ",""))+1</f>
        <v>18</v>
      </c>
      <c r="E25" s="45" t="s">
        <v>326</v>
      </c>
      <c r="F25" s="40">
        <f>LEN(TRIM(E25))-LEN(SUBSTITUTE(E25," ",""))+1</f>
        <v>10</v>
      </c>
      <c r="G25" s="15" t="s">
        <v>366</v>
      </c>
      <c r="H25" s="6" t="s">
        <v>366</v>
      </c>
      <c r="I25" s="15" t="str" cm="1">
        <f t="array" ref="I25">_xlfn.TEXTJOIN(" ",,_xlfn.FILTERXML("&lt;t&gt;&lt;s&gt;"&amp;SUBSTITUTE(C25&amp;" "&amp;E25," ","&lt;/s&gt;&lt;s&gt;")&amp;"&lt;/s&gt;&lt;/t&gt;","//s[preceding::*=.]"))</f>
        <v>PTPRC</v>
      </c>
      <c r="J25" s="115">
        <f t="shared" si="4"/>
        <v>1</v>
      </c>
      <c r="K25" s="95">
        <f>((LEN(TRIM(I25))-LEN(SUBSTITUTE(I25," ",""))+1)/MIN(D25,F25))*100</f>
        <v>10</v>
      </c>
      <c r="L25" s="40">
        <v>0.52</v>
      </c>
      <c r="M25" s="15" t="s">
        <v>366</v>
      </c>
      <c r="N25" s="121" t="s">
        <v>366</v>
      </c>
      <c r="O25" s="90" t="s">
        <v>366</v>
      </c>
      <c r="P25" s="6" t="s">
        <v>366</v>
      </c>
      <c r="Q25" s="15" t="s">
        <v>366</v>
      </c>
      <c r="R25" s="121" t="s">
        <v>366</v>
      </c>
      <c r="S25" s="90" t="s">
        <v>366</v>
      </c>
      <c r="T25" s="6" t="s">
        <v>366</v>
      </c>
      <c r="U25" s="62" t="s">
        <v>366</v>
      </c>
      <c r="V25" s="6" t="s">
        <v>366</v>
      </c>
      <c r="W25" s="52"/>
      <c r="X25" s="45" t="s">
        <v>76</v>
      </c>
      <c r="Y25" s="6">
        <f>LEN(TRIM(X25))-LEN(SUBSTITUTE(X25," ",""))+1</f>
        <v>14</v>
      </c>
      <c r="Z25" s="45" t="s">
        <v>84</v>
      </c>
      <c r="AA25" s="40">
        <f t="shared" ref="AA25:AA27" si="20">LEN(TRIM(Z25))-LEN(SUBSTITUTE(Z25," ",""))+1</f>
        <v>8</v>
      </c>
      <c r="AB25" s="45" t="s">
        <v>366</v>
      </c>
      <c r="AC25" s="52" t="s">
        <v>366</v>
      </c>
      <c r="AD25" s="100" t="s">
        <v>366</v>
      </c>
      <c r="AE25" s="131"/>
      <c r="AF25" s="45" t="s">
        <v>366</v>
      </c>
      <c r="AG25" s="40" t="s">
        <v>366</v>
      </c>
      <c r="AH25" s="45" t="s">
        <v>366</v>
      </c>
      <c r="AI25" s="40" t="s">
        <v>366</v>
      </c>
      <c r="AJ25" s="45" t="s">
        <v>366</v>
      </c>
      <c r="AK25" s="52" t="s">
        <v>366</v>
      </c>
      <c r="AL25" s="100" t="s">
        <v>366</v>
      </c>
    </row>
    <row r="26" spans="1:38" ht="123" customHeight="1" x14ac:dyDescent="0.25">
      <c r="A26" s="5" t="s">
        <v>2</v>
      </c>
      <c r="B26" s="36" t="s">
        <v>13</v>
      </c>
      <c r="C26" s="15" t="s">
        <v>272</v>
      </c>
      <c r="D26" s="6">
        <f t="shared" si="19"/>
        <v>6</v>
      </c>
      <c r="E26" s="15" t="s">
        <v>327</v>
      </c>
      <c r="F26" s="40">
        <f>LEN(TRIM(E26))-LEN(SUBSTITUTE(E26," ",""))+1</f>
        <v>10</v>
      </c>
      <c r="G26" s="15" t="s">
        <v>366</v>
      </c>
      <c r="H26" s="6" t="s">
        <v>366</v>
      </c>
      <c r="I26" s="15" t="s">
        <v>366</v>
      </c>
      <c r="J26" s="115" t="s">
        <v>366</v>
      </c>
      <c r="K26" s="95" t="s">
        <v>366</v>
      </c>
      <c r="L26" s="40" t="s">
        <v>366</v>
      </c>
      <c r="M26" s="15" t="s">
        <v>366</v>
      </c>
      <c r="N26" s="121" t="s">
        <v>366</v>
      </c>
      <c r="O26" s="90" t="s">
        <v>366</v>
      </c>
      <c r="P26" s="6" t="s">
        <v>366</v>
      </c>
      <c r="Q26" s="15" t="s">
        <v>366</v>
      </c>
      <c r="R26" s="121" t="s">
        <v>366</v>
      </c>
      <c r="S26" s="90" t="s">
        <v>366</v>
      </c>
      <c r="T26" s="6" t="s">
        <v>366</v>
      </c>
      <c r="U26" s="62" t="s">
        <v>366</v>
      </c>
      <c r="V26" s="6" t="s">
        <v>366</v>
      </c>
      <c r="W26" s="53"/>
      <c r="X26" s="15" t="s">
        <v>77</v>
      </c>
      <c r="Y26" s="6">
        <f>LEN(TRIM(X26))-LEN(SUBSTITUTE(X26," ",""))+1</f>
        <v>4</v>
      </c>
      <c r="Z26" s="15" t="s">
        <v>85</v>
      </c>
      <c r="AA26" s="40">
        <f t="shared" si="20"/>
        <v>2</v>
      </c>
      <c r="AB26" s="45" t="s">
        <v>366</v>
      </c>
      <c r="AC26" s="52" t="s">
        <v>366</v>
      </c>
      <c r="AD26" s="100" t="s">
        <v>366</v>
      </c>
      <c r="AE26" s="46"/>
      <c r="AF26" s="15" t="s">
        <v>80</v>
      </c>
      <c r="AG26" s="6">
        <f t="shared" ref="AG26:AG27" si="21">LEN(TRIM(AF26))-LEN(SUBSTITUTE(AF26," ",""))+1</f>
        <v>2</v>
      </c>
      <c r="AH26" s="15" t="s">
        <v>86</v>
      </c>
      <c r="AI26" s="6">
        <f t="shared" ref="AI26:AI27" si="22">LEN(TRIM(AH26))-LEN(SUBSTITUTE(AH26," ",""))+1</f>
        <v>7</v>
      </c>
      <c r="AJ26" s="45" t="s">
        <v>366</v>
      </c>
      <c r="AK26" s="52" t="s">
        <v>366</v>
      </c>
      <c r="AL26" s="100" t="s">
        <v>366</v>
      </c>
    </row>
    <row r="27" spans="1:38" ht="124.2" x14ac:dyDescent="0.25">
      <c r="A27" s="5" t="s">
        <v>2</v>
      </c>
      <c r="B27" s="36" t="s">
        <v>4</v>
      </c>
      <c r="C27" s="15" t="s">
        <v>273</v>
      </c>
      <c r="D27" s="6">
        <f t="shared" si="19"/>
        <v>10</v>
      </c>
      <c r="E27" s="15" t="s">
        <v>328</v>
      </c>
      <c r="F27" s="40">
        <f>LEN(TRIM(E27))-LEN(SUBSTITUTE(E27," ",""))+1</f>
        <v>10</v>
      </c>
      <c r="G27" s="15" t="s">
        <v>366</v>
      </c>
      <c r="H27" s="6" t="s">
        <v>366</v>
      </c>
      <c r="I27" s="15" t="str" cm="1">
        <f t="array" ref="I27">_xlfn.TEXTJOIN(" ",,_xlfn.FILTERXML("&lt;t&gt;&lt;s&gt;"&amp;SUBSTITUTE(C27&amp;" "&amp;E27," ","&lt;/s&gt;&lt;s&gt;")&amp;"&lt;/s&gt;&lt;/t&gt;","//s[preceding::*=.]"))</f>
        <v>HIF1A SULF1 JUN</v>
      </c>
      <c r="J27" s="115">
        <f t="shared" si="4"/>
        <v>3</v>
      </c>
      <c r="K27" s="95">
        <f>((LEN(TRIM(I27))-LEN(SUBSTITUTE(I27," ",""))+1)/MIN(D27,F27))*100</f>
        <v>30</v>
      </c>
      <c r="L27" s="40">
        <v>0.01</v>
      </c>
      <c r="M27" s="15" t="s">
        <v>366</v>
      </c>
      <c r="N27" s="121" t="s">
        <v>366</v>
      </c>
      <c r="O27" s="90" t="s">
        <v>366</v>
      </c>
      <c r="P27" s="6" t="s">
        <v>366</v>
      </c>
      <c r="Q27" s="15" t="s">
        <v>366</v>
      </c>
      <c r="R27" s="121" t="s">
        <v>366</v>
      </c>
      <c r="S27" s="90" t="s">
        <v>366</v>
      </c>
      <c r="T27" s="6" t="s">
        <v>366</v>
      </c>
      <c r="U27" s="62" t="s">
        <v>366</v>
      </c>
      <c r="V27" s="6" t="s">
        <v>366</v>
      </c>
      <c r="W27" s="53"/>
      <c r="X27" s="15" t="s">
        <v>78</v>
      </c>
      <c r="Y27" s="6">
        <f>LEN(TRIM(X27))-LEN(SUBSTITUTE(X27," ",""))+1</f>
        <v>4</v>
      </c>
      <c r="Z27" s="15" t="s">
        <v>87</v>
      </c>
      <c r="AA27" s="40">
        <f t="shared" si="20"/>
        <v>4</v>
      </c>
      <c r="AB27" s="45" t="s">
        <v>366</v>
      </c>
      <c r="AC27" s="52" t="s">
        <v>366</v>
      </c>
      <c r="AD27" s="100" t="s">
        <v>366</v>
      </c>
      <c r="AE27" s="46"/>
      <c r="AF27" s="15" t="s">
        <v>81</v>
      </c>
      <c r="AG27" s="6">
        <f t="shared" si="21"/>
        <v>6</v>
      </c>
      <c r="AH27" s="15" t="s">
        <v>88</v>
      </c>
      <c r="AI27" s="6">
        <f t="shared" si="22"/>
        <v>5</v>
      </c>
      <c r="AJ27" s="45" t="str" cm="1">
        <f t="array" ref="AJ27">_xlfn.TEXTJOIN(" ",,_xlfn.FILTERXML("&lt;t&gt;&lt;s&gt;"&amp;SUBSTITUTE(AF27&amp;" "&amp;AH27," ","&lt;/s&gt;&lt;s&gt;")&amp;"&lt;/s&gt;&lt;/t&gt;","//s[preceding::*=.]"))</f>
        <v>HIF1A SULF1 JUN</v>
      </c>
      <c r="AK27" s="52">
        <f>LEN(TRIM(AJ27))-LEN(SUBSTITUTE(AJ27," ",""))+1</f>
        <v>3</v>
      </c>
      <c r="AL27" s="100">
        <f>((LEN(TRIM(AJ27))-LEN(SUBSTITUTE(AJ27," ",""))+1)/MIN(AG27,AI27))*100</f>
        <v>60</v>
      </c>
    </row>
    <row r="28" spans="1:38" x14ac:dyDescent="0.25">
      <c r="A28" s="5" t="s">
        <v>2</v>
      </c>
      <c r="B28" s="36" t="s">
        <v>8</v>
      </c>
      <c r="C28" s="15" t="s">
        <v>366</v>
      </c>
      <c r="D28" s="6" t="s">
        <v>366</v>
      </c>
      <c r="E28" s="15" t="s">
        <v>366</v>
      </c>
      <c r="F28" s="40" t="s">
        <v>366</v>
      </c>
      <c r="G28" s="15" t="s">
        <v>366</v>
      </c>
      <c r="H28" s="6" t="s">
        <v>366</v>
      </c>
      <c r="I28" s="15" t="str" cm="1">
        <f t="array" ref="I28">_xlfn.TEXTJOIN(" ",,_xlfn.FILTERXML("&lt;t&gt;&lt;s&gt;"&amp;SUBSTITUTE(C28&amp;" "&amp;E28," ","&lt;/s&gt;&lt;s&gt;")&amp;"&lt;/s&gt;&lt;/t&gt;","//s[preceding::*=.]"))</f>
        <v>-</v>
      </c>
      <c r="J28" s="115" t="s">
        <v>366</v>
      </c>
      <c r="K28" s="95" t="s">
        <v>366</v>
      </c>
      <c r="L28" s="40" t="s">
        <v>366</v>
      </c>
      <c r="M28" s="15" t="s">
        <v>366</v>
      </c>
      <c r="N28" s="121" t="s">
        <v>366</v>
      </c>
      <c r="O28" s="90" t="s">
        <v>366</v>
      </c>
      <c r="P28" s="6" t="s">
        <v>366</v>
      </c>
      <c r="Q28" s="15" t="s">
        <v>366</v>
      </c>
      <c r="R28" s="121" t="s">
        <v>366</v>
      </c>
      <c r="S28" s="90" t="s">
        <v>366</v>
      </c>
      <c r="T28" s="6" t="s">
        <v>366</v>
      </c>
      <c r="U28" s="62" t="s">
        <v>366</v>
      </c>
      <c r="V28" s="6" t="s">
        <v>366</v>
      </c>
      <c r="W28" s="53"/>
      <c r="X28" s="15" t="s">
        <v>366</v>
      </c>
      <c r="Y28" s="6" t="s">
        <v>366</v>
      </c>
      <c r="Z28" s="15" t="s">
        <v>366</v>
      </c>
      <c r="AA28" s="40" t="s">
        <v>366</v>
      </c>
      <c r="AB28" s="45" t="s">
        <v>366</v>
      </c>
      <c r="AC28" s="52" t="s">
        <v>366</v>
      </c>
      <c r="AD28" s="100" t="s">
        <v>366</v>
      </c>
      <c r="AE28" s="46"/>
      <c r="AF28" s="15" t="s">
        <v>366</v>
      </c>
      <c r="AG28" s="6" t="s">
        <v>366</v>
      </c>
      <c r="AH28" s="15" t="s">
        <v>366</v>
      </c>
      <c r="AI28" s="6" t="s">
        <v>366</v>
      </c>
      <c r="AJ28" s="45" t="s">
        <v>366</v>
      </c>
      <c r="AK28" s="52" t="s">
        <v>366</v>
      </c>
      <c r="AL28" s="100" t="s">
        <v>366</v>
      </c>
    </row>
    <row r="29" spans="1:38" ht="124.2" x14ac:dyDescent="0.25">
      <c r="A29" s="5" t="s">
        <v>2</v>
      </c>
      <c r="B29" s="36" t="s">
        <v>15</v>
      </c>
      <c r="C29" s="15" t="s">
        <v>268</v>
      </c>
      <c r="D29" s="6">
        <f t="shared" ref="D29" si="23">LEN(TRIM(C29))-LEN(SUBSTITUTE(C29," ",""))+1</f>
        <v>2</v>
      </c>
      <c r="E29" s="15" t="s">
        <v>329</v>
      </c>
      <c r="F29" s="40">
        <f t="shared" ref="F29" si="24">LEN(TRIM(E29))-LEN(SUBSTITUTE(E29," ",""))+1</f>
        <v>10</v>
      </c>
      <c r="G29" s="15" t="s">
        <v>366</v>
      </c>
      <c r="H29" s="6" t="s">
        <v>366</v>
      </c>
      <c r="I29" s="15" t="str" cm="1">
        <f t="array" ref="I29">_xlfn.TEXTJOIN(" ",,_xlfn.FILTERXML("&lt;t&gt;&lt;s&gt;"&amp;SUBSTITUTE(C29&amp;" "&amp;E29," ","&lt;/s&gt;&lt;s&gt;")&amp;"&lt;/s&gt;&lt;/t&gt;","//s[preceding::*=.]"))</f>
        <v>SDC1</v>
      </c>
      <c r="J29" s="115">
        <f t="shared" si="4"/>
        <v>1</v>
      </c>
      <c r="K29" s="95">
        <f>((LEN(TRIM(I29))-LEN(SUBSTITUTE(I29," ",""))+1)/MIN(D29,F29))*100</f>
        <v>50</v>
      </c>
      <c r="L29" s="40">
        <v>0.09</v>
      </c>
      <c r="M29" s="15" t="s">
        <v>366</v>
      </c>
      <c r="N29" s="121" t="s">
        <v>366</v>
      </c>
      <c r="O29" s="90" t="s">
        <v>366</v>
      </c>
      <c r="P29" s="6" t="s">
        <v>366</v>
      </c>
      <c r="Q29" s="15" t="s">
        <v>366</v>
      </c>
      <c r="R29" s="121" t="s">
        <v>366</v>
      </c>
      <c r="S29" s="90" t="s">
        <v>366</v>
      </c>
      <c r="T29" s="6" t="s">
        <v>366</v>
      </c>
      <c r="U29" s="62" t="s">
        <v>366</v>
      </c>
      <c r="V29" s="6" t="s">
        <v>366</v>
      </c>
      <c r="W29" s="53"/>
      <c r="X29" s="15" t="s">
        <v>17</v>
      </c>
      <c r="Y29" s="6">
        <f>LEN(TRIM(X29))-LEN(SUBSTITUTE(X29," ",""))+1</f>
        <v>1</v>
      </c>
      <c r="Z29" s="15" t="s">
        <v>89</v>
      </c>
      <c r="AA29" s="40">
        <f t="shared" ref="AA29" si="25">LEN(TRIM(Z29))-LEN(SUBSTITUTE(Z29," ",""))+1</f>
        <v>5</v>
      </c>
      <c r="AB29" s="15" t="str" cm="1">
        <f t="array" ref="AB29">_xlfn.TEXTJOIN(" ",,_xlfn.FILTERXML("&lt;t&gt;&lt;s&gt;"&amp;SUBSTITUTE(X29&amp;" "&amp;Z29," ","&lt;/s&gt;&lt;s&gt;")&amp;"&lt;/s&gt;&lt;/t&gt;","//s[preceding::*=.]"))</f>
        <v>SDC1</v>
      </c>
      <c r="AC29" s="52">
        <f t="shared" si="6"/>
        <v>1</v>
      </c>
      <c r="AD29" s="100">
        <f>((LEN(TRIM(AB29))-LEN(SUBSTITUTE(AB29," ",""))+1)/MIN(Y29,AA29))*100</f>
        <v>100</v>
      </c>
      <c r="AE29" s="46"/>
      <c r="AF29" s="15" t="s">
        <v>19</v>
      </c>
      <c r="AG29" s="6">
        <f t="shared" ref="AG29" si="26">LEN(TRIM(AF29))-LEN(SUBSTITUTE(AF29," ",""))+1</f>
        <v>1</v>
      </c>
      <c r="AH29" s="15" t="s">
        <v>90</v>
      </c>
      <c r="AI29" s="6">
        <f t="shared" ref="AI29" si="27">LEN(TRIM(AH29))-LEN(SUBSTITUTE(AH29," ",""))+1</f>
        <v>5</v>
      </c>
      <c r="AJ29" s="45" t="s">
        <v>366</v>
      </c>
      <c r="AK29" s="52" t="s">
        <v>366</v>
      </c>
      <c r="AL29" s="100" t="s">
        <v>366</v>
      </c>
    </row>
    <row r="30" spans="1:38" ht="138" x14ac:dyDescent="0.25">
      <c r="A30" s="7" t="s">
        <v>381</v>
      </c>
      <c r="B30" s="37" t="s">
        <v>1</v>
      </c>
      <c r="C30" s="16" t="s">
        <v>275</v>
      </c>
      <c r="D30" s="8">
        <f t="shared" ref="D30:D58" si="28">LEN(TRIM(C30))-LEN(SUBSTITUTE(C30," ",""))+1</f>
        <v>9</v>
      </c>
      <c r="E30" s="16" t="s">
        <v>330</v>
      </c>
      <c r="F30" s="41">
        <f t="shared" ref="F30" si="29">LEN(TRIM(E30))-LEN(SUBSTITUTE(E30," ",""))+1</f>
        <v>10</v>
      </c>
      <c r="G30" s="16" t="s">
        <v>423</v>
      </c>
      <c r="H30" s="8">
        <v>15</v>
      </c>
      <c r="I30" s="16" t="str" cm="1">
        <f t="array" ref="I30">_xlfn.TEXTJOIN(" ",,_xlfn.FILTERXML("&lt;t&gt;&lt;s&gt;"&amp;SUBSTITUTE(C30&amp;" "&amp;E30," ","&lt;/s&gt;&lt;s&gt;")&amp;"&lt;/s&gt;&lt;/t&gt;","//s[preceding::*=.]"))</f>
        <v>TFF1 CD24 KRT19</v>
      </c>
      <c r="J30" s="116">
        <f t="shared" si="4"/>
        <v>3</v>
      </c>
      <c r="K30" s="96">
        <f>((LEN(TRIM(I30))-LEN(SUBSTITUTE(I30," ",""))+1)/MIN(D30,F30))*100</f>
        <v>33.333333333333329</v>
      </c>
      <c r="L30" s="140">
        <v>0.02</v>
      </c>
      <c r="M30" s="16" t="str" cm="1">
        <f t="array" ref="M30">_xlfn.TEXTJOIN(" ",,_xlfn.FILTERXML("&lt;t&gt;&lt;s&gt;"&amp;SUBSTITUTE(C30&amp;" "&amp;G30," ","&lt;/s&gt;&lt;s&gt;")&amp;"&lt;/s&gt;&lt;/t&gt;","//s[preceding::*=.]"))</f>
        <v>TFF1 KRT19</v>
      </c>
      <c r="N30" s="122">
        <f>LEN(TRIM(M30))-LEN(SUBSTITUTE(M30," ",""))+1</f>
        <v>2</v>
      </c>
      <c r="O30" s="91">
        <f>((LEN(TRIM(M30))-LEN(SUBSTITUTE(M30," ",""))+1)/MIN(D30,H30))*100</f>
        <v>22.222222222222221</v>
      </c>
      <c r="P30" s="8">
        <v>0.17</v>
      </c>
      <c r="Q30" s="16" t="str" cm="1">
        <f t="array" ref="Q30">_xlfn.TEXTJOIN(" ",,_xlfn.FILTERXML("&lt;t&gt;&lt;s&gt;"&amp;SUBSTITUTE(E30&amp;" "&amp;G30," ","&lt;/s&gt;&lt;s&gt;")&amp;"&lt;/s&gt;&lt;/t&gt;","//s[preceding::*=.]"))</f>
        <v>TFF1 KRT19 IFITM3</v>
      </c>
      <c r="R30" s="122">
        <f>LEN(TRIM(Q30))-LEN(SUBSTITUTE(Q30," ",""))+1</f>
        <v>3</v>
      </c>
      <c r="S30" s="91">
        <f>((LEN(TRIM(Q30))-LEN(SUBSTITUTE(Q30," ",""))+1)/MIN(F30,H30))*100</f>
        <v>30</v>
      </c>
      <c r="T30" s="8">
        <v>0.09</v>
      </c>
      <c r="U30" s="63" t="str" cm="1">
        <f t="array" ref="U30">_xlfn.TEXTJOIN(" ",,_xlfn.FILTERXML("&lt;t&gt;&lt;s&gt;"&amp;SUBSTITUTE(C30&amp;" "&amp;Q30," ","&lt;/s&gt;&lt;s&gt;")&amp;"&lt;/s&gt;&lt;/t&gt;","//s[preceding::*=.]"))</f>
        <v>TFF1 KRT19</v>
      </c>
      <c r="V30" s="8">
        <f>LEN(TRIM(U30))-LEN(SUBSTITUTE(U30," ",""))+1</f>
        <v>2</v>
      </c>
      <c r="W30" s="54"/>
      <c r="X30" s="16" t="s">
        <v>94</v>
      </c>
      <c r="Y30" s="8">
        <f>LEN(TRIM(X30))-LEN(SUBSTITUTE(X30," ",""))+1</f>
        <v>3</v>
      </c>
      <c r="Z30" s="16" t="s">
        <v>101</v>
      </c>
      <c r="AA30" s="41">
        <f t="shared" ref="AA30" si="30">LEN(TRIM(Z30))-LEN(SUBSTITUTE(Z30," ",""))+1</f>
        <v>6</v>
      </c>
      <c r="AB30" s="16" t="str" cm="1">
        <f t="array" ref="AB30">_xlfn.TEXTJOIN(" ",,_xlfn.FILTERXML("&lt;t&gt;&lt;s&gt;"&amp;SUBSTITUTE(X30&amp;" "&amp;Z30," ","&lt;/s&gt;&lt;s&gt;")&amp;"&lt;/s&gt;&lt;/t&gt;","//s[preceding::*=.]"))</f>
        <v>TFF1</v>
      </c>
      <c r="AC30" s="126">
        <f t="shared" si="6"/>
        <v>1</v>
      </c>
      <c r="AD30" s="101">
        <f>((LEN(TRIM(AB30))-LEN(SUBSTITUTE(AB30," ",""))+1)/MIN(Y30,AA30))*100</f>
        <v>33.333333333333329</v>
      </c>
      <c r="AE30" s="47"/>
      <c r="AF30" s="16" t="s">
        <v>91</v>
      </c>
      <c r="AG30" s="8">
        <f t="shared" ref="AG30:AG31" si="31">LEN(TRIM(AF30))-LEN(SUBSTITUTE(AF30," ",""))+1</f>
        <v>4</v>
      </c>
      <c r="AH30" s="16" t="s">
        <v>102</v>
      </c>
      <c r="AI30" s="8">
        <f t="shared" ref="AI30" si="32">LEN(TRIM(AH30))-LEN(SUBSTITUTE(AH30," ",""))+1</f>
        <v>2</v>
      </c>
      <c r="AJ30" s="60" t="s">
        <v>366</v>
      </c>
      <c r="AK30" s="126" t="s">
        <v>366</v>
      </c>
      <c r="AL30" s="101" t="s">
        <v>366</v>
      </c>
    </row>
    <row r="31" spans="1:38" x14ac:dyDescent="0.25">
      <c r="A31" s="7" t="s">
        <v>381</v>
      </c>
      <c r="B31" s="36" t="s">
        <v>14</v>
      </c>
      <c r="C31" s="16" t="s">
        <v>95</v>
      </c>
      <c r="D31" s="8">
        <f t="shared" si="28"/>
        <v>2</v>
      </c>
      <c r="E31" s="16" t="s">
        <v>366</v>
      </c>
      <c r="F31" s="41" t="s">
        <v>366</v>
      </c>
      <c r="G31" s="16" t="s">
        <v>366</v>
      </c>
      <c r="H31" s="8" t="s">
        <v>366</v>
      </c>
      <c r="I31" s="16" t="s">
        <v>366</v>
      </c>
      <c r="J31" s="116" t="s">
        <v>366</v>
      </c>
      <c r="K31" s="96" t="s">
        <v>366</v>
      </c>
      <c r="L31" s="41" t="s">
        <v>366</v>
      </c>
      <c r="M31" s="16" t="s">
        <v>366</v>
      </c>
      <c r="N31" s="122" t="s">
        <v>366</v>
      </c>
      <c r="O31" s="91" t="s">
        <v>366</v>
      </c>
      <c r="P31" s="8" t="s">
        <v>366</v>
      </c>
      <c r="Q31" s="16" t="s">
        <v>366</v>
      </c>
      <c r="R31" s="122" t="s">
        <v>366</v>
      </c>
      <c r="S31" s="91" t="s">
        <v>366</v>
      </c>
      <c r="T31" s="8" t="s">
        <v>366</v>
      </c>
      <c r="U31" s="63" t="s">
        <v>366</v>
      </c>
      <c r="V31" s="8" t="s">
        <v>366</v>
      </c>
      <c r="W31" s="54"/>
      <c r="X31" s="16" t="s">
        <v>366</v>
      </c>
      <c r="Y31" s="8" t="s">
        <v>366</v>
      </c>
      <c r="Z31" s="16" t="s">
        <v>366</v>
      </c>
      <c r="AA31" s="41" t="s">
        <v>366</v>
      </c>
      <c r="AB31" s="16" t="s">
        <v>366</v>
      </c>
      <c r="AC31" s="126" t="s">
        <v>366</v>
      </c>
      <c r="AD31" s="101" t="s">
        <v>366</v>
      </c>
      <c r="AE31" s="47"/>
      <c r="AF31" s="16" t="s">
        <v>95</v>
      </c>
      <c r="AG31" s="8">
        <f t="shared" si="31"/>
        <v>2</v>
      </c>
      <c r="AH31" s="16" t="s">
        <v>366</v>
      </c>
      <c r="AI31" s="8" t="s">
        <v>366</v>
      </c>
      <c r="AJ31" s="60" t="s">
        <v>366</v>
      </c>
      <c r="AK31" s="126" t="s">
        <v>366</v>
      </c>
      <c r="AL31" s="101" t="s">
        <v>366</v>
      </c>
    </row>
    <row r="32" spans="1:38" x14ac:dyDescent="0.25">
      <c r="A32" s="7" t="s">
        <v>381</v>
      </c>
      <c r="B32" s="36" t="s">
        <v>13</v>
      </c>
      <c r="C32" s="16" t="s">
        <v>366</v>
      </c>
      <c r="D32" s="8" t="s">
        <v>366</v>
      </c>
      <c r="E32" s="16" t="s">
        <v>366</v>
      </c>
      <c r="F32" s="41" t="s">
        <v>366</v>
      </c>
      <c r="G32" s="16" t="s">
        <v>366</v>
      </c>
      <c r="H32" s="8" t="s">
        <v>366</v>
      </c>
      <c r="I32" s="16" t="s">
        <v>366</v>
      </c>
      <c r="J32" s="116" t="s">
        <v>366</v>
      </c>
      <c r="K32" s="96" t="s">
        <v>366</v>
      </c>
      <c r="L32" s="41" t="s">
        <v>366</v>
      </c>
      <c r="M32" s="16" t="s">
        <v>366</v>
      </c>
      <c r="N32" s="122" t="s">
        <v>366</v>
      </c>
      <c r="O32" s="91" t="s">
        <v>366</v>
      </c>
      <c r="P32" s="8" t="s">
        <v>366</v>
      </c>
      <c r="Q32" s="16" t="s">
        <v>366</v>
      </c>
      <c r="R32" s="122" t="s">
        <v>366</v>
      </c>
      <c r="S32" s="91" t="s">
        <v>366</v>
      </c>
      <c r="T32" s="8" t="s">
        <v>366</v>
      </c>
      <c r="U32" s="63" t="s">
        <v>366</v>
      </c>
      <c r="V32" s="8" t="s">
        <v>366</v>
      </c>
      <c r="W32" s="54"/>
      <c r="X32" s="16" t="s">
        <v>366</v>
      </c>
      <c r="Y32" s="8" t="s">
        <v>366</v>
      </c>
      <c r="Z32" s="16" t="s">
        <v>366</v>
      </c>
      <c r="AA32" s="41" t="s">
        <v>366</v>
      </c>
      <c r="AB32" s="16" t="s">
        <v>366</v>
      </c>
      <c r="AC32" s="126" t="s">
        <v>366</v>
      </c>
      <c r="AD32" s="101" t="s">
        <v>366</v>
      </c>
      <c r="AE32" s="47"/>
      <c r="AF32" s="16" t="s">
        <v>366</v>
      </c>
      <c r="AG32" s="8" t="s">
        <v>366</v>
      </c>
      <c r="AH32" s="16" t="s">
        <v>366</v>
      </c>
      <c r="AI32" s="8" t="s">
        <v>366</v>
      </c>
      <c r="AJ32" s="60" t="s">
        <v>366</v>
      </c>
      <c r="AK32" s="126" t="s">
        <v>366</v>
      </c>
      <c r="AL32" s="101" t="s">
        <v>366</v>
      </c>
    </row>
    <row r="33" spans="1:38" ht="138" x14ac:dyDescent="0.25">
      <c r="A33" s="7" t="s">
        <v>381</v>
      </c>
      <c r="B33" s="36" t="s">
        <v>4</v>
      </c>
      <c r="C33" s="16" t="s">
        <v>276</v>
      </c>
      <c r="D33" s="8">
        <f t="shared" si="28"/>
        <v>12</v>
      </c>
      <c r="E33" s="16" t="s">
        <v>331</v>
      </c>
      <c r="F33" s="41">
        <f t="shared" ref="F33" si="33">LEN(TRIM(E33))-LEN(SUBSTITUTE(E33," ",""))+1</f>
        <v>10</v>
      </c>
      <c r="G33" s="16" t="s">
        <v>366</v>
      </c>
      <c r="H33" s="8" t="s">
        <v>366</v>
      </c>
      <c r="I33" s="16" t="str" cm="1">
        <f t="array" ref="I33">_xlfn.TEXTJOIN(" ",,_xlfn.FILTERXML("&lt;t&gt;&lt;s&gt;"&amp;SUBSTITUTE(C33&amp;" "&amp;E33," ","&lt;/s&gt;&lt;s&gt;")&amp;"&lt;/s&gt;&lt;/t&gt;","//s[preceding::*=.]"))</f>
        <v>KRT19</v>
      </c>
      <c r="J33" s="116">
        <f t="shared" si="4"/>
        <v>1</v>
      </c>
      <c r="K33" s="96">
        <f>((LEN(TRIM(I33))-LEN(SUBSTITUTE(I33," ",""))+1)/MIN(D33,F33))*100</f>
        <v>10</v>
      </c>
      <c r="L33" s="41">
        <v>0.64</v>
      </c>
      <c r="M33" s="16" t="s">
        <v>366</v>
      </c>
      <c r="N33" s="122" t="s">
        <v>366</v>
      </c>
      <c r="O33" s="91" t="s">
        <v>366</v>
      </c>
      <c r="P33" s="8" t="s">
        <v>366</v>
      </c>
      <c r="Q33" s="16" t="s">
        <v>366</v>
      </c>
      <c r="R33" s="122" t="s">
        <v>366</v>
      </c>
      <c r="S33" s="91" t="s">
        <v>366</v>
      </c>
      <c r="T33" s="8" t="s">
        <v>366</v>
      </c>
      <c r="U33" s="63" t="s">
        <v>366</v>
      </c>
      <c r="V33" s="8" t="s">
        <v>366</v>
      </c>
      <c r="W33" s="54"/>
      <c r="X33" s="16" t="s">
        <v>96</v>
      </c>
      <c r="Y33" s="8">
        <f t="shared" ref="Y33:Y58" si="34">LEN(TRIM(X33))-LEN(SUBSTITUTE(X33," ",""))+1</f>
        <v>2</v>
      </c>
      <c r="Z33" s="16" t="s">
        <v>103</v>
      </c>
      <c r="AA33" s="41">
        <f t="shared" ref="AA33" si="35">LEN(TRIM(Z33))-LEN(SUBSTITUTE(Z33," ",""))+1</f>
        <v>7</v>
      </c>
      <c r="AB33" s="16" t="s">
        <v>366</v>
      </c>
      <c r="AC33" s="126" t="s">
        <v>366</v>
      </c>
      <c r="AD33" s="101" t="s">
        <v>366</v>
      </c>
      <c r="AE33" s="47"/>
      <c r="AF33" s="16" t="s">
        <v>97</v>
      </c>
      <c r="AG33" s="8">
        <f t="shared" ref="AG33:AG34" si="36">LEN(TRIM(AF33))-LEN(SUBSTITUTE(AF33," ",""))+1</f>
        <v>8</v>
      </c>
      <c r="AH33" s="16" t="s">
        <v>104</v>
      </c>
      <c r="AI33" s="8">
        <f t="shared" ref="AI33" si="37">LEN(TRIM(AH33))-LEN(SUBSTITUTE(AH33," ",""))+1</f>
        <v>2</v>
      </c>
      <c r="AJ33" s="60" t="s">
        <v>366</v>
      </c>
      <c r="AK33" s="126" t="s">
        <v>366</v>
      </c>
      <c r="AL33" s="101" t="s">
        <v>366</v>
      </c>
    </row>
    <row r="34" spans="1:38" ht="71.400000000000006" customHeight="1" x14ac:dyDescent="0.25">
      <c r="A34" s="7" t="s">
        <v>7</v>
      </c>
      <c r="B34" s="36" t="s">
        <v>8</v>
      </c>
      <c r="C34" s="16" t="s">
        <v>277</v>
      </c>
      <c r="D34" s="8">
        <f t="shared" si="28"/>
        <v>10</v>
      </c>
      <c r="E34" s="16" t="s">
        <v>366</v>
      </c>
      <c r="F34" s="41" t="s">
        <v>366</v>
      </c>
      <c r="G34" s="16" t="s">
        <v>366</v>
      </c>
      <c r="H34" s="8" t="s">
        <v>366</v>
      </c>
      <c r="I34" s="16" t="s">
        <v>366</v>
      </c>
      <c r="J34" s="116" t="s">
        <v>366</v>
      </c>
      <c r="K34" s="96" t="s">
        <v>366</v>
      </c>
      <c r="L34" s="41" t="s">
        <v>366</v>
      </c>
      <c r="M34" s="16" t="s">
        <v>366</v>
      </c>
      <c r="N34" s="122" t="s">
        <v>366</v>
      </c>
      <c r="O34" s="91" t="s">
        <v>366</v>
      </c>
      <c r="P34" s="8" t="s">
        <v>366</v>
      </c>
      <c r="Q34" s="16" t="s">
        <v>366</v>
      </c>
      <c r="R34" s="122" t="s">
        <v>366</v>
      </c>
      <c r="S34" s="91" t="s">
        <v>366</v>
      </c>
      <c r="T34" s="8" t="s">
        <v>366</v>
      </c>
      <c r="U34" s="63" t="s">
        <v>366</v>
      </c>
      <c r="V34" s="8" t="s">
        <v>366</v>
      </c>
      <c r="W34" s="54"/>
      <c r="X34" s="16" t="s">
        <v>98</v>
      </c>
      <c r="Y34" s="8">
        <f t="shared" si="34"/>
        <v>4</v>
      </c>
      <c r="Z34" s="16" t="s">
        <v>366</v>
      </c>
      <c r="AA34" s="41" t="s">
        <v>366</v>
      </c>
      <c r="AB34" s="16" t="s">
        <v>366</v>
      </c>
      <c r="AC34" s="126" t="s">
        <v>366</v>
      </c>
      <c r="AD34" s="101" t="s">
        <v>366</v>
      </c>
      <c r="AE34" s="47"/>
      <c r="AF34" s="16" t="s">
        <v>99</v>
      </c>
      <c r="AG34" s="8">
        <f t="shared" si="36"/>
        <v>3</v>
      </c>
      <c r="AH34" s="16" t="s">
        <v>366</v>
      </c>
      <c r="AI34" s="8" t="s">
        <v>366</v>
      </c>
      <c r="AJ34" s="60" t="s">
        <v>366</v>
      </c>
      <c r="AK34" s="126" t="s">
        <v>366</v>
      </c>
      <c r="AL34" s="101" t="s">
        <v>366</v>
      </c>
    </row>
    <row r="35" spans="1:38" x14ac:dyDescent="0.25">
      <c r="A35" s="7" t="s">
        <v>7</v>
      </c>
      <c r="B35" s="36" t="s">
        <v>15</v>
      </c>
      <c r="C35" s="16" t="s">
        <v>100</v>
      </c>
      <c r="D35" s="8">
        <f t="shared" si="28"/>
        <v>2</v>
      </c>
      <c r="E35" s="16" t="s">
        <v>366</v>
      </c>
      <c r="F35" s="41" t="s">
        <v>366</v>
      </c>
      <c r="G35" s="16" t="s">
        <v>366</v>
      </c>
      <c r="H35" s="8" t="s">
        <v>366</v>
      </c>
      <c r="I35" s="16" t="s">
        <v>366</v>
      </c>
      <c r="J35" s="116" t="s">
        <v>366</v>
      </c>
      <c r="K35" s="96" t="s">
        <v>366</v>
      </c>
      <c r="L35" s="41" t="s">
        <v>366</v>
      </c>
      <c r="M35" s="16" t="s">
        <v>366</v>
      </c>
      <c r="N35" s="122" t="s">
        <v>366</v>
      </c>
      <c r="O35" s="91" t="s">
        <v>366</v>
      </c>
      <c r="P35" s="8" t="s">
        <v>366</v>
      </c>
      <c r="Q35" s="16" t="s">
        <v>366</v>
      </c>
      <c r="R35" s="122" t="s">
        <v>366</v>
      </c>
      <c r="S35" s="91" t="s">
        <v>366</v>
      </c>
      <c r="T35" s="8" t="s">
        <v>366</v>
      </c>
      <c r="U35" s="63" t="s">
        <v>366</v>
      </c>
      <c r="V35" s="8" t="s">
        <v>366</v>
      </c>
      <c r="W35" s="54"/>
      <c r="X35" s="16" t="s">
        <v>100</v>
      </c>
      <c r="Y35" s="8">
        <f t="shared" si="34"/>
        <v>2</v>
      </c>
      <c r="Z35" s="16" t="s">
        <v>366</v>
      </c>
      <c r="AA35" s="41" t="s">
        <v>366</v>
      </c>
      <c r="AB35" s="16" t="s">
        <v>366</v>
      </c>
      <c r="AC35" s="126" t="s">
        <v>366</v>
      </c>
      <c r="AD35" s="101" t="s">
        <v>366</v>
      </c>
      <c r="AE35" s="47"/>
      <c r="AF35" s="16" t="s">
        <v>366</v>
      </c>
      <c r="AG35" s="8" t="s">
        <v>366</v>
      </c>
      <c r="AH35" s="16" t="s">
        <v>366</v>
      </c>
      <c r="AI35" s="8" t="s">
        <v>366</v>
      </c>
      <c r="AJ35" s="60" t="s">
        <v>366</v>
      </c>
      <c r="AK35" s="126" t="s">
        <v>366</v>
      </c>
      <c r="AL35" s="101" t="s">
        <v>366</v>
      </c>
    </row>
    <row r="36" spans="1:38" ht="124.2" x14ac:dyDescent="0.25">
      <c r="A36" s="9" t="s">
        <v>6</v>
      </c>
      <c r="B36" s="37" t="s">
        <v>1</v>
      </c>
      <c r="C36" s="17" t="s">
        <v>390</v>
      </c>
      <c r="D36" s="10">
        <f t="shared" si="28"/>
        <v>19</v>
      </c>
      <c r="E36" s="17" t="s">
        <v>411</v>
      </c>
      <c r="F36" s="42">
        <f>LEN(TRIM(E36))-LEN(SUBSTITUTE(E36," ",""))+1</f>
        <v>10</v>
      </c>
      <c r="G36" s="17" t="s">
        <v>407</v>
      </c>
      <c r="H36" s="10">
        <v>15</v>
      </c>
      <c r="I36" s="17" t="str" cm="1">
        <f t="array" ref="I36">_xlfn.TEXTJOIN(" ",,_xlfn.FILTERXML("&lt;t&gt;&lt;s&gt;"&amp;SUBSTITUTE(C36&amp;" "&amp;E36," ","&lt;/s&gt;&lt;s&gt;")&amp;"&lt;/s&gt;&lt;/t&gt;","//s[preceding::*=.]"))</f>
        <v>LYZ CD63 RPSA CD24 EPCAM TMSB4X S100A14 LAMA1</v>
      </c>
      <c r="J36" s="117">
        <f t="shared" si="4"/>
        <v>8</v>
      </c>
      <c r="K36" s="97">
        <f>((LEN(TRIM(I36))-LEN(SUBSTITUTE(I36," ",""))+1)/MIN(D36,F36))*100</f>
        <v>80</v>
      </c>
      <c r="L36" s="42">
        <v>0.01</v>
      </c>
      <c r="M36" s="17" t="str" cm="1">
        <f t="array" ref="M36">_xlfn.TEXTJOIN(" ",,_xlfn.FILTERXML("&lt;t&gt;&lt;s&gt;"&amp;SUBSTITUTE(C36&amp;" "&amp;G36," ","&lt;/s&gt;&lt;s&gt;")&amp;"&lt;/s&gt;&lt;/t&gt;","//s[preceding::*=.]"))</f>
        <v>KRT18 MYL6 TFF1 TMSB4X RPSA S100A14 FASN CD63</v>
      </c>
      <c r="N36" s="123">
        <f>LEN(TRIM(M36))-LEN(SUBSTITUTE(M36," ",""))+1</f>
        <v>8</v>
      </c>
      <c r="O36" s="92">
        <f>((LEN(TRIM(M36))-LEN(SUBSTITUTE(M36," ",""))+1)/MIN(D36,H36))*100</f>
        <v>53.333333333333336</v>
      </c>
      <c r="P36" s="10">
        <v>0.01</v>
      </c>
      <c r="Q36" s="17" t="str" cm="1">
        <f t="array" ref="Q36">_xlfn.TEXTJOIN(" ",,_xlfn.FILTERXML("&lt;t&gt;&lt;s&gt;"&amp;SUBSTITUTE(E36&amp;" "&amp;G36," ","&lt;/s&gt;&lt;s&gt;")&amp;"&lt;/s&gt;&lt;/t&gt;","//s[preceding::*=.]"))</f>
        <v>HSPB1 TMSB4X RPSA S100A14 CD63</v>
      </c>
      <c r="R36" s="123">
        <f>LEN(TRIM(Q36))-LEN(SUBSTITUTE(Q36," ",""))+1</f>
        <v>5</v>
      </c>
      <c r="S36" s="92">
        <f>((LEN(TRIM(Q36))-LEN(SUBSTITUTE(Q36," ",""))+1)/MIN(F36,H36))*100</f>
        <v>50</v>
      </c>
      <c r="T36" s="10">
        <v>0.01</v>
      </c>
      <c r="U36" s="64" t="str" cm="1">
        <f t="array" ref="U36">_xlfn.TEXTJOIN(" ",,_xlfn.FILTERXML("&lt;t&gt;&lt;s&gt;"&amp;SUBSTITUTE(C36&amp;" "&amp;Q36," ","&lt;/s&gt;&lt;s&gt;")&amp;"&lt;/s&gt;&lt;/t&gt;","//s[preceding::*=.]"))</f>
        <v>TMSB4X RPSA S100A14 CD63</v>
      </c>
      <c r="V36" s="10">
        <f>LEN(TRIM(U36))-LEN(SUBSTITUTE(U36," ",""))+1</f>
        <v>4</v>
      </c>
      <c r="W36" s="55"/>
      <c r="X36" s="17" t="s">
        <v>382</v>
      </c>
      <c r="Y36" s="10">
        <f t="shared" si="34"/>
        <v>14</v>
      </c>
      <c r="Z36" s="17" t="s">
        <v>412</v>
      </c>
      <c r="AA36" s="42">
        <f t="shared" ref="AA36:AA39" si="38">LEN(TRIM(Z36))-LEN(SUBSTITUTE(Z36," ",""))+1</f>
        <v>8</v>
      </c>
      <c r="AB36" s="17" t="str" cm="1">
        <f t="array" ref="AB36">_xlfn.TEXTJOIN(" ",,_xlfn.FILTERXML("&lt;t&gt;&lt;s&gt;"&amp;SUBSTITUTE(X36&amp;" "&amp;Z36," ","&lt;/s&gt;&lt;s&gt;")&amp;"&lt;/s&gt;&lt;/t&gt;","//s[preceding::*=.]"))</f>
        <v>LYZ CD63 RPSA TMSB4X S100A14 LAMA1</v>
      </c>
      <c r="AC36" s="127">
        <f t="shared" si="6"/>
        <v>6</v>
      </c>
      <c r="AD36" s="102">
        <f>((LEN(TRIM(AB36))-LEN(SUBSTITUTE(AB36," ",""))+1)/MIN(Y36,AA36))*100</f>
        <v>75</v>
      </c>
      <c r="AE36" s="48"/>
      <c r="AF36" s="17" t="s">
        <v>105</v>
      </c>
      <c r="AG36" s="10">
        <f t="shared" ref="AG36:AG39" si="39">LEN(TRIM(AF36))-LEN(SUBSTITUTE(AF36," ",""))+1</f>
        <v>2</v>
      </c>
      <c r="AH36" s="17" t="s">
        <v>366</v>
      </c>
      <c r="AI36" s="10" t="s">
        <v>366</v>
      </c>
      <c r="AJ36" s="61" t="s">
        <v>366</v>
      </c>
      <c r="AK36" s="127" t="s">
        <v>366</v>
      </c>
      <c r="AL36" s="102" t="s">
        <v>366</v>
      </c>
    </row>
    <row r="37" spans="1:38" ht="41.4" x14ac:dyDescent="0.25">
      <c r="A37" s="9" t="s">
        <v>6</v>
      </c>
      <c r="B37" s="36" t="s">
        <v>14</v>
      </c>
      <c r="C37" s="17" t="s">
        <v>391</v>
      </c>
      <c r="D37" s="10">
        <f t="shared" si="28"/>
        <v>9</v>
      </c>
      <c r="E37" s="64" t="s">
        <v>366</v>
      </c>
      <c r="F37" s="42" t="s">
        <v>366</v>
      </c>
      <c r="G37" s="125" t="s">
        <v>366</v>
      </c>
      <c r="H37" s="10" t="s">
        <v>366</v>
      </c>
      <c r="I37" s="17" t="s">
        <v>366</v>
      </c>
      <c r="J37" s="117" t="s">
        <v>366</v>
      </c>
      <c r="K37" s="97" t="s">
        <v>366</v>
      </c>
      <c r="L37" s="42" t="s">
        <v>366</v>
      </c>
      <c r="M37" s="17" t="s">
        <v>366</v>
      </c>
      <c r="N37" s="123" t="s">
        <v>366</v>
      </c>
      <c r="O37" s="92" t="s">
        <v>366</v>
      </c>
      <c r="P37" s="10" t="s">
        <v>366</v>
      </c>
      <c r="Q37" s="17" t="str" cm="1">
        <f t="array" ref="Q37">_xlfn.TEXTJOIN(" ",,_xlfn.FILTERXML("&lt;t&gt;&lt;s&gt;"&amp;SUBSTITUTE(E37&amp;" "&amp;G37," ","&lt;/s&gt;&lt;s&gt;")&amp;"&lt;/s&gt;&lt;/t&gt;","//s[preceding::*=.]"))</f>
        <v>-</v>
      </c>
      <c r="R37" s="123" t="s">
        <v>366</v>
      </c>
      <c r="S37" s="92" t="s">
        <v>366</v>
      </c>
      <c r="T37" s="10" t="s">
        <v>366</v>
      </c>
      <c r="U37" s="64" t="s">
        <v>366</v>
      </c>
      <c r="V37" s="10" t="s">
        <v>366</v>
      </c>
      <c r="W37" s="55"/>
      <c r="X37" s="17" t="s">
        <v>383</v>
      </c>
      <c r="Y37" s="10">
        <f t="shared" si="34"/>
        <v>6</v>
      </c>
      <c r="Z37" s="17" t="s">
        <v>366</v>
      </c>
      <c r="AA37" s="42" t="s">
        <v>366</v>
      </c>
      <c r="AB37" s="17" t="s">
        <v>366</v>
      </c>
      <c r="AC37" s="127" t="s">
        <v>366</v>
      </c>
      <c r="AD37" s="102" t="s">
        <v>366</v>
      </c>
      <c r="AE37" s="48"/>
      <c r="AF37" s="17" t="s">
        <v>106</v>
      </c>
      <c r="AG37" s="10">
        <f t="shared" si="39"/>
        <v>3</v>
      </c>
      <c r="AH37" s="17" t="s">
        <v>366</v>
      </c>
      <c r="AI37" s="10" t="s">
        <v>366</v>
      </c>
      <c r="AJ37" s="61" t="s">
        <v>366</v>
      </c>
      <c r="AK37" s="127" t="s">
        <v>366</v>
      </c>
      <c r="AL37" s="102" t="s">
        <v>366</v>
      </c>
    </row>
    <row r="38" spans="1:38" ht="126.6" customHeight="1" x14ac:dyDescent="0.25">
      <c r="A38" s="9" t="s">
        <v>6</v>
      </c>
      <c r="B38" s="36" t="s">
        <v>13</v>
      </c>
      <c r="C38" s="17" t="s">
        <v>392</v>
      </c>
      <c r="D38" s="10">
        <f t="shared" si="28"/>
        <v>11</v>
      </c>
      <c r="E38" s="17" t="s">
        <v>413</v>
      </c>
      <c r="F38" s="42">
        <f t="shared" ref="F38:F39" si="40">LEN(TRIM(E38))-LEN(SUBSTITUTE(E38," ",""))+1</f>
        <v>10</v>
      </c>
      <c r="G38" s="17" t="s">
        <v>366</v>
      </c>
      <c r="H38" s="10" t="s">
        <v>366</v>
      </c>
      <c r="I38" s="17" t="str" cm="1">
        <f t="array" ref="I38">_xlfn.TEXTJOIN(" ",,_xlfn.FILTERXML("&lt;t&gt;&lt;s&gt;"&amp;SUBSTITUTE(C38&amp;" "&amp;E38," ","&lt;/s&gt;&lt;s&gt;")&amp;"&lt;/s&gt;&lt;/t&gt;","//s[preceding::*=.]"))</f>
        <v>SOX10 LYZ ZNF571</v>
      </c>
      <c r="J38" s="117">
        <f t="shared" si="4"/>
        <v>3</v>
      </c>
      <c r="K38" s="97">
        <f>((LEN(TRIM(I38))-LEN(SUBSTITUTE(I38," ",""))+1)/MIN(D38,F38))*100</f>
        <v>30</v>
      </c>
      <c r="L38" s="42">
        <v>0.01</v>
      </c>
      <c r="M38" s="17" t="s">
        <v>366</v>
      </c>
      <c r="N38" s="123" t="s">
        <v>366</v>
      </c>
      <c r="O38" s="92" t="s">
        <v>366</v>
      </c>
      <c r="P38" s="10" t="s">
        <v>366</v>
      </c>
      <c r="Q38" s="17" t="s">
        <v>366</v>
      </c>
      <c r="R38" s="123" t="s">
        <v>366</v>
      </c>
      <c r="S38" s="92" t="s">
        <v>366</v>
      </c>
      <c r="T38" s="10" t="s">
        <v>366</v>
      </c>
      <c r="U38" s="64" t="s">
        <v>366</v>
      </c>
      <c r="V38" s="10" t="s">
        <v>366</v>
      </c>
      <c r="W38" s="55"/>
      <c r="X38" s="17" t="s">
        <v>384</v>
      </c>
      <c r="Y38" s="10">
        <f t="shared" si="34"/>
        <v>9</v>
      </c>
      <c r="Z38" s="17" t="s">
        <v>414</v>
      </c>
      <c r="AA38" s="42">
        <f t="shared" si="38"/>
        <v>9</v>
      </c>
      <c r="AB38" s="17" t="str" cm="1">
        <f t="array" ref="AB38">_xlfn.TEXTJOIN(" ",,_xlfn.FILTERXML("&lt;t&gt;&lt;s&gt;"&amp;SUBSTITUTE(X38&amp;" "&amp;Z38," ","&lt;/s&gt;&lt;s&gt;")&amp;"&lt;/s&gt;&lt;/t&gt;","//s[preceding::*=.]"))</f>
        <v>SOX10 LYZ ZNF571</v>
      </c>
      <c r="AC38" s="127">
        <f t="shared" si="6"/>
        <v>3</v>
      </c>
      <c r="AD38" s="102">
        <f>((LEN(TRIM(AB38))-LEN(SUBSTITUTE(AB38," ",""))+1)/MIN(Y38,AA38))*100</f>
        <v>33.333333333333329</v>
      </c>
      <c r="AE38" s="48"/>
      <c r="AF38" s="17" t="s">
        <v>107</v>
      </c>
      <c r="AG38" s="10">
        <f t="shared" si="39"/>
        <v>1</v>
      </c>
      <c r="AH38" s="17" t="s">
        <v>366</v>
      </c>
      <c r="AI38" s="10" t="s">
        <v>366</v>
      </c>
      <c r="AJ38" s="61" t="s">
        <v>366</v>
      </c>
      <c r="AK38" s="127" t="s">
        <v>366</v>
      </c>
      <c r="AL38" s="102" t="s">
        <v>366</v>
      </c>
    </row>
    <row r="39" spans="1:38" ht="151.80000000000001" x14ac:dyDescent="0.25">
      <c r="A39" s="9" t="s">
        <v>6</v>
      </c>
      <c r="B39" s="36" t="s">
        <v>4</v>
      </c>
      <c r="C39" s="17" t="s">
        <v>393</v>
      </c>
      <c r="D39" s="10">
        <f t="shared" si="28"/>
        <v>23</v>
      </c>
      <c r="E39" s="17" t="s">
        <v>415</v>
      </c>
      <c r="F39" s="42">
        <f t="shared" si="40"/>
        <v>10</v>
      </c>
      <c r="G39" s="17" t="s">
        <v>366</v>
      </c>
      <c r="H39" s="10" t="s">
        <v>366</v>
      </c>
      <c r="I39" s="17" t="str" cm="1">
        <f t="array" ref="I39">_xlfn.TEXTJOIN(" ",,_xlfn.FILTERXML("&lt;t&gt;&lt;s&gt;"&amp;SUBSTITUTE(C39&amp;" "&amp;E39," ","&lt;/s&gt;&lt;s&gt;")&amp;"&lt;/s&gt;&lt;/t&gt;","//s[preceding::*=.]"))</f>
        <v>KRT19 EPCAM TFF1 GATA3 JUN SULF1 RPSA</v>
      </c>
      <c r="J39" s="117">
        <f t="shared" si="4"/>
        <v>7</v>
      </c>
      <c r="K39" s="97">
        <f>((LEN(TRIM(I39))-LEN(SUBSTITUTE(I39," ",""))+1)/MIN(D39,F39))*100</f>
        <v>70</v>
      </c>
      <c r="L39" s="42">
        <v>0.01</v>
      </c>
      <c r="M39" s="17" t="s">
        <v>366</v>
      </c>
      <c r="N39" s="123" t="s">
        <v>366</v>
      </c>
      <c r="O39" s="92" t="s">
        <v>366</v>
      </c>
      <c r="P39" s="10" t="s">
        <v>366</v>
      </c>
      <c r="Q39" s="17" t="s">
        <v>366</v>
      </c>
      <c r="R39" s="123" t="s">
        <v>366</v>
      </c>
      <c r="S39" s="92" t="s">
        <v>366</v>
      </c>
      <c r="T39" s="10" t="s">
        <v>366</v>
      </c>
      <c r="U39" s="64" t="s">
        <v>366</v>
      </c>
      <c r="V39" s="10" t="s">
        <v>366</v>
      </c>
      <c r="W39" s="55"/>
      <c r="X39" s="17" t="s">
        <v>385</v>
      </c>
      <c r="Y39" s="10">
        <f t="shared" si="34"/>
        <v>12</v>
      </c>
      <c r="Z39" s="17" t="s">
        <v>417</v>
      </c>
      <c r="AA39" s="42">
        <f t="shared" si="38"/>
        <v>4</v>
      </c>
      <c r="AB39" s="17" t="str" cm="1">
        <f t="array" ref="AB39">_xlfn.TEXTJOIN(" ",,_xlfn.FILTERXML("&lt;t&gt;&lt;s&gt;"&amp;SUBSTITUTE(X39&amp;" "&amp;Z39," ","&lt;/s&gt;&lt;s&gt;")&amp;"&lt;/s&gt;&lt;/t&gt;","//s[preceding::*=.]"))</f>
        <v>TFF1 RPSA</v>
      </c>
      <c r="AC39" s="127">
        <f t="shared" si="6"/>
        <v>2</v>
      </c>
      <c r="AD39" s="102">
        <f>((LEN(TRIM(AB39))-LEN(SUBSTITUTE(AB39," ",""))+1)/MIN(Y39,AA39))*100</f>
        <v>50</v>
      </c>
      <c r="AE39" s="48"/>
      <c r="AF39" s="17" t="s">
        <v>389</v>
      </c>
      <c r="AG39" s="10">
        <f t="shared" si="39"/>
        <v>8</v>
      </c>
      <c r="AH39" s="17" t="s">
        <v>416</v>
      </c>
      <c r="AI39" s="10">
        <f t="shared" ref="AI39" si="41">LEN(TRIM(AH39))-LEN(SUBSTITUTE(AH39," ",""))+1</f>
        <v>4</v>
      </c>
      <c r="AJ39" s="61" t="str" cm="1">
        <f t="array" ref="AJ39">_xlfn.TEXTJOIN(" ",,_xlfn.FILTERXML("&lt;t&gt;&lt;s&gt;"&amp;SUBSTITUTE(AF39&amp;" "&amp;AH39," ","&lt;/s&gt;&lt;s&gt;")&amp;"&lt;/s&gt;&lt;/t&gt;","//s[preceding::*=.]"))</f>
        <v>GATA3 JUN SULF1</v>
      </c>
      <c r="AK39" s="127">
        <f>LEN(TRIM(AJ39))-LEN(SUBSTITUTE(AJ39," ",""))+1</f>
        <v>3</v>
      </c>
      <c r="AL39" s="102">
        <f>((LEN(TRIM(AJ39))-LEN(SUBSTITUTE(AJ39," ",""))+1)/MIN(AG39,AI39))*100</f>
        <v>75</v>
      </c>
    </row>
    <row r="40" spans="1:38" ht="27.6" x14ac:dyDescent="0.25">
      <c r="A40" s="9" t="s">
        <v>6</v>
      </c>
      <c r="B40" s="36" t="s">
        <v>8</v>
      </c>
      <c r="C40" s="17" t="s">
        <v>386</v>
      </c>
      <c r="D40" s="10">
        <f t="shared" si="28"/>
        <v>6</v>
      </c>
      <c r="E40" s="17" t="s">
        <v>366</v>
      </c>
      <c r="F40" s="42" t="s">
        <v>366</v>
      </c>
      <c r="G40" s="17" t="s">
        <v>366</v>
      </c>
      <c r="H40" s="10" t="s">
        <v>366</v>
      </c>
      <c r="I40" s="17" t="s">
        <v>366</v>
      </c>
      <c r="J40" s="117" t="s">
        <v>366</v>
      </c>
      <c r="K40" s="97" t="s">
        <v>366</v>
      </c>
      <c r="L40" s="42" t="s">
        <v>366</v>
      </c>
      <c r="M40" s="17" t="s">
        <v>366</v>
      </c>
      <c r="N40" s="123" t="s">
        <v>366</v>
      </c>
      <c r="O40" s="92" t="s">
        <v>366</v>
      </c>
      <c r="P40" s="10" t="s">
        <v>366</v>
      </c>
      <c r="Q40" s="17" t="s">
        <v>366</v>
      </c>
      <c r="R40" s="123" t="s">
        <v>366</v>
      </c>
      <c r="S40" s="92" t="s">
        <v>366</v>
      </c>
      <c r="T40" s="10" t="s">
        <v>366</v>
      </c>
      <c r="U40" s="64" t="s">
        <v>366</v>
      </c>
      <c r="V40" s="10" t="s">
        <v>366</v>
      </c>
      <c r="W40" s="55"/>
      <c r="X40" s="17" t="s">
        <v>386</v>
      </c>
      <c r="Y40" s="10">
        <f t="shared" si="34"/>
        <v>6</v>
      </c>
      <c r="Z40" s="17" t="s">
        <v>366</v>
      </c>
      <c r="AA40" s="42" t="s">
        <v>366</v>
      </c>
      <c r="AB40" s="17" t="s">
        <v>366</v>
      </c>
      <c r="AC40" s="127" t="s">
        <v>366</v>
      </c>
      <c r="AD40" s="102" t="s">
        <v>366</v>
      </c>
      <c r="AE40" s="48"/>
      <c r="AF40" s="17" t="s">
        <v>366</v>
      </c>
      <c r="AG40" s="10" t="s">
        <v>366</v>
      </c>
      <c r="AH40" s="17" t="s">
        <v>366</v>
      </c>
      <c r="AI40" s="10" t="s">
        <v>366</v>
      </c>
      <c r="AJ40" s="61" t="s">
        <v>366</v>
      </c>
      <c r="AK40" s="127" t="s">
        <v>366</v>
      </c>
      <c r="AL40" s="102" t="s">
        <v>366</v>
      </c>
    </row>
    <row r="41" spans="1:38" ht="124.2" x14ac:dyDescent="0.25">
      <c r="A41" s="9" t="s">
        <v>6</v>
      </c>
      <c r="B41" s="36" t="s">
        <v>15</v>
      </c>
      <c r="C41" s="17" t="s">
        <v>394</v>
      </c>
      <c r="D41" s="10">
        <f t="shared" si="28"/>
        <v>11</v>
      </c>
      <c r="E41" s="17" t="s">
        <v>418</v>
      </c>
      <c r="F41" s="42">
        <f t="shared" ref="F41:F45" si="42">LEN(TRIM(E41))-LEN(SUBSTITUTE(E41," ",""))+1</f>
        <v>10</v>
      </c>
      <c r="G41" s="17" t="s">
        <v>366</v>
      </c>
      <c r="H41" s="10" t="s">
        <v>366</v>
      </c>
      <c r="I41" s="17" t="str" cm="1">
        <f t="array" ref="I41">_xlfn.TEXTJOIN(" ",,_xlfn.FILTERXML("&lt;t&gt;&lt;s&gt;"&amp;SUBSTITUTE(C41&amp;" "&amp;E41," ","&lt;/s&gt;&lt;s&gt;")&amp;"&lt;/s&gt;&lt;/t&gt;","//s[preceding::*=.]"))</f>
        <v>PLVAP TPM2 CD74</v>
      </c>
      <c r="J41" s="117">
        <f t="shared" si="4"/>
        <v>3</v>
      </c>
      <c r="K41" s="97">
        <f>((LEN(TRIM(I41))-LEN(SUBSTITUTE(I41," ",""))+1)/MIN(D41,F41))*100</f>
        <v>30</v>
      </c>
      <c r="L41" s="42">
        <v>0.02</v>
      </c>
      <c r="M41" s="17" t="s">
        <v>366</v>
      </c>
      <c r="N41" s="123" t="s">
        <v>366</v>
      </c>
      <c r="O41" s="92" t="s">
        <v>366</v>
      </c>
      <c r="P41" s="10" t="s">
        <v>366</v>
      </c>
      <c r="Q41" s="17" t="s">
        <v>366</v>
      </c>
      <c r="R41" s="123" t="s">
        <v>366</v>
      </c>
      <c r="S41" s="92" t="s">
        <v>366</v>
      </c>
      <c r="T41" s="10" t="s">
        <v>366</v>
      </c>
      <c r="U41" s="64" t="s">
        <v>366</v>
      </c>
      <c r="V41" s="10" t="s">
        <v>366</v>
      </c>
      <c r="W41" s="55"/>
      <c r="X41" s="17" t="s">
        <v>387</v>
      </c>
      <c r="Y41" s="10">
        <f t="shared" si="34"/>
        <v>9</v>
      </c>
      <c r="Z41" s="17" t="s">
        <v>420</v>
      </c>
      <c r="AA41" s="42">
        <f t="shared" ref="AA41:AA45" si="43">LEN(TRIM(Z41))-LEN(SUBSTITUTE(Z41," ",""))+1</f>
        <v>7</v>
      </c>
      <c r="AB41" s="17" t="str" cm="1">
        <f t="array" ref="AB41">_xlfn.TEXTJOIN(" ",,_xlfn.FILTERXML("&lt;t&gt;&lt;s&gt;"&amp;SUBSTITUTE(X41&amp;" "&amp;Z41," ","&lt;/s&gt;&lt;s&gt;")&amp;"&lt;/s&gt;&lt;/t&gt;","//s[preceding::*=.]"))</f>
        <v>PLVAP TPM2 CD74</v>
      </c>
      <c r="AC41" s="127">
        <f t="shared" si="6"/>
        <v>3</v>
      </c>
      <c r="AD41" s="102">
        <f>((LEN(TRIM(AB41))-LEN(SUBSTITUTE(AB41," ",""))+1)/MIN(Y41,AA41))*100</f>
        <v>42.857142857142854</v>
      </c>
      <c r="AE41" s="48"/>
      <c r="AF41" s="17" t="s">
        <v>118</v>
      </c>
      <c r="AG41" s="10">
        <f t="shared" ref="AG41:AG42" si="44">LEN(TRIM(AF41))-LEN(SUBSTITUTE(AF41," ",""))+1</f>
        <v>1</v>
      </c>
      <c r="AH41" s="17" t="s">
        <v>419</v>
      </c>
      <c r="AI41" s="10">
        <f t="shared" ref="AI41:AI43" si="45">LEN(TRIM(AH41))-LEN(SUBSTITUTE(AH41," ",""))+1</f>
        <v>3</v>
      </c>
      <c r="AJ41" s="61" t="s">
        <v>366</v>
      </c>
      <c r="AK41" s="127" t="s">
        <v>366</v>
      </c>
      <c r="AL41" s="102" t="s">
        <v>366</v>
      </c>
    </row>
    <row r="42" spans="1:38" ht="124.2" x14ac:dyDescent="0.25">
      <c r="A42" s="9" t="s">
        <v>5</v>
      </c>
      <c r="B42" s="37" t="s">
        <v>1</v>
      </c>
      <c r="C42" s="17" t="s">
        <v>278</v>
      </c>
      <c r="D42" s="10">
        <f t="shared" si="28"/>
        <v>11</v>
      </c>
      <c r="E42" s="17" t="s">
        <v>332</v>
      </c>
      <c r="F42" s="42">
        <f t="shared" si="42"/>
        <v>10</v>
      </c>
      <c r="G42" s="17" t="s">
        <v>366</v>
      </c>
      <c r="H42" s="10" t="s">
        <v>366</v>
      </c>
      <c r="I42" s="17" t="str" cm="1">
        <f t="array" ref="I42">_xlfn.TEXTJOIN(" ",,_xlfn.FILTERXML("&lt;t&gt;&lt;s&gt;"&amp;SUBSTITUTE(C42&amp;" "&amp;E42," ","&lt;/s&gt;&lt;s&gt;")&amp;"&lt;/s&gt;&lt;/t&gt;","//s[preceding::*=.]"))</f>
        <v>S100A14</v>
      </c>
      <c r="J42" s="117">
        <f t="shared" si="4"/>
        <v>1</v>
      </c>
      <c r="K42" s="97">
        <f>((LEN(TRIM(I42))-LEN(SUBSTITUTE(I42," ",""))+1)/MIN(D42,F42))*100</f>
        <v>10</v>
      </c>
      <c r="L42" s="42">
        <v>0.33</v>
      </c>
      <c r="M42" s="17" t="s">
        <v>366</v>
      </c>
      <c r="N42" s="123" t="s">
        <v>366</v>
      </c>
      <c r="O42" s="92" t="s">
        <v>366</v>
      </c>
      <c r="P42" s="10" t="s">
        <v>366</v>
      </c>
      <c r="Q42" s="17" t="s">
        <v>366</v>
      </c>
      <c r="R42" s="123" t="s">
        <v>366</v>
      </c>
      <c r="S42" s="92" t="s">
        <v>366</v>
      </c>
      <c r="T42" s="10" t="s">
        <v>366</v>
      </c>
      <c r="U42" s="64" t="s">
        <v>366</v>
      </c>
      <c r="V42" s="10" t="s">
        <v>366</v>
      </c>
      <c r="W42" s="55"/>
      <c r="X42" s="17" t="s">
        <v>108</v>
      </c>
      <c r="Y42" s="10">
        <f t="shared" si="34"/>
        <v>7</v>
      </c>
      <c r="Z42" s="17" t="s">
        <v>121</v>
      </c>
      <c r="AA42" s="42">
        <f t="shared" si="43"/>
        <v>5</v>
      </c>
      <c r="AB42" s="17" t="str" cm="1">
        <f t="array" ref="AB42">_xlfn.TEXTJOIN(" ",,_xlfn.FILTERXML("&lt;t&gt;&lt;s&gt;"&amp;SUBSTITUTE(X42&amp;" "&amp;Z42," ","&lt;/s&gt;&lt;s&gt;")&amp;"&lt;/s&gt;&lt;/t&gt;","//s[preceding::*=.]"))</f>
        <v>S100A14</v>
      </c>
      <c r="AC42" s="127">
        <f t="shared" si="6"/>
        <v>1</v>
      </c>
      <c r="AD42" s="102">
        <f>((LEN(TRIM(AB42))-LEN(SUBSTITUTE(AB42," ",""))+1)/MIN(Y42,AA42))*100</f>
        <v>20</v>
      </c>
      <c r="AE42" s="48"/>
      <c r="AF42" s="17" t="s">
        <v>19</v>
      </c>
      <c r="AG42" s="10">
        <f t="shared" si="44"/>
        <v>1</v>
      </c>
      <c r="AH42" s="17" t="s">
        <v>122</v>
      </c>
      <c r="AI42" s="10">
        <f t="shared" si="45"/>
        <v>4</v>
      </c>
      <c r="AJ42" s="61" t="s">
        <v>366</v>
      </c>
      <c r="AK42" s="127" t="s">
        <v>366</v>
      </c>
      <c r="AL42" s="102" t="s">
        <v>366</v>
      </c>
    </row>
    <row r="43" spans="1:38" ht="124.2" x14ac:dyDescent="0.25">
      <c r="A43" s="9" t="s">
        <v>5</v>
      </c>
      <c r="B43" s="36" t="s">
        <v>14</v>
      </c>
      <c r="C43" s="17" t="s">
        <v>279</v>
      </c>
      <c r="D43" s="10">
        <f t="shared" si="28"/>
        <v>4</v>
      </c>
      <c r="E43" s="17" t="s">
        <v>333</v>
      </c>
      <c r="F43" s="42">
        <f t="shared" si="42"/>
        <v>10</v>
      </c>
      <c r="G43" s="17" t="s">
        <v>366</v>
      </c>
      <c r="H43" s="10" t="s">
        <v>366</v>
      </c>
      <c r="I43" s="17" t="s">
        <v>366</v>
      </c>
      <c r="J43" s="117" t="s">
        <v>366</v>
      </c>
      <c r="K43" s="97" t="s">
        <v>366</v>
      </c>
      <c r="L43" s="42" t="s">
        <v>366</v>
      </c>
      <c r="M43" s="17" t="s">
        <v>366</v>
      </c>
      <c r="N43" s="123" t="s">
        <v>366</v>
      </c>
      <c r="O43" s="92" t="s">
        <v>366</v>
      </c>
      <c r="P43" s="10" t="s">
        <v>366</v>
      </c>
      <c r="Q43" s="17" t="s">
        <v>366</v>
      </c>
      <c r="R43" s="123" t="s">
        <v>366</v>
      </c>
      <c r="S43" s="92" t="s">
        <v>366</v>
      </c>
      <c r="T43" s="10" t="s">
        <v>366</v>
      </c>
      <c r="U43" s="64" t="s">
        <v>366</v>
      </c>
      <c r="V43" s="10" t="s">
        <v>366</v>
      </c>
      <c r="W43" s="55"/>
      <c r="X43" s="17" t="s">
        <v>109</v>
      </c>
      <c r="Y43" s="10">
        <f t="shared" si="34"/>
        <v>3</v>
      </c>
      <c r="Z43" s="17" t="s">
        <v>125</v>
      </c>
      <c r="AA43" s="42">
        <f t="shared" si="43"/>
        <v>6</v>
      </c>
      <c r="AB43" s="17" t="s">
        <v>366</v>
      </c>
      <c r="AC43" s="127" t="s">
        <v>366</v>
      </c>
      <c r="AD43" s="102" t="s">
        <v>366</v>
      </c>
      <c r="AE43" s="48"/>
      <c r="AF43" s="17" t="s">
        <v>366</v>
      </c>
      <c r="AG43" s="10" t="s">
        <v>366</v>
      </c>
      <c r="AH43" s="17" t="s">
        <v>126</v>
      </c>
      <c r="AI43" s="10">
        <f t="shared" si="45"/>
        <v>4</v>
      </c>
      <c r="AJ43" s="61" t="s">
        <v>366</v>
      </c>
      <c r="AK43" s="127" t="s">
        <v>366</v>
      </c>
      <c r="AL43" s="102" t="s">
        <v>366</v>
      </c>
    </row>
    <row r="44" spans="1:38" ht="138" x14ac:dyDescent="0.25">
      <c r="A44" s="9" t="s">
        <v>5</v>
      </c>
      <c r="B44" s="36" t="s">
        <v>13</v>
      </c>
      <c r="C44" s="17" t="s">
        <v>280</v>
      </c>
      <c r="D44" s="10">
        <f t="shared" si="28"/>
        <v>10</v>
      </c>
      <c r="E44" s="17" t="s">
        <v>127</v>
      </c>
      <c r="F44" s="42">
        <f t="shared" si="42"/>
        <v>10</v>
      </c>
      <c r="G44" s="17" t="s">
        <v>366</v>
      </c>
      <c r="H44" s="10" t="s">
        <v>366</v>
      </c>
      <c r="I44" s="17" t="str" cm="1">
        <f t="array" ref="I44">_xlfn.TEXTJOIN(" ",,_xlfn.FILTERXML("&lt;t&gt;&lt;s&gt;"&amp;SUBSTITUTE(C44&amp;" "&amp;E44," ","&lt;/s&gt;&lt;s&gt;")&amp;"&lt;/s&gt;&lt;/t&gt;","//s[preceding::*=.]"))</f>
        <v>KIF23</v>
      </c>
      <c r="J44" s="117">
        <f t="shared" si="4"/>
        <v>1</v>
      </c>
      <c r="K44" s="97">
        <f>((LEN(TRIM(I44))-LEN(SUBSTITUTE(I44," ",""))+1)/MIN(D44,F44))*100</f>
        <v>10</v>
      </c>
      <c r="L44" s="42">
        <v>0.24</v>
      </c>
      <c r="M44" s="17" t="s">
        <v>366</v>
      </c>
      <c r="N44" s="123" t="s">
        <v>366</v>
      </c>
      <c r="O44" s="92" t="s">
        <v>366</v>
      </c>
      <c r="P44" s="10" t="s">
        <v>366</v>
      </c>
      <c r="Q44" s="17" t="s">
        <v>366</v>
      </c>
      <c r="R44" s="123" t="s">
        <v>366</v>
      </c>
      <c r="S44" s="92" t="s">
        <v>366</v>
      </c>
      <c r="T44" s="10" t="s">
        <v>366</v>
      </c>
      <c r="U44" s="64" t="s">
        <v>366</v>
      </c>
      <c r="V44" s="10" t="s">
        <v>366</v>
      </c>
      <c r="W44" s="55"/>
      <c r="X44" s="17" t="s">
        <v>110</v>
      </c>
      <c r="Y44" s="10">
        <f t="shared" si="34"/>
        <v>9</v>
      </c>
      <c r="Z44" s="17" t="s">
        <v>127</v>
      </c>
      <c r="AA44" s="42">
        <f t="shared" si="43"/>
        <v>10</v>
      </c>
      <c r="AB44" s="17" t="str" cm="1">
        <f t="array" ref="AB44">_xlfn.TEXTJOIN(" ",,_xlfn.FILTERXML("&lt;t&gt;&lt;s&gt;"&amp;SUBSTITUTE(X44&amp;" "&amp;Z44," ","&lt;/s&gt;&lt;s&gt;")&amp;"&lt;/s&gt;&lt;/t&gt;","//s[preceding::*=.]"))</f>
        <v>KIF23</v>
      </c>
      <c r="AC44" s="127">
        <f t="shared" si="6"/>
        <v>1</v>
      </c>
      <c r="AD44" s="102">
        <f>((LEN(TRIM(AB44))-LEN(SUBSTITUTE(AB44," ",""))+1)/MIN(Y44,AA44))*100</f>
        <v>11.111111111111111</v>
      </c>
      <c r="AE44" s="48"/>
      <c r="AF44" s="17" t="s">
        <v>366</v>
      </c>
      <c r="AG44" s="10" t="s">
        <v>366</v>
      </c>
      <c r="AH44" s="17" t="s">
        <v>366</v>
      </c>
      <c r="AI44" s="10" t="s">
        <v>366</v>
      </c>
      <c r="AJ44" s="61" t="s">
        <v>366</v>
      </c>
      <c r="AK44" s="127" t="s">
        <v>366</v>
      </c>
      <c r="AL44" s="102" t="s">
        <v>366</v>
      </c>
    </row>
    <row r="45" spans="1:38" ht="124.2" x14ac:dyDescent="0.25">
      <c r="A45" s="9" t="s">
        <v>5</v>
      </c>
      <c r="B45" s="36" t="s">
        <v>4</v>
      </c>
      <c r="C45" s="17" t="s">
        <v>281</v>
      </c>
      <c r="D45" s="10">
        <f t="shared" si="28"/>
        <v>8</v>
      </c>
      <c r="E45" s="17" t="s">
        <v>336</v>
      </c>
      <c r="F45" s="42">
        <f t="shared" si="42"/>
        <v>10</v>
      </c>
      <c r="G45" s="17" t="s">
        <v>366</v>
      </c>
      <c r="H45" s="10" t="s">
        <v>366</v>
      </c>
      <c r="I45" s="17" t="str" cm="1">
        <f t="array" ref="I45">_xlfn.TEXTJOIN(" ",,_xlfn.FILTERXML("&lt;t&gt;&lt;s&gt;"&amp;SUBSTITUTE(C45&amp;" "&amp;E45," ","&lt;/s&gt;&lt;s&gt;")&amp;"&lt;/s&gt;&lt;/t&gt;","//s[preceding::*=.]"))</f>
        <v>LAMA1 SULF1 CD3G</v>
      </c>
      <c r="J45" s="117">
        <f t="shared" si="4"/>
        <v>3</v>
      </c>
      <c r="K45" s="97">
        <f>((LEN(TRIM(I45))-LEN(SUBSTITUTE(I45," ",""))+1)/MIN(D45,F45))*100</f>
        <v>37.5</v>
      </c>
      <c r="L45" s="42">
        <v>0.1</v>
      </c>
      <c r="M45" s="17" t="s">
        <v>366</v>
      </c>
      <c r="N45" s="123" t="s">
        <v>366</v>
      </c>
      <c r="O45" s="92" t="s">
        <v>366</v>
      </c>
      <c r="P45" s="10" t="s">
        <v>366</v>
      </c>
      <c r="Q45" s="17" t="s">
        <v>366</v>
      </c>
      <c r="R45" s="123" t="s">
        <v>366</v>
      </c>
      <c r="S45" s="92" t="s">
        <v>366</v>
      </c>
      <c r="T45" s="10" t="s">
        <v>366</v>
      </c>
      <c r="U45" s="64" t="s">
        <v>366</v>
      </c>
      <c r="V45" s="10" t="s">
        <v>366</v>
      </c>
      <c r="W45" s="55"/>
      <c r="X45" s="17" t="s">
        <v>111</v>
      </c>
      <c r="Y45" s="10">
        <f t="shared" si="34"/>
        <v>2</v>
      </c>
      <c r="Z45" s="17" t="s">
        <v>128</v>
      </c>
      <c r="AA45" s="42">
        <f t="shared" si="43"/>
        <v>4</v>
      </c>
      <c r="AB45" s="17" t="str" cm="1">
        <f t="array" ref="AB45">_xlfn.TEXTJOIN(" ",,_xlfn.FILTERXML("&lt;t&gt;&lt;s&gt;"&amp;SUBSTITUTE(X45&amp;" "&amp;Z45," ","&lt;/s&gt;&lt;s&gt;")&amp;"&lt;/s&gt;&lt;/t&gt;","//s[preceding::*=.]"))</f>
        <v>LAMA1</v>
      </c>
      <c r="AC45" s="127">
        <f t="shared" si="6"/>
        <v>1</v>
      </c>
      <c r="AD45" s="102">
        <f>((LEN(TRIM(AB45))-LEN(SUBSTITUTE(AB45," ",""))+1)/MIN(Y45,AA45))*100</f>
        <v>50</v>
      </c>
      <c r="AE45" s="48"/>
      <c r="AF45" s="17" t="s">
        <v>112</v>
      </c>
      <c r="AG45" s="10">
        <f t="shared" ref="AG45" si="46">LEN(TRIM(AF45))-LEN(SUBSTITUTE(AF45," ",""))+1</f>
        <v>6</v>
      </c>
      <c r="AH45" s="17" t="s">
        <v>129</v>
      </c>
      <c r="AI45" s="10">
        <f t="shared" ref="AI45" si="47">LEN(TRIM(AH45))-LEN(SUBSTITUTE(AH45," ",""))+1</f>
        <v>5</v>
      </c>
      <c r="AJ45" s="61" t="str" cm="1">
        <f t="array" ref="AJ45">_xlfn.TEXTJOIN(" ",,_xlfn.FILTERXML("&lt;t&gt;&lt;s&gt;"&amp;SUBSTITUTE(AF45&amp;" "&amp;AH45," ","&lt;/s&gt;&lt;s&gt;")&amp;"&lt;/s&gt;&lt;/t&gt;","//s[preceding::*=.]"))</f>
        <v>SULF1 CD3G</v>
      </c>
      <c r="AK45" s="127">
        <f>LEN(TRIM(AJ45))-LEN(SUBSTITUTE(AJ45," ",""))+1</f>
        <v>2</v>
      </c>
      <c r="AL45" s="102">
        <f>((LEN(TRIM(AJ45))-LEN(SUBSTITUTE(AJ45," ",""))+1)/MIN(AG45,AI45))*100</f>
        <v>40</v>
      </c>
    </row>
    <row r="46" spans="1:38" x14ac:dyDescent="0.25">
      <c r="A46" s="9" t="s">
        <v>5</v>
      </c>
      <c r="B46" s="36" t="s">
        <v>8</v>
      </c>
      <c r="C46" s="17" t="s">
        <v>113</v>
      </c>
      <c r="D46" s="10">
        <f>LEN(TRIM(C46))-LEN(SUBSTITUTE(C46," ",""))+1</f>
        <v>2</v>
      </c>
      <c r="E46" s="17" t="s">
        <v>366</v>
      </c>
      <c r="F46" s="42" t="s">
        <v>366</v>
      </c>
      <c r="G46" s="17" t="s">
        <v>366</v>
      </c>
      <c r="H46" s="10" t="s">
        <v>366</v>
      </c>
      <c r="I46" s="17" t="s">
        <v>366</v>
      </c>
      <c r="J46" s="117" t="s">
        <v>366</v>
      </c>
      <c r="K46" s="97" t="s">
        <v>366</v>
      </c>
      <c r="L46" s="42" t="s">
        <v>366</v>
      </c>
      <c r="M46" s="17" t="s">
        <v>366</v>
      </c>
      <c r="N46" s="123" t="s">
        <v>366</v>
      </c>
      <c r="O46" s="92" t="s">
        <v>366</v>
      </c>
      <c r="P46" s="10" t="s">
        <v>366</v>
      </c>
      <c r="Q46" s="17" t="s">
        <v>366</v>
      </c>
      <c r="R46" s="123" t="s">
        <v>366</v>
      </c>
      <c r="S46" s="92" t="s">
        <v>366</v>
      </c>
      <c r="T46" s="10" t="s">
        <v>366</v>
      </c>
      <c r="U46" s="64" t="s">
        <v>366</v>
      </c>
      <c r="V46" s="10" t="s">
        <v>366</v>
      </c>
      <c r="W46" s="55"/>
      <c r="X46" s="17" t="s">
        <v>113</v>
      </c>
      <c r="Y46" s="10">
        <f>LEN(TRIM(X46))-LEN(SUBSTITUTE(X46," ",""))+1</f>
        <v>2</v>
      </c>
      <c r="Z46" s="17" t="s">
        <v>366</v>
      </c>
      <c r="AA46" s="42" t="s">
        <v>366</v>
      </c>
      <c r="AB46" s="17" t="s">
        <v>366</v>
      </c>
      <c r="AC46" s="127" t="s">
        <v>366</v>
      </c>
      <c r="AD46" s="102" t="s">
        <v>366</v>
      </c>
      <c r="AE46" s="48"/>
      <c r="AF46" s="17" t="s">
        <v>366</v>
      </c>
      <c r="AG46" s="10" t="s">
        <v>366</v>
      </c>
      <c r="AH46" s="17" t="s">
        <v>366</v>
      </c>
      <c r="AI46" s="10" t="s">
        <v>366</v>
      </c>
      <c r="AJ46" s="61" t="s">
        <v>366</v>
      </c>
      <c r="AK46" s="127" t="s">
        <v>366</v>
      </c>
      <c r="AL46" s="102" t="s">
        <v>366</v>
      </c>
    </row>
    <row r="47" spans="1:38" ht="138" x14ac:dyDescent="0.25">
      <c r="A47" s="9" t="s">
        <v>5</v>
      </c>
      <c r="B47" s="36" t="s">
        <v>15</v>
      </c>
      <c r="C47" s="17" t="s">
        <v>114</v>
      </c>
      <c r="D47" s="10">
        <f>LEN(TRIM(C47))-LEN(SUBSTITUTE(C47," ",""))+1</f>
        <v>5</v>
      </c>
      <c r="E47" s="17" t="s">
        <v>334</v>
      </c>
      <c r="F47" s="42">
        <f>LEN(TRIM(E47))-LEN(SUBSTITUTE(E47," ",""))+1</f>
        <v>10</v>
      </c>
      <c r="G47" s="17" t="s">
        <v>366</v>
      </c>
      <c r="H47" s="10" t="s">
        <v>366</v>
      </c>
      <c r="I47" s="17" t="str" cm="1">
        <f t="array" ref="I47">_xlfn.TEXTJOIN(" ",,_xlfn.FILTERXML("&lt;t&gt;&lt;s&gt;"&amp;SUBSTITUTE(C47&amp;" "&amp;E47," ","&lt;/s&gt;&lt;s&gt;")&amp;"&lt;/s&gt;&lt;/t&gt;","//s[preceding::*=.]"))</f>
        <v>TPM2</v>
      </c>
      <c r="J47" s="117">
        <f>LEN(TRIM(I47))-LEN(SUBSTITUTE(I47," ",""))+1</f>
        <v>1</v>
      </c>
      <c r="K47" s="97">
        <f>((LEN(TRIM(I47))-LEN(SUBSTITUTE(I47," ",""))+1)/MIN(D47,F47))*100</f>
        <v>20</v>
      </c>
      <c r="L47" s="42">
        <v>0.33</v>
      </c>
      <c r="M47" s="17" t="s">
        <v>366</v>
      </c>
      <c r="N47" s="123" t="s">
        <v>366</v>
      </c>
      <c r="O47" s="92" t="s">
        <v>366</v>
      </c>
      <c r="P47" s="10" t="s">
        <v>366</v>
      </c>
      <c r="Q47" s="17" t="s">
        <v>366</v>
      </c>
      <c r="R47" s="123" t="s">
        <v>366</v>
      </c>
      <c r="S47" s="92" t="s">
        <v>366</v>
      </c>
      <c r="T47" s="10" t="s">
        <v>366</v>
      </c>
      <c r="U47" s="64" t="s">
        <v>366</v>
      </c>
      <c r="V47" s="10" t="s">
        <v>366</v>
      </c>
      <c r="W47" s="55"/>
      <c r="X47" s="17" t="s">
        <v>114</v>
      </c>
      <c r="Y47" s="10">
        <f>LEN(TRIM(X47))-LEN(SUBSTITUTE(X47," ",""))+1</f>
        <v>5</v>
      </c>
      <c r="Z47" s="17" t="s">
        <v>132</v>
      </c>
      <c r="AA47" s="42">
        <f t="shared" ref="AA47" si="48">LEN(TRIM(Z47))-LEN(SUBSTITUTE(Z47," ",""))+1</f>
        <v>6</v>
      </c>
      <c r="AB47" s="17" t="str" cm="1">
        <f t="array" ref="AB47">_xlfn.TEXTJOIN(" ",,_xlfn.FILTERXML("&lt;t&gt;&lt;s&gt;"&amp;SUBSTITUTE(X47&amp;" "&amp;Z47," ","&lt;/s&gt;&lt;s&gt;")&amp;"&lt;/s&gt;&lt;/t&gt;","//s[preceding::*=.]"))</f>
        <v>TPM2</v>
      </c>
      <c r="AC47" s="127">
        <f>LEN(TRIM(AB47))-LEN(SUBSTITUTE(AB47," ",""))+1</f>
        <v>1</v>
      </c>
      <c r="AD47" s="102">
        <f>((LEN(TRIM(AB47))-LEN(SUBSTITUTE(AB47," ",""))+1)/MIN(Y47,AA47))*100</f>
        <v>20</v>
      </c>
      <c r="AE47" s="48"/>
      <c r="AF47" s="17" t="s">
        <v>366</v>
      </c>
      <c r="AG47" s="10" t="s">
        <v>366</v>
      </c>
      <c r="AH47" s="17" t="s">
        <v>133</v>
      </c>
      <c r="AI47" s="10">
        <f>LEN(TRIM(AH47))-LEN(SUBSTITUTE(AH47," ",""))+1</f>
        <v>4</v>
      </c>
      <c r="AJ47" s="61" t="s">
        <v>366</v>
      </c>
      <c r="AK47" s="127" t="s">
        <v>366</v>
      </c>
      <c r="AL47" s="102" t="s">
        <v>366</v>
      </c>
    </row>
    <row r="48" spans="1:38" x14ac:dyDescent="0.25">
      <c r="A48" s="9" t="s">
        <v>388</v>
      </c>
      <c r="B48" s="37" t="s">
        <v>1</v>
      </c>
      <c r="C48" s="17" t="s">
        <v>0</v>
      </c>
      <c r="D48" s="10">
        <f>LEN(TRIM(C48))-LEN(SUBSTITUTE(C48," ",""))+1</f>
        <v>1</v>
      </c>
      <c r="E48" s="17" t="s">
        <v>366</v>
      </c>
      <c r="F48" s="42" t="s">
        <v>366</v>
      </c>
      <c r="G48" s="17" t="s">
        <v>366</v>
      </c>
      <c r="H48" s="10" t="s">
        <v>366</v>
      </c>
      <c r="I48" s="17" t="s">
        <v>366</v>
      </c>
      <c r="J48" s="117" t="s">
        <v>366</v>
      </c>
      <c r="K48" s="97" t="s">
        <v>366</v>
      </c>
      <c r="L48" s="42" t="s">
        <v>366</v>
      </c>
      <c r="M48" s="17" t="s">
        <v>366</v>
      </c>
      <c r="N48" s="123" t="s">
        <v>366</v>
      </c>
      <c r="O48" s="92" t="s">
        <v>366</v>
      </c>
      <c r="P48" s="10" t="s">
        <v>366</v>
      </c>
      <c r="Q48" s="17" t="s">
        <v>366</v>
      </c>
      <c r="R48" s="123" t="s">
        <v>366</v>
      </c>
      <c r="S48" s="92" t="s">
        <v>366</v>
      </c>
      <c r="T48" s="10" t="s">
        <v>366</v>
      </c>
      <c r="U48" s="64" t="s">
        <v>366</v>
      </c>
      <c r="V48" s="10" t="s">
        <v>366</v>
      </c>
      <c r="W48" s="55"/>
      <c r="X48" s="17" t="s">
        <v>0</v>
      </c>
      <c r="Y48" s="10">
        <f>LEN(TRIM(X48))-LEN(SUBSTITUTE(X48," ",""))+1</f>
        <v>1</v>
      </c>
      <c r="Z48" s="17" t="s">
        <v>366</v>
      </c>
      <c r="AA48" s="42" t="s">
        <v>366</v>
      </c>
      <c r="AB48" s="17" t="s">
        <v>366</v>
      </c>
      <c r="AC48" s="127" t="s">
        <v>366</v>
      </c>
      <c r="AD48" s="102" t="s">
        <v>366</v>
      </c>
      <c r="AE48" s="48"/>
      <c r="AF48" s="17" t="s">
        <v>366</v>
      </c>
      <c r="AG48" s="10" t="s">
        <v>366</v>
      </c>
      <c r="AH48" s="17" t="s">
        <v>366</v>
      </c>
      <c r="AI48" s="10" t="s">
        <v>366</v>
      </c>
      <c r="AJ48" s="61" t="s">
        <v>366</v>
      </c>
      <c r="AK48" s="127" t="s">
        <v>366</v>
      </c>
      <c r="AL48" s="102" t="s">
        <v>366</v>
      </c>
    </row>
    <row r="49" spans="1:38" x14ac:dyDescent="0.25">
      <c r="A49" s="9" t="s">
        <v>388</v>
      </c>
      <c r="B49" s="36" t="s">
        <v>14</v>
      </c>
      <c r="C49" s="17" t="s">
        <v>20</v>
      </c>
      <c r="D49" s="10">
        <f>LEN(TRIM(C49))-LEN(SUBSTITUTE(C49," ",""))+1</f>
        <v>1</v>
      </c>
      <c r="E49" s="17" t="s">
        <v>366</v>
      </c>
      <c r="F49" s="42" t="s">
        <v>366</v>
      </c>
      <c r="G49" s="17" t="s">
        <v>366</v>
      </c>
      <c r="H49" s="10" t="s">
        <v>366</v>
      </c>
      <c r="I49" s="17" t="s">
        <v>366</v>
      </c>
      <c r="J49" s="117" t="s">
        <v>366</v>
      </c>
      <c r="K49" s="97" t="s">
        <v>366</v>
      </c>
      <c r="L49" s="42" t="s">
        <v>366</v>
      </c>
      <c r="M49" s="17" t="s">
        <v>366</v>
      </c>
      <c r="N49" s="123" t="s">
        <v>366</v>
      </c>
      <c r="O49" s="92" t="s">
        <v>366</v>
      </c>
      <c r="P49" s="10" t="s">
        <v>366</v>
      </c>
      <c r="Q49" s="17" t="s">
        <v>366</v>
      </c>
      <c r="R49" s="123" t="s">
        <v>366</v>
      </c>
      <c r="S49" s="92" t="s">
        <v>366</v>
      </c>
      <c r="T49" s="10" t="s">
        <v>366</v>
      </c>
      <c r="U49" s="64" t="s">
        <v>366</v>
      </c>
      <c r="V49" s="10" t="s">
        <v>366</v>
      </c>
      <c r="W49" s="55"/>
      <c r="X49" s="17" t="s">
        <v>20</v>
      </c>
      <c r="Y49" s="10">
        <f>LEN(TRIM(X49))-LEN(SUBSTITUTE(X49," ",""))+1</f>
        <v>1</v>
      </c>
      <c r="Z49" s="17" t="s">
        <v>366</v>
      </c>
      <c r="AA49" s="42" t="s">
        <v>366</v>
      </c>
      <c r="AB49" s="17" t="s">
        <v>366</v>
      </c>
      <c r="AC49" s="127" t="s">
        <v>366</v>
      </c>
      <c r="AD49" s="102" t="s">
        <v>366</v>
      </c>
      <c r="AE49" s="48"/>
      <c r="AF49" s="17" t="s">
        <v>366</v>
      </c>
      <c r="AG49" s="10" t="s">
        <v>366</v>
      </c>
      <c r="AH49" s="17" t="s">
        <v>366</v>
      </c>
      <c r="AI49" s="10" t="s">
        <v>366</v>
      </c>
      <c r="AJ49" s="61" t="s">
        <v>366</v>
      </c>
      <c r="AK49" s="127" t="s">
        <v>366</v>
      </c>
      <c r="AL49" s="102" t="s">
        <v>366</v>
      </c>
    </row>
    <row r="50" spans="1:38" x14ac:dyDescent="0.25">
      <c r="A50" s="9" t="s">
        <v>388</v>
      </c>
      <c r="B50" s="36" t="s">
        <v>13</v>
      </c>
      <c r="C50" s="17" t="s">
        <v>366</v>
      </c>
      <c r="D50" s="10" t="s">
        <v>366</v>
      </c>
      <c r="E50" s="17" t="s">
        <v>366</v>
      </c>
      <c r="F50" s="42" t="s">
        <v>366</v>
      </c>
      <c r="G50" s="17" t="s">
        <v>366</v>
      </c>
      <c r="H50" s="10" t="s">
        <v>366</v>
      </c>
      <c r="I50" s="17" t="s">
        <v>366</v>
      </c>
      <c r="J50" s="117" t="s">
        <v>366</v>
      </c>
      <c r="K50" s="97" t="s">
        <v>366</v>
      </c>
      <c r="L50" s="42" t="s">
        <v>366</v>
      </c>
      <c r="M50" s="17" t="s">
        <v>366</v>
      </c>
      <c r="N50" s="123" t="s">
        <v>366</v>
      </c>
      <c r="O50" s="92" t="s">
        <v>366</v>
      </c>
      <c r="P50" s="10" t="s">
        <v>366</v>
      </c>
      <c r="Q50" s="17" t="s">
        <v>366</v>
      </c>
      <c r="R50" s="123" t="s">
        <v>366</v>
      </c>
      <c r="S50" s="92" t="s">
        <v>366</v>
      </c>
      <c r="T50" s="10" t="s">
        <v>366</v>
      </c>
      <c r="U50" s="64" t="s">
        <v>366</v>
      </c>
      <c r="V50" s="10" t="s">
        <v>366</v>
      </c>
      <c r="W50" s="55"/>
      <c r="X50" s="17" t="s">
        <v>366</v>
      </c>
      <c r="Y50" s="10" t="s">
        <v>366</v>
      </c>
      <c r="Z50" s="17" t="s">
        <v>366</v>
      </c>
      <c r="AA50" s="42" t="s">
        <v>366</v>
      </c>
      <c r="AB50" s="17" t="s">
        <v>366</v>
      </c>
      <c r="AC50" s="127" t="s">
        <v>366</v>
      </c>
      <c r="AD50" s="102" t="s">
        <v>366</v>
      </c>
      <c r="AE50" s="48"/>
      <c r="AF50" s="17" t="s">
        <v>366</v>
      </c>
      <c r="AG50" s="10" t="s">
        <v>366</v>
      </c>
      <c r="AH50" s="17" t="s">
        <v>366</v>
      </c>
      <c r="AI50" s="10" t="s">
        <v>366</v>
      </c>
      <c r="AJ50" s="61" t="s">
        <v>366</v>
      </c>
      <c r="AK50" s="127" t="s">
        <v>366</v>
      </c>
      <c r="AL50" s="102" t="s">
        <v>366</v>
      </c>
    </row>
    <row r="51" spans="1:38" x14ac:dyDescent="0.25">
      <c r="A51" s="9" t="s">
        <v>388</v>
      </c>
      <c r="B51" s="36" t="s">
        <v>4</v>
      </c>
      <c r="C51" s="17" t="s">
        <v>274</v>
      </c>
      <c r="D51" s="10">
        <f>LEN(TRIM(C51))-LEN(SUBSTITUTE(C51," ",""))+1</f>
        <v>2</v>
      </c>
      <c r="E51" s="17" t="s">
        <v>366</v>
      </c>
      <c r="F51" s="42" t="s">
        <v>366</v>
      </c>
      <c r="G51" s="17" t="s">
        <v>366</v>
      </c>
      <c r="H51" s="10" t="s">
        <v>366</v>
      </c>
      <c r="I51" s="17" t="s">
        <v>366</v>
      </c>
      <c r="J51" s="117" t="s">
        <v>366</v>
      </c>
      <c r="K51" s="97" t="s">
        <v>366</v>
      </c>
      <c r="L51" s="42" t="s">
        <v>366</v>
      </c>
      <c r="M51" s="17" t="s">
        <v>366</v>
      </c>
      <c r="N51" s="123" t="s">
        <v>366</v>
      </c>
      <c r="O51" s="92" t="s">
        <v>366</v>
      </c>
      <c r="P51" s="10" t="s">
        <v>366</v>
      </c>
      <c r="Q51" s="17" t="s">
        <v>366</v>
      </c>
      <c r="R51" s="123" t="s">
        <v>366</v>
      </c>
      <c r="S51" s="92" t="s">
        <v>366</v>
      </c>
      <c r="T51" s="10" t="s">
        <v>366</v>
      </c>
      <c r="U51" s="64" t="s">
        <v>366</v>
      </c>
      <c r="V51" s="10" t="s">
        <v>366</v>
      </c>
      <c r="W51" s="55"/>
      <c r="X51" s="17" t="s">
        <v>366</v>
      </c>
      <c r="Y51" s="10" t="s">
        <v>366</v>
      </c>
      <c r="Z51" s="17" t="s">
        <v>366</v>
      </c>
      <c r="AA51" s="42" t="s">
        <v>366</v>
      </c>
      <c r="AB51" s="17" t="s">
        <v>366</v>
      </c>
      <c r="AC51" s="127" t="s">
        <v>366</v>
      </c>
      <c r="AD51" s="102" t="s">
        <v>366</v>
      </c>
      <c r="AE51" s="48"/>
      <c r="AF51" s="17" t="s">
        <v>27</v>
      </c>
      <c r="AG51" s="10">
        <f t="shared" ref="AG51" si="49">LEN(TRIM(AF51))-LEN(SUBSTITUTE(AF51," ",""))+1</f>
        <v>1</v>
      </c>
      <c r="AH51" s="17" t="s">
        <v>366</v>
      </c>
      <c r="AI51" s="10" t="s">
        <v>366</v>
      </c>
      <c r="AJ51" s="61" t="s">
        <v>366</v>
      </c>
      <c r="AK51" s="127" t="s">
        <v>366</v>
      </c>
      <c r="AL51" s="102" t="s">
        <v>366</v>
      </c>
    </row>
    <row r="52" spans="1:38" x14ac:dyDescent="0.25">
      <c r="A52" s="9" t="s">
        <v>388</v>
      </c>
      <c r="B52" s="36" t="s">
        <v>8</v>
      </c>
      <c r="C52" s="17" t="s">
        <v>366</v>
      </c>
      <c r="D52" s="10" t="s">
        <v>366</v>
      </c>
      <c r="E52" s="17" t="s">
        <v>366</v>
      </c>
      <c r="F52" s="42" t="s">
        <v>366</v>
      </c>
      <c r="G52" s="17" t="s">
        <v>366</v>
      </c>
      <c r="H52" s="10" t="s">
        <v>366</v>
      </c>
      <c r="I52" s="17" t="s">
        <v>366</v>
      </c>
      <c r="J52" s="117" t="s">
        <v>366</v>
      </c>
      <c r="K52" s="97" t="s">
        <v>366</v>
      </c>
      <c r="L52" s="42" t="s">
        <v>366</v>
      </c>
      <c r="M52" s="17" t="s">
        <v>366</v>
      </c>
      <c r="N52" s="123" t="s">
        <v>366</v>
      </c>
      <c r="O52" s="92" t="s">
        <v>366</v>
      </c>
      <c r="P52" s="10" t="s">
        <v>366</v>
      </c>
      <c r="Q52" s="17" t="s">
        <v>366</v>
      </c>
      <c r="R52" s="123" t="s">
        <v>366</v>
      </c>
      <c r="S52" s="92" t="s">
        <v>366</v>
      </c>
      <c r="T52" s="10" t="s">
        <v>366</v>
      </c>
      <c r="U52" s="64" t="s">
        <v>366</v>
      </c>
      <c r="V52" s="10" t="s">
        <v>366</v>
      </c>
      <c r="W52" s="55"/>
      <c r="X52" s="17" t="s">
        <v>366</v>
      </c>
      <c r="Y52" s="10" t="s">
        <v>366</v>
      </c>
      <c r="Z52" s="17" t="s">
        <v>366</v>
      </c>
      <c r="AA52" s="42" t="s">
        <v>366</v>
      </c>
      <c r="AB52" s="17" t="s">
        <v>366</v>
      </c>
      <c r="AC52" s="127" t="s">
        <v>366</v>
      </c>
      <c r="AD52" s="102" t="s">
        <v>366</v>
      </c>
      <c r="AE52" s="48"/>
      <c r="AF52" s="17" t="s">
        <v>366</v>
      </c>
      <c r="AG52" s="10" t="s">
        <v>366</v>
      </c>
      <c r="AH52" s="17" t="s">
        <v>366</v>
      </c>
      <c r="AI52" s="10" t="s">
        <v>366</v>
      </c>
      <c r="AJ52" s="61" t="s">
        <v>366</v>
      </c>
      <c r="AK52" s="127" t="s">
        <v>366</v>
      </c>
      <c r="AL52" s="102" t="s">
        <v>366</v>
      </c>
    </row>
    <row r="53" spans="1:38" x14ac:dyDescent="0.25">
      <c r="A53" s="9" t="s">
        <v>388</v>
      </c>
      <c r="B53" s="36" t="s">
        <v>15</v>
      </c>
      <c r="C53" s="17" t="s">
        <v>93</v>
      </c>
      <c r="D53" s="10">
        <f>LEN(TRIM(C53))-LEN(SUBSTITUTE(C53," ",""))+1</f>
        <v>3</v>
      </c>
      <c r="E53" s="17" t="s">
        <v>366</v>
      </c>
      <c r="F53" s="42" t="s">
        <v>366</v>
      </c>
      <c r="G53" s="17" t="s">
        <v>366</v>
      </c>
      <c r="H53" s="10" t="s">
        <v>366</v>
      </c>
      <c r="I53" s="17" t="s">
        <v>366</v>
      </c>
      <c r="J53" s="117" t="s">
        <v>366</v>
      </c>
      <c r="K53" s="97" t="s">
        <v>366</v>
      </c>
      <c r="L53" s="42" t="s">
        <v>366</v>
      </c>
      <c r="M53" s="17" t="s">
        <v>366</v>
      </c>
      <c r="N53" s="123" t="s">
        <v>366</v>
      </c>
      <c r="O53" s="92" t="s">
        <v>366</v>
      </c>
      <c r="P53" s="10" t="s">
        <v>366</v>
      </c>
      <c r="Q53" s="17" t="s">
        <v>366</v>
      </c>
      <c r="R53" s="123" t="s">
        <v>366</v>
      </c>
      <c r="S53" s="92" t="s">
        <v>366</v>
      </c>
      <c r="T53" s="10" t="s">
        <v>366</v>
      </c>
      <c r="U53" s="64" t="s">
        <v>366</v>
      </c>
      <c r="V53" s="10" t="s">
        <v>366</v>
      </c>
      <c r="W53" s="55"/>
      <c r="X53" s="17" t="s">
        <v>93</v>
      </c>
      <c r="Y53" s="10">
        <f>LEN(TRIM(X53))-LEN(SUBSTITUTE(X53," ",""))+1</f>
        <v>3</v>
      </c>
      <c r="Z53" s="17" t="s">
        <v>366</v>
      </c>
      <c r="AA53" s="42" t="s">
        <v>366</v>
      </c>
      <c r="AB53" s="17" t="s">
        <v>366</v>
      </c>
      <c r="AC53" s="127" t="s">
        <v>366</v>
      </c>
      <c r="AD53" s="102" t="s">
        <v>366</v>
      </c>
      <c r="AE53" s="48"/>
      <c r="AF53" s="17" t="s">
        <v>366</v>
      </c>
      <c r="AG53" s="10" t="s">
        <v>366</v>
      </c>
      <c r="AH53" s="17" t="s">
        <v>366</v>
      </c>
      <c r="AI53" s="10" t="s">
        <v>366</v>
      </c>
      <c r="AJ53" s="61" t="s">
        <v>366</v>
      </c>
      <c r="AK53" s="127" t="s">
        <v>366</v>
      </c>
      <c r="AL53" s="102" t="s">
        <v>366</v>
      </c>
    </row>
    <row r="54" spans="1:38" ht="144.6" customHeight="1" x14ac:dyDescent="0.25">
      <c r="A54" s="9" t="s">
        <v>3</v>
      </c>
      <c r="B54" s="37" t="s">
        <v>1</v>
      </c>
      <c r="C54" s="17" t="s">
        <v>282</v>
      </c>
      <c r="D54" s="10">
        <f t="shared" si="28"/>
        <v>12</v>
      </c>
      <c r="E54" s="17" t="s">
        <v>335</v>
      </c>
      <c r="F54" s="42">
        <f t="shared" ref="F54" si="50">LEN(TRIM(E54))-LEN(SUBSTITUTE(E54," ",""))+1</f>
        <v>10</v>
      </c>
      <c r="G54" s="17" t="s">
        <v>366</v>
      </c>
      <c r="H54" s="10" t="s">
        <v>366</v>
      </c>
      <c r="I54" s="17" t="str" cm="1">
        <f t="array" ref="I54">_xlfn.TEXTJOIN(" ",,_xlfn.FILTERXML("&lt;t&gt;&lt;s&gt;"&amp;SUBSTITUTE(C54&amp;" "&amp;E54," ","&lt;/s&gt;&lt;s&gt;")&amp;"&lt;/s&gt;&lt;/t&gt;","//s[preceding::*=.]"))</f>
        <v>PLVAP LYZ</v>
      </c>
      <c r="J54" s="117">
        <f t="shared" si="4"/>
        <v>2</v>
      </c>
      <c r="K54" s="97">
        <f>((LEN(TRIM(I54))-LEN(SUBSTITUTE(I54," ",""))+1)/MIN(D54,F54))*100</f>
        <v>20</v>
      </c>
      <c r="L54" s="42">
        <v>0.08</v>
      </c>
      <c r="M54" s="17" t="s">
        <v>366</v>
      </c>
      <c r="N54" s="123" t="s">
        <v>366</v>
      </c>
      <c r="O54" s="92" t="s">
        <v>366</v>
      </c>
      <c r="P54" s="10" t="s">
        <v>366</v>
      </c>
      <c r="Q54" s="17" t="s">
        <v>366</v>
      </c>
      <c r="R54" s="123" t="s">
        <v>366</v>
      </c>
      <c r="S54" s="92" t="s">
        <v>366</v>
      </c>
      <c r="T54" s="10" t="s">
        <v>366</v>
      </c>
      <c r="U54" s="64" t="s">
        <v>366</v>
      </c>
      <c r="V54" s="10" t="s">
        <v>366</v>
      </c>
      <c r="W54" s="55"/>
      <c r="X54" s="17" t="s">
        <v>115</v>
      </c>
      <c r="Y54" s="10">
        <f t="shared" si="34"/>
        <v>9</v>
      </c>
      <c r="Z54" s="17" t="s">
        <v>123</v>
      </c>
      <c r="AA54" s="42">
        <f>LEN(TRIM(Z54))-LEN(SUBSTITUTE(Z54," ",""))+1</f>
        <v>7</v>
      </c>
      <c r="AB54" s="17" t="str" cm="1">
        <f t="array" ref="AB54">_xlfn.TEXTJOIN(" ",,_xlfn.FILTERXML("&lt;t&gt;&lt;s&gt;"&amp;SUBSTITUTE(X54&amp;" "&amp;Z54," ","&lt;/s&gt;&lt;s&gt;")&amp;"&lt;/s&gt;&lt;/t&gt;","//s[preceding::*=.]"))</f>
        <v>PLVAP LYZ</v>
      </c>
      <c r="AC54" s="127">
        <f t="shared" si="6"/>
        <v>2</v>
      </c>
      <c r="AD54" s="102">
        <f>((LEN(TRIM(AB54))-LEN(SUBSTITUTE(AB54," ",""))+1)/MIN(Y54,AA54))*100</f>
        <v>28.571428571428569</v>
      </c>
      <c r="AE54" s="48"/>
      <c r="AF54" s="17" t="s">
        <v>116</v>
      </c>
      <c r="AG54" s="10">
        <f t="shared" ref="AG54" si="51">LEN(TRIM(AF54))-LEN(SUBSTITUTE(AF54," ",""))+1</f>
        <v>2</v>
      </c>
      <c r="AH54" s="17" t="s">
        <v>124</v>
      </c>
      <c r="AI54" s="10">
        <f t="shared" ref="AI54" si="52">LEN(TRIM(AH54))-LEN(SUBSTITUTE(AH54," ",""))+1</f>
        <v>3</v>
      </c>
      <c r="AJ54" s="61" t="s">
        <v>366</v>
      </c>
      <c r="AK54" s="127" t="s">
        <v>366</v>
      </c>
      <c r="AL54" s="102" t="s">
        <v>366</v>
      </c>
    </row>
    <row r="55" spans="1:38" ht="27.6" x14ac:dyDescent="0.25">
      <c r="A55" s="9" t="s">
        <v>3</v>
      </c>
      <c r="B55" s="36" t="s">
        <v>14</v>
      </c>
      <c r="C55" s="17" t="s">
        <v>117</v>
      </c>
      <c r="D55" s="10">
        <f t="shared" si="28"/>
        <v>3</v>
      </c>
      <c r="E55" s="17" t="s">
        <v>366</v>
      </c>
      <c r="F55" s="42" t="s">
        <v>366</v>
      </c>
      <c r="G55" s="17" t="s">
        <v>366</v>
      </c>
      <c r="H55" s="10" t="s">
        <v>366</v>
      </c>
      <c r="I55" s="17" t="s">
        <v>366</v>
      </c>
      <c r="J55" s="117" t="s">
        <v>366</v>
      </c>
      <c r="K55" s="97" t="s">
        <v>366</v>
      </c>
      <c r="L55" s="42" t="s">
        <v>366</v>
      </c>
      <c r="M55" s="17" t="s">
        <v>366</v>
      </c>
      <c r="N55" s="123" t="s">
        <v>366</v>
      </c>
      <c r="O55" s="92" t="s">
        <v>366</v>
      </c>
      <c r="P55" s="10" t="s">
        <v>366</v>
      </c>
      <c r="Q55" s="17" t="s">
        <v>366</v>
      </c>
      <c r="R55" s="123" t="s">
        <v>366</v>
      </c>
      <c r="S55" s="92" t="s">
        <v>366</v>
      </c>
      <c r="T55" s="10" t="s">
        <v>366</v>
      </c>
      <c r="U55" s="64" t="s">
        <v>366</v>
      </c>
      <c r="V55" s="10" t="s">
        <v>366</v>
      </c>
      <c r="W55" s="55"/>
      <c r="X55" s="17" t="s">
        <v>117</v>
      </c>
      <c r="Y55" s="10">
        <f t="shared" si="34"/>
        <v>3</v>
      </c>
      <c r="Z55" s="17" t="s">
        <v>366</v>
      </c>
      <c r="AA55" s="42" t="s">
        <v>366</v>
      </c>
      <c r="AB55" s="17" t="s">
        <v>366</v>
      </c>
      <c r="AC55" s="127" t="s">
        <v>366</v>
      </c>
      <c r="AD55" s="102" t="s">
        <v>366</v>
      </c>
      <c r="AE55" s="48"/>
      <c r="AF55" s="17" t="s">
        <v>366</v>
      </c>
      <c r="AG55" s="10" t="s">
        <v>366</v>
      </c>
      <c r="AH55" s="17" t="s">
        <v>366</v>
      </c>
      <c r="AI55" s="10" t="s">
        <v>366</v>
      </c>
      <c r="AJ55" s="61" t="s">
        <v>366</v>
      </c>
      <c r="AK55" s="127" t="s">
        <v>366</v>
      </c>
      <c r="AL55" s="102" t="s">
        <v>366</v>
      </c>
    </row>
    <row r="56" spans="1:38" x14ac:dyDescent="0.25">
      <c r="A56" s="9" t="s">
        <v>3</v>
      </c>
      <c r="B56" s="36" t="s">
        <v>13</v>
      </c>
      <c r="C56" s="17" t="s">
        <v>118</v>
      </c>
      <c r="D56" s="10">
        <f t="shared" si="28"/>
        <v>1</v>
      </c>
      <c r="E56" s="17" t="s">
        <v>366</v>
      </c>
      <c r="F56" s="42" t="s">
        <v>366</v>
      </c>
      <c r="G56" s="17" t="s">
        <v>366</v>
      </c>
      <c r="H56" s="10" t="s">
        <v>366</v>
      </c>
      <c r="I56" s="17" t="s">
        <v>366</v>
      </c>
      <c r="J56" s="117" t="s">
        <v>366</v>
      </c>
      <c r="K56" s="97" t="s">
        <v>366</v>
      </c>
      <c r="L56" s="42" t="s">
        <v>366</v>
      </c>
      <c r="M56" s="17" t="s">
        <v>366</v>
      </c>
      <c r="N56" s="123" t="s">
        <v>366</v>
      </c>
      <c r="O56" s="92" t="s">
        <v>366</v>
      </c>
      <c r="P56" s="10" t="s">
        <v>366</v>
      </c>
      <c r="Q56" s="17" t="s">
        <v>366</v>
      </c>
      <c r="R56" s="123" t="s">
        <v>366</v>
      </c>
      <c r="S56" s="92" t="s">
        <v>366</v>
      </c>
      <c r="T56" s="10" t="s">
        <v>366</v>
      </c>
      <c r="U56" s="64" t="s">
        <v>366</v>
      </c>
      <c r="V56" s="10" t="s">
        <v>366</v>
      </c>
      <c r="W56" s="55"/>
      <c r="X56" s="17" t="s">
        <v>118</v>
      </c>
      <c r="Y56" s="10">
        <f t="shared" si="34"/>
        <v>1</v>
      </c>
      <c r="Z56" s="17" t="s">
        <v>366</v>
      </c>
      <c r="AA56" s="42" t="s">
        <v>366</v>
      </c>
      <c r="AB56" s="17" t="s">
        <v>366</v>
      </c>
      <c r="AC56" s="127" t="s">
        <v>366</v>
      </c>
      <c r="AD56" s="102" t="s">
        <v>366</v>
      </c>
      <c r="AE56" s="48"/>
      <c r="AF56" s="17" t="s">
        <v>366</v>
      </c>
      <c r="AG56" s="10" t="s">
        <v>366</v>
      </c>
      <c r="AH56" s="17" t="s">
        <v>366</v>
      </c>
      <c r="AI56" s="10" t="s">
        <v>366</v>
      </c>
      <c r="AJ56" s="61" t="s">
        <v>366</v>
      </c>
      <c r="AK56" s="127" t="s">
        <v>366</v>
      </c>
      <c r="AL56" s="102" t="s">
        <v>366</v>
      </c>
    </row>
    <row r="57" spans="1:38" ht="138" x14ac:dyDescent="0.25">
      <c r="A57" s="9" t="s">
        <v>3</v>
      </c>
      <c r="B57" s="36" t="s">
        <v>4</v>
      </c>
      <c r="C57" s="17" t="s">
        <v>283</v>
      </c>
      <c r="D57" s="10">
        <f t="shared" si="28"/>
        <v>9</v>
      </c>
      <c r="E57" s="17" t="s">
        <v>337</v>
      </c>
      <c r="F57" s="42">
        <f t="shared" ref="F57" si="53">LEN(TRIM(E57))-LEN(SUBSTITUTE(E57," ",""))+1</f>
        <v>10</v>
      </c>
      <c r="G57" s="17" t="s">
        <v>366</v>
      </c>
      <c r="H57" s="10" t="s">
        <v>366</v>
      </c>
      <c r="I57" s="17" t="str" cm="1">
        <f t="array" ref="I57">_xlfn.TEXTJOIN(" ",,_xlfn.FILTERXML("&lt;t&gt;&lt;s&gt;"&amp;SUBSTITUTE(C57&amp;" "&amp;E57," ","&lt;/s&gt;&lt;s&gt;")&amp;"&lt;/s&gt;&lt;/t&gt;","//s[preceding::*=.]"))</f>
        <v>RPSA EPCAM</v>
      </c>
      <c r="J57" s="117">
        <f t="shared" si="4"/>
        <v>2</v>
      </c>
      <c r="K57" s="97">
        <f>((LEN(TRIM(I57))-LEN(SUBSTITUTE(I57," ",""))+1)/MIN(D57,F57))*100</f>
        <v>22.222222222222221</v>
      </c>
      <c r="L57" s="42">
        <v>0.03</v>
      </c>
      <c r="M57" s="17" t="s">
        <v>366</v>
      </c>
      <c r="N57" s="123" t="s">
        <v>366</v>
      </c>
      <c r="O57" s="92" t="s">
        <v>366</v>
      </c>
      <c r="P57" s="10" t="s">
        <v>366</v>
      </c>
      <c r="Q57" s="17" t="s">
        <v>366</v>
      </c>
      <c r="R57" s="123" t="s">
        <v>366</v>
      </c>
      <c r="S57" s="92" t="s">
        <v>366</v>
      </c>
      <c r="T57" s="10" t="s">
        <v>366</v>
      </c>
      <c r="U57" s="64" t="s">
        <v>366</v>
      </c>
      <c r="V57" s="10" t="s">
        <v>366</v>
      </c>
      <c r="W57" s="55"/>
      <c r="X57" s="17" t="s">
        <v>119</v>
      </c>
      <c r="Y57" s="10">
        <f t="shared" si="34"/>
        <v>7</v>
      </c>
      <c r="Z57" s="17" t="s">
        <v>130</v>
      </c>
      <c r="AA57" s="42">
        <f t="shared" ref="AA57" si="54">LEN(TRIM(Z57))-LEN(SUBSTITUTE(Z57," ",""))+1</f>
        <v>3</v>
      </c>
      <c r="AB57" s="17" t="str" cm="1">
        <f t="array" ref="AB57">_xlfn.TEXTJOIN(" ",,_xlfn.FILTERXML("&lt;t&gt;&lt;s&gt;"&amp;SUBSTITUTE(X57&amp;" "&amp;Z57," ","&lt;/s&gt;&lt;s&gt;")&amp;"&lt;/s&gt;&lt;/t&gt;","//s[preceding::*=.]"))</f>
        <v>RPSA</v>
      </c>
      <c r="AC57" s="127">
        <f t="shared" si="6"/>
        <v>1</v>
      </c>
      <c r="AD57" s="102">
        <f>((LEN(TRIM(AB57))-LEN(SUBSTITUTE(AB57," ",""))+1)/MIN(Y57,AA57))*100</f>
        <v>33.333333333333329</v>
      </c>
      <c r="AE57" s="48"/>
      <c r="AF57" s="17" t="s">
        <v>28</v>
      </c>
      <c r="AG57" s="10">
        <f t="shared" ref="AG57" si="55">LEN(TRIM(AF57))-LEN(SUBSTITUTE(AF57," ",""))+1</f>
        <v>1</v>
      </c>
      <c r="AH57" s="17" t="s">
        <v>131</v>
      </c>
      <c r="AI57" s="10">
        <f t="shared" ref="AI57" si="56">LEN(TRIM(AH57))-LEN(SUBSTITUTE(AH57," ",""))+1</f>
        <v>5</v>
      </c>
      <c r="AJ57" s="61" t="s">
        <v>366</v>
      </c>
      <c r="AK57" s="127" t="s">
        <v>366</v>
      </c>
      <c r="AL57" s="102" t="s">
        <v>366</v>
      </c>
    </row>
    <row r="58" spans="1:38" ht="27.6" x14ac:dyDescent="0.25">
      <c r="A58" s="9" t="s">
        <v>3</v>
      </c>
      <c r="B58" s="36" t="s">
        <v>8</v>
      </c>
      <c r="C58" s="17" t="s">
        <v>120</v>
      </c>
      <c r="D58" s="10">
        <f t="shared" si="28"/>
        <v>6</v>
      </c>
      <c r="E58" s="17" t="s">
        <v>366</v>
      </c>
      <c r="F58" s="42" t="s">
        <v>366</v>
      </c>
      <c r="G58" s="17" t="s">
        <v>366</v>
      </c>
      <c r="H58" s="10" t="s">
        <v>366</v>
      </c>
      <c r="I58" s="17" t="s">
        <v>366</v>
      </c>
      <c r="J58" s="117" t="s">
        <v>366</v>
      </c>
      <c r="K58" s="97" t="s">
        <v>366</v>
      </c>
      <c r="L58" s="42" t="s">
        <v>366</v>
      </c>
      <c r="M58" s="17" t="s">
        <v>366</v>
      </c>
      <c r="N58" s="123" t="s">
        <v>366</v>
      </c>
      <c r="O58" s="92" t="s">
        <v>366</v>
      </c>
      <c r="P58" s="10" t="s">
        <v>366</v>
      </c>
      <c r="Q58" s="17" t="s">
        <v>366</v>
      </c>
      <c r="R58" s="123" t="s">
        <v>366</v>
      </c>
      <c r="S58" s="92" t="s">
        <v>366</v>
      </c>
      <c r="T58" s="10" t="s">
        <v>366</v>
      </c>
      <c r="U58" s="64" t="s">
        <v>366</v>
      </c>
      <c r="V58" s="10" t="s">
        <v>366</v>
      </c>
      <c r="W58" s="55"/>
      <c r="X58" s="17" t="s">
        <v>120</v>
      </c>
      <c r="Y58" s="10">
        <f t="shared" si="34"/>
        <v>6</v>
      </c>
      <c r="Z58" s="17" t="s">
        <v>366</v>
      </c>
      <c r="AA58" s="42" t="s">
        <v>366</v>
      </c>
      <c r="AB58" s="17" t="s">
        <v>366</v>
      </c>
      <c r="AC58" s="127"/>
      <c r="AD58" s="102" t="s">
        <v>366</v>
      </c>
      <c r="AE58" s="48"/>
      <c r="AF58" s="17" t="s">
        <v>366</v>
      </c>
      <c r="AG58" s="10" t="s">
        <v>366</v>
      </c>
      <c r="AH58" s="17" t="s">
        <v>366</v>
      </c>
      <c r="AI58" s="10" t="s">
        <v>366</v>
      </c>
      <c r="AJ58" s="61" t="s">
        <v>366</v>
      </c>
      <c r="AK58" s="127" t="s">
        <v>366</v>
      </c>
      <c r="AL58" s="102" t="s">
        <v>366</v>
      </c>
    </row>
    <row r="59" spans="1:38" ht="14.4" thickBot="1" x14ac:dyDescent="0.3">
      <c r="A59" s="11" t="s">
        <v>3</v>
      </c>
      <c r="B59" s="38" t="s">
        <v>15</v>
      </c>
      <c r="C59" s="18" t="s">
        <v>366</v>
      </c>
      <c r="D59" s="12" t="s">
        <v>366</v>
      </c>
      <c r="E59" s="18" t="s">
        <v>366</v>
      </c>
      <c r="F59" s="12" t="s">
        <v>366</v>
      </c>
      <c r="G59" s="18" t="s">
        <v>366</v>
      </c>
      <c r="H59" s="12" t="s">
        <v>366</v>
      </c>
      <c r="I59" s="18" t="s">
        <v>366</v>
      </c>
      <c r="J59" s="118" t="s">
        <v>366</v>
      </c>
      <c r="K59" s="93" t="s">
        <v>366</v>
      </c>
      <c r="L59" s="12" t="s">
        <v>366</v>
      </c>
      <c r="M59" s="18" t="s">
        <v>366</v>
      </c>
      <c r="N59" s="118" t="s">
        <v>366</v>
      </c>
      <c r="O59" s="93" t="s">
        <v>366</v>
      </c>
      <c r="P59" s="12" t="s">
        <v>366</v>
      </c>
      <c r="Q59" s="18" t="s">
        <v>366</v>
      </c>
      <c r="R59" s="118" t="s">
        <v>366</v>
      </c>
      <c r="S59" s="93" t="s">
        <v>366</v>
      </c>
      <c r="T59" s="12" t="s">
        <v>366</v>
      </c>
      <c r="U59" s="65" t="s">
        <v>366</v>
      </c>
      <c r="V59" s="12" t="s">
        <v>366</v>
      </c>
      <c r="W59" s="56"/>
      <c r="X59" s="18" t="s">
        <v>366</v>
      </c>
      <c r="Y59" s="12" t="s">
        <v>366</v>
      </c>
      <c r="Z59" s="18" t="s">
        <v>366</v>
      </c>
      <c r="AA59" s="12" t="s">
        <v>366</v>
      </c>
      <c r="AB59" s="18" t="s">
        <v>366</v>
      </c>
      <c r="AC59" s="56"/>
      <c r="AD59" s="103" t="s">
        <v>366</v>
      </c>
      <c r="AE59" s="49"/>
      <c r="AF59" s="18" t="s">
        <v>366</v>
      </c>
      <c r="AG59" s="12" t="s">
        <v>366</v>
      </c>
      <c r="AH59" s="18" t="s">
        <v>366</v>
      </c>
      <c r="AI59" s="12" t="s">
        <v>366</v>
      </c>
      <c r="AJ59" s="18" t="s">
        <v>366</v>
      </c>
      <c r="AK59" s="56" t="s">
        <v>366</v>
      </c>
      <c r="AL59" s="103" t="s">
        <v>366</v>
      </c>
    </row>
    <row r="60" spans="1:38" x14ac:dyDescent="0.25">
      <c r="D60" s="1">
        <f>SUM(D3:D59)</f>
        <v>438</v>
      </c>
      <c r="F60" s="1">
        <f>SUM(F3:F59)</f>
        <v>270</v>
      </c>
      <c r="H60" s="1">
        <f>SUM(H3:H59)</f>
        <v>105</v>
      </c>
      <c r="J60" s="1">
        <f>SUM(J3:J59)</f>
        <v>62</v>
      </c>
      <c r="K60" s="1"/>
      <c r="N60" s="1">
        <f>SUM(N3:N59)</f>
        <v>23</v>
      </c>
      <c r="O60" s="1"/>
      <c r="R60" s="1">
        <f>SUM(R3:R59)</f>
        <v>17</v>
      </c>
      <c r="S60" s="1"/>
      <c r="V60" s="1">
        <f>SUM(V3:V59)</f>
        <v>12</v>
      </c>
      <c r="Y60" s="1">
        <f>SUM(Y3:Y59)</f>
        <v>327</v>
      </c>
      <c r="AA60" s="1">
        <f>SUM(AA3:AA59)</f>
        <v>174</v>
      </c>
      <c r="AC60" s="1">
        <f>SUM(AC3:AC59)</f>
        <v>39</v>
      </c>
      <c r="AD60" s="1"/>
      <c r="AG60" s="1">
        <f>SUM(AG3:AG59)</f>
        <v>79</v>
      </c>
      <c r="AI60" s="1">
        <f>SUM(AI3:AI59)</f>
        <v>74</v>
      </c>
      <c r="AK60" s="1">
        <f t="shared" ref="AK60" si="57">SUM(AK3:AK59)</f>
        <v>11</v>
      </c>
      <c r="AL60" s="1"/>
    </row>
    <row r="62" spans="1:38" ht="69" x14ac:dyDescent="0.25">
      <c r="A62" s="70" t="s">
        <v>371</v>
      </c>
      <c r="B62" s="25"/>
    </row>
    <row r="63" spans="1:38" x14ac:dyDescent="0.25">
      <c r="A63" s="66"/>
      <c r="B63" s="25"/>
    </row>
    <row r="64" spans="1:38" ht="14.4" customHeight="1" x14ac:dyDescent="0.25">
      <c r="A64" s="66"/>
      <c r="B64" s="25"/>
    </row>
    <row r="65" spans="1:2" x14ac:dyDescent="0.25">
      <c r="A65" s="25"/>
      <c r="B65" s="25"/>
    </row>
    <row r="66" spans="1:2" x14ac:dyDescent="0.25">
      <c r="A66" s="66"/>
      <c r="B66" s="25"/>
    </row>
    <row r="67" spans="1:2" x14ac:dyDescent="0.25">
      <c r="A67" s="66"/>
      <c r="B67" s="25"/>
    </row>
    <row r="68" spans="1:2" x14ac:dyDescent="0.25">
      <c r="A68" s="66"/>
      <c r="B68" s="25"/>
    </row>
    <row r="69" spans="1:2" x14ac:dyDescent="0.25">
      <c r="A69" s="66"/>
      <c r="B69" s="25"/>
    </row>
    <row r="70" spans="1:2" x14ac:dyDescent="0.25">
      <c r="A70" s="66"/>
      <c r="B70" s="25"/>
    </row>
    <row r="80" spans="1:2" x14ac:dyDescent="0.25">
      <c r="A80" s="25"/>
      <c r="B80" s="25"/>
    </row>
    <row r="81" spans="1:2" x14ac:dyDescent="0.25">
      <c r="A81" s="25"/>
      <c r="B81" s="25"/>
    </row>
    <row r="82" spans="1:2" x14ac:dyDescent="0.25">
      <c r="A82" s="25"/>
      <c r="B82" s="25"/>
    </row>
    <row r="83" spans="1:2" x14ac:dyDescent="0.25">
      <c r="A83" s="25"/>
      <c r="B83" s="25"/>
    </row>
    <row r="84" spans="1:2" x14ac:dyDescent="0.25">
      <c r="A84" s="25"/>
      <c r="B84" s="25"/>
    </row>
    <row r="85" spans="1:2" x14ac:dyDescent="0.25">
      <c r="A85" s="25"/>
      <c r="B85" s="25"/>
    </row>
    <row r="86" spans="1:2" x14ac:dyDescent="0.25">
      <c r="A86" s="25"/>
      <c r="B86" s="25"/>
    </row>
    <row r="87" spans="1:2" x14ac:dyDescent="0.25">
      <c r="A87" s="25"/>
      <c r="B87" s="25"/>
    </row>
    <row r="88" spans="1:2" x14ac:dyDescent="0.25">
      <c r="A88" s="25"/>
      <c r="B88" s="25"/>
    </row>
    <row r="89" spans="1:2" x14ac:dyDescent="0.25">
      <c r="A89" s="25"/>
      <c r="B89" s="25"/>
    </row>
    <row r="90" spans="1:2" x14ac:dyDescent="0.25">
      <c r="A90" s="25"/>
      <c r="B90" s="25"/>
    </row>
    <row r="91" spans="1:2" x14ac:dyDescent="0.25">
      <c r="A91" s="25"/>
      <c r="B91" s="25"/>
    </row>
    <row r="92" spans="1:2" x14ac:dyDescent="0.25">
      <c r="A92" s="25"/>
      <c r="B92" s="25"/>
    </row>
    <row r="93" spans="1:2" x14ac:dyDescent="0.25">
      <c r="A93" s="25"/>
      <c r="B93" s="25"/>
    </row>
    <row r="94" spans="1:2" x14ac:dyDescent="0.25">
      <c r="A94" s="25"/>
      <c r="B94" s="25"/>
    </row>
    <row r="95" spans="1:2" x14ac:dyDescent="0.25">
      <c r="A95" s="25"/>
      <c r="B95" s="25"/>
    </row>
    <row r="96" spans="1:2" x14ac:dyDescent="0.25">
      <c r="A96" s="25"/>
      <c r="B96" s="25"/>
    </row>
    <row r="97" spans="1:2" x14ac:dyDescent="0.25">
      <c r="A97" s="25"/>
      <c r="B97" s="25"/>
    </row>
    <row r="98" spans="1:2" x14ac:dyDescent="0.25">
      <c r="A98" s="25"/>
      <c r="B98" s="25"/>
    </row>
    <row r="99" spans="1:2" x14ac:dyDescent="0.25">
      <c r="A99" s="25"/>
      <c r="B99" s="25"/>
    </row>
    <row r="100" spans="1:2" x14ac:dyDescent="0.25">
      <c r="A100" s="25"/>
      <c r="B100" s="25"/>
    </row>
    <row r="101" spans="1:2" x14ac:dyDescent="0.25">
      <c r="A101" s="25"/>
      <c r="B101" s="25"/>
    </row>
    <row r="102" spans="1:2" x14ac:dyDescent="0.25">
      <c r="A102" s="25"/>
      <c r="B102" s="25"/>
    </row>
    <row r="103" spans="1:2" x14ac:dyDescent="0.25">
      <c r="A103" s="25"/>
      <c r="B103" s="25"/>
    </row>
    <row r="104" spans="1:2" x14ac:dyDescent="0.25">
      <c r="A104" s="25"/>
      <c r="B104" s="25"/>
    </row>
    <row r="105" spans="1:2" x14ac:dyDescent="0.25">
      <c r="A105" s="25"/>
      <c r="B105" s="25"/>
    </row>
    <row r="106" spans="1:2" x14ac:dyDescent="0.25">
      <c r="A106" s="25"/>
      <c r="B106" s="25"/>
    </row>
    <row r="107" spans="1:2" x14ac:dyDescent="0.25">
      <c r="A107" s="25"/>
      <c r="B107" s="25"/>
    </row>
    <row r="108" spans="1:2" x14ac:dyDescent="0.25">
      <c r="A108" s="25"/>
      <c r="B108" s="25"/>
    </row>
    <row r="109" spans="1:2" x14ac:dyDescent="0.25">
      <c r="A109" s="25"/>
      <c r="B109" s="25"/>
    </row>
    <row r="110" spans="1:2" x14ac:dyDescent="0.25">
      <c r="A110" s="25"/>
      <c r="B110" s="25"/>
    </row>
    <row r="111" spans="1:2" x14ac:dyDescent="0.25">
      <c r="A111" s="25"/>
      <c r="B111" s="25"/>
    </row>
    <row r="112" spans="1:2" x14ac:dyDescent="0.25">
      <c r="A112" s="25"/>
      <c r="B112" s="25"/>
    </row>
    <row r="113" spans="1:2" x14ac:dyDescent="0.25">
      <c r="A113" s="25"/>
      <c r="B113" s="25"/>
    </row>
    <row r="114" spans="1:2" x14ac:dyDescent="0.25">
      <c r="A114" s="25"/>
      <c r="B114" s="25"/>
    </row>
    <row r="115" spans="1:2" x14ac:dyDescent="0.25">
      <c r="A115" s="25"/>
      <c r="B115" s="25"/>
    </row>
    <row r="116" spans="1:2" x14ac:dyDescent="0.25">
      <c r="A116" s="25"/>
      <c r="B116" s="25"/>
    </row>
    <row r="117" spans="1:2" x14ac:dyDescent="0.25">
      <c r="A117" s="25"/>
      <c r="B117" s="25"/>
    </row>
    <row r="118" spans="1:2" x14ac:dyDescent="0.25">
      <c r="A118" s="25"/>
      <c r="B118" s="25"/>
    </row>
    <row r="119" spans="1:2" x14ac:dyDescent="0.25">
      <c r="A119" s="25"/>
      <c r="B119" s="25"/>
    </row>
    <row r="120" spans="1:2" x14ac:dyDescent="0.25">
      <c r="A120" s="25"/>
      <c r="B120" s="25"/>
    </row>
    <row r="121" spans="1:2" x14ac:dyDescent="0.25">
      <c r="A121" s="25"/>
      <c r="B121" s="25"/>
    </row>
    <row r="122" spans="1:2" x14ac:dyDescent="0.25">
      <c r="A122" s="25"/>
      <c r="B122" s="25"/>
    </row>
    <row r="123" spans="1:2" x14ac:dyDescent="0.25">
      <c r="A123" s="25"/>
      <c r="B123" s="25"/>
    </row>
    <row r="124" spans="1:2" x14ac:dyDescent="0.25">
      <c r="A124" s="25"/>
      <c r="B124" s="25"/>
    </row>
    <row r="125" spans="1:2" x14ac:dyDescent="0.25">
      <c r="A125" s="25"/>
      <c r="B125" s="25"/>
    </row>
    <row r="126" spans="1:2" x14ac:dyDescent="0.25">
      <c r="A126" s="25"/>
      <c r="B126" s="25"/>
    </row>
    <row r="127" spans="1:2" x14ac:dyDescent="0.25">
      <c r="A127" s="25"/>
      <c r="B127" s="25"/>
    </row>
    <row r="128" spans="1:2" x14ac:dyDescent="0.25">
      <c r="A128" s="25"/>
      <c r="B128" s="25"/>
    </row>
    <row r="129" spans="1:2" x14ac:dyDescent="0.25">
      <c r="A129" s="25"/>
      <c r="B129" s="25"/>
    </row>
    <row r="130" spans="1:2" x14ac:dyDescent="0.25">
      <c r="A130" s="25"/>
      <c r="B130" s="25"/>
    </row>
    <row r="131" spans="1:2" x14ac:dyDescent="0.25">
      <c r="A131" s="25"/>
      <c r="B131" s="25"/>
    </row>
    <row r="132" spans="1:2" x14ac:dyDescent="0.25">
      <c r="A132" s="25"/>
      <c r="B132" s="25"/>
    </row>
    <row r="133" spans="1:2" x14ac:dyDescent="0.25">
      <c r="A133" s="25"/>
      <c r="B133" s="25"/>
    </row>
    <row r="134" spans="1:2" x14ac:dyDescent="0.25">
      <c r="A134" s="25"/>
      <c r="B134" s="25"/>
    </row>
    <row r="135" spans="1:2" x14ac:dyDescent="0.25">
      <c r="A135" s="25"/>
      <c r="B135" s="25"/>
    </row>
    <row r="136" spans="1:2" x14ac:dyDescent="0.25">
      <c r="A136" s="25"/>
      <c r="B136" s="25"/>
    </row>
    <row r="137" spans="1:2" x14ac:dyDescent="0.25">
      <c r="A137" s="25"/>
      <c r="B137" s="25"/>
    </row>
    <row r="138" spans="1:2" x14ac:dyDescent="0.25">
      <c r="A138" s="25"/>
      <c r="B138" s="25"/>
    </row>
    <row r="139" spans="1:2" x14ac:dyDescent="0.25">
      <c r="A139" s="25"/>
      <c r="B139" s="25"/>
    </row>
    <row r="163" spans="1:2" x14ac:dyDescent="0.25">
      <c r="A163" s="25"/>
      <c r="B163" s="25"/>
    </row>
    <row r="164" spans="1:2" x14ac:dyDescent="0.25">
      <c r="A164" s="25"/>
      <c r="B164" s="25"/>
    </row>
    <row r="165" spans="1:2" x14ac:dyDescent="0.25">
      <c r="A165" s="25"/>
      <c r="B165" s="25"/>
    </row>
    <row r="166" spans="1:2" x14ac:dyDescent="0.25">
      <c r="A166" s="25"/>
      <c r="B166" s="25"/>
    </row>
    <row r="167" spans="1:2" x14ac:dyDescent="0.25">
      <c r="A167" s="25"/>
      <c r="B167" s="25"/>
    </row>
    <row r="168" spans="1:2" x14ac:dyDescent="0.25">
      <c r="A168" s="25"/>
      <c r="B168" s="25"/>
    </row>
    <row r="169" spans="1:2" x14ac:dyDescent="0.25">
      <c r="A169" s="25"/>
      <c r="B169" s="25"/>
    </row>
    <row r="170" spans="1:2" x14ac:dyDescent="0.25">
      <c r="A170" s="25"/>
      <c r="B170" s="25"/>
    </row>
    <row r="171" spans="1:2" x14ac:dyDescent="0.25">
      <c r="A171" s="25"/>
      <c r="B171" s="25"/>
    </row>
    <row r="172" spans="1:2" x14ac:dyDescent="0.25">
      <c r="A172" s="25"/>
      <c r="B172" s="25"/>
    </row>
    <row r="173" spans="1:2" x14ac:dyDescent="0.25">
      <c r="A173" s="25"/>
      <c r="B173" s="25"/>
    </row>
    <row r="174" spans="1:2" x14ac:dyDescent="0.25">
      <c r="A174" s="25"/>
      <c r="B174" s="25"/>
    </row>
    <row r="175" spans="1:2" x14ac:dyDescent="0.25">
      <c r="A175" s="25"/>
      <c r="B175" s="25"/>
    </row>
    <row r="176" spans="1:2" x14ac:dyDescent="0.25">
      <c r="A176" s="25"/>
      <c r="B176" s="25"/>
    </row>
    <row r="177" spans="1:2" x14ac:dyDescent="0.25">
      <c r="A177" s="25"/>
      <c r="B177" s="25"/>
    </row>
    <row r="178" spans="1:2" x14ac:dyDescent="0.25">
      <c r="A178" s="25"/>
      <c r="B178" s="25"/>
    </row>
    <row r="179" spans="1:2" x14ac:dyDescent="0.25">
      <c r="A179" s="25"/>
      <c r="B179" s="25"/>
    </row>
    <row r="180" spans="1:2" x14ac:dyDescent="0.25">
      <c r="A180" s="25"/>
      <c r="B180" s="25"/>
    </row>
    <row r="181" spans="1:2" x14ac:dyDescent="0.25">
      <c r="A181" s="25"/>
      <c r="B181" s="25"/>
    </row>
    <row r="182" spans="1:2" x14ac:dyDescent="0.25">
      <c r="A182" s="25"/>
      <c r="B182" s="25"/>
    </row>
    <row r="183" spans="1:2" x14ac:dyDescent="0.25">
      <c r="A183" s="25"/>
      <c r="B183" s="25"/>
    </row>
    <row r="184" spans="1:2" x14ac:dyDescent="0.25">
      <c r="A184" s="25"/>
      <c r="B184" s="25"/>
    </row>
    <row r="185" spans="1:2" x14ac:dyDescent="0.25">
      <c r="A185" s="25"/>
      <c r="B185" s="25"/>
    </row>
    <row r="186" spans="1:2" x14ac:dyDescent="0.25">
      <c r="A186" s="25"/>
      <c r="B186" s="25"/>
    </row>
    <row r="187" spans="1:2" x14ac:dyDescent="0.25">
      <c r="A187" s="25"/>
      <c r="B187" s="25"/>
    </row>
    <row r="188" spans="1:2" x14ac:dyDescent="0.25">
      <c r="A188" s="25"/>
      <c r="B188" s="25"/>
    </row>
    <row r="189" spans="1:2" x14ac:dyDescent="0.25">
      <c r="A189" s="25"/>
      <c r="B189" s="25"/>
    </row>
    <row r="190" spans="1:2" x14ac:dyDescent="0.25">
      <c r="A190" s="25"/>
      <c r="B190" s="25"/>
    </row>
    <row r="191" spans="1:2" x14ac:dyDescent="0.25">
      <c r="A191" s="25"/>
      <c r="B191" s="25"/>
    </row>
    <row r="192" spans="1:2" x14ac:dyDescent="0.25">
      <c r="A192" s="25"/>
      <c r="B192" s="25"/>
    </row>
    <row r="193" spans="1:2" x14ac:dyDescent="0.25">
      <c r="A193" s="25"/>
      <c r="B193" s="25"/>
    </row>
    <row r="194" spans="1:2" x14ac:dyDescent="0.25">
      <c r="A194" s="25"/>
      <c r="B194" s="25"/>
    </row>
  </sheetData>
  <mergeCells count="51">
    <mergeCell ref="C1:V1"/>
    <mergeCell ref="AC3:AC4"/>
    <mergeCell ref="X22:X24"/>
    <mergeCell ref="J22:J24"/>
    <mergeCell ref="AF1:AL1"/>
    <mergeCell ref="AH3:AH4"/>
    <mergeCell ref="AI3:AI4"/>
    <mergeCell ref="AJ3:AJ4"/>
    <mergeCell ref="AL3:AL4"/>
    <mergeCell ref="AF3:AF4"/>
    <mergeCell ref="AG3:AG4"/>
    <mergeCell ref="J3:J4"/>
    <mergeCell ref="Y3:Y4"/>
    <mergeCell ref="AI22:AI24"/>
    <mergeCell ref="AJ22:AJ24"/>
    <mergeCell ref="AL22:AL24"/>
    <mergeCell ref="A3:A4"/>
    <mergeCell ref="B3:B4"/>
    <mergeCell ref="C3:C4"/>
    <mergeCell ref="D3:D4"/>
    <mergeCell ref="E3:E4"/>
    <mergeCell ref="A22:A24"/>
    <mergeCell ref="B22:B24"/>
    <mergeCell ref="C22:C24"/>
    <mergeCell ref="D22:D24"/>
    <mergeCell ref="E22:E24"/>
    <mergeCell ref="AH22:AH24"/>
    <mergeCell ref="AK22:AK24"/>
    <mergeCell ref="AC22:AC24"/>
    <mergeCell ref="X1:AD1"/>
    <mergeCell ref="Y22:Y24"/>
    <mergeCell ref="AK3:AK4"/>
    <mergeCell ref="AA22:AA24"/>
    <mergeCell ref="AB22:AB24"/>
    <mergeCell ref="AD22:AD24"/>
    <mergeCell ref="AF22:AF24"/>
    <mergeCell ref="AG22:AG24"/>
    <mergeCell ref="F22:F24"/>
    <mergeCell ref="Z3:Z4"/>
    <mergeCell ref="AA3:AA4"/>
    <mergeCell ref="AB3:AB4"/>
    <mergeCell ref="AD3:AD4"/>
    <mergeCell ref="F3:F4"/>
    <mergeCell ref="I3:I4"/>
    <mergeCell ref="K3:K4"/>
    <mergeCell ref="L3:L4"/>
    <mergeCell ref="X3:X4"/>
    <mergeCell ref="Z22:Z24"/>
    <mergeCell ref="I22:I24"/>
    <mergeCell ref="K22:K24"/>
    <mergeCell ref="L22:L24"/>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3850FD-E318-483F-BCED-45B27333F00C}">
  <dimension ref="A1:AL126"/>
  <sheetViews>
    <sheetView zoomScale="70" zoomScaleNormal="70" workbookViewId="0">
      <pane ySplit="2" topLeftCell="A3" activePane="bottomLeft" state="frozen"/>
      <selection pane="bottomLeft" activeCell="F71" sqref="F71"/>
    </sheetView>
  </sheetViews>
  <sheetFormatPr defaultColWidth="8.796875" defaultRowHeight="13.8" x14ac:dyDescent="0.25"/>
  <cols>
    <col min="1" max="2" width="21.3984375" style="1" bestFit="1" customWidth="1"/>
    <col min="3" max="3" width="18.19921875" style="1" customWidth="1"/>
    <col min="4" max="4" width="8.8984375" style="1" bestFit="1" customWidth="1"/>
    <col min="5" max="5" width="10.8984375" style="1" customWidth="1"/>
    <col min="6" max="6" width="9.19921875" style="1" customWidth="1"/>
    <col min="7" max="7" width="17.3984375" style="1" customWidth="1"/>
    <col min="8" max="8" width="9.19921875" style="1" customWidth="1"/>
    <col min="9" max="9" width="8.3984375" style="1" bestFit="1" customWidth="1"/>
    <col min="10" max="10" width="8.3984375" style="1" customWidth="1"/>
    <col min="11" max="11" width="12.3984375" style="94" bestFit="1" customWidth="1"/>
    <col min="12" max="12" width="7.59765625" style="1" customWidth="1"/>
    <col min="13" max="14" width="9.8984375" style="1" customWidth="1"/>
    <col min="15" max="15" width="12.3984375" style="94" bestFit="1" customWidth="1"/>
    <col min="16" max="18" width="9.8984375" style="1" customWidth="1"/>
    <col min="19" max="19" width="9.8984375" style="94" customWidth="1"/>
    <col min="20" max="20" width="9.8984375" style="1" customWidth="1"/>
    <col min="21" max="21" width="8.3984375" style="1" bestFit="1" customWidth="1"/>
    <col min="22" max="22" width="8.3984375" style="1" customWidth="1"/>
    <col min="23" max="23" width="1.796875" style="1" customWidth="1"/>
    <col min="24" max="24" width="19.796875" style="1" customWidth="1"/>
    <col min="25" max="25" width="8.8984375" style="1" bestFit="1" customWidth="1"/>
    <col min="26" max="26" width="11.09765625" style="1" bestFit="1" customWidth="1"/>
    <col min="27" max="27" width="8.8984375" style="1" bestFit="1" customWidth="1"/>
    <col min="28" max="28" width="15" style="1" bestFit="1" customWidth="1"/>
    <col min="29" max="29" width="15" style="1" customWidth="1"/>
    <col min="30" max="30" width="7.09765625" style="94" customWidth="1"/>
    <col min="31" max="31" width="1.8984375" style="1" customWidth="1"/>
    <col min="32" max="32" width="19.8984375" style="1" customWidth="1"/>
    <col min="33" max="33" width="8.8984375" style="1" bestFit="1" customWidth="1"/>
    <col min="34" max="34" width="11.09765625" style="1" bestFit="1" customWidth="1"/>
    <col min="35" max="35" width="8.8984375" style="1" bestFit="1" customWidth="1"/>
    <col min="36" max="36" width="15" style="1" bestFit="1" customWidth="1"/>
    <col min="37" max="37" width="15" style="1" customWidth="1"/>
    <col min="38" max="38" width="7.59765625" style="94" bestFit="1" customWidth="1"/>
    <col min="39" max="16384" width="8.796875" style="1"/>
  </cols>
  <sheetData>
    <row r="1" spans="1:38" ht="14.4" customHeight="1" thickBot="1" x14ac:dyDescent="0.3">
      <c r="A1" s="68"/>
      <c r="B1" s="69"/>
      <c r="C1" s="221" t="s">
        <v>372</v>
      </c>
      <c r="D1" s="222"/>
      <c r="E1" s="222"/>
      <c r="F1" s="222"/>
      <c r="G1" s="222"/>
      <c r="H1" s="222"/>
      <c r="I1" s="222"/>
      <c r="J1" s="222"/>
      <c r="K1" s="222"/>
      <c r="L1" s="222"/>
      <c r="M1" s="222"/>
      <c r="N1" s="222"/>
      <c r="O1" s="222"/>
      <c r="P1" s="222"/>
      <c r="Q1" s="222"/>
      <c r="R1" s="222"/>
      <c r="S1" s="222"/>
      <c r="T1" s="222"/>
      <c r="U1" s="223"/>
      <c r="V1" s="223"/>
      <c r="W1" s="57"/>
      <c r="X1" s="224" t="s">
        <v>373</v>
      </c>
      <c r="Y1" s="225"/>
      <c r="Z1" s="225"/>
      <c r="AA1" s="225"/>
      <c r="AB1" s="225"/>
      <c r="AC1" s="225"/>
      <c r="AD1" s="225"/>
      <c r="AE1" s="58"/>
      <c r="AF1" s="218" t="s">
        <v>374</v>
      </c>
      <c r="AG1" s="219"/>
      <c r="AH1" s="219"/>
      <c r="AI1" s="219"/>
      <c r="AJ1" s="219"/>
      <c r="AK1" s="219"/>
      <c r="AL1" s="220"/>
    </row>
    <row r="2" spans="1:38" ht="55.8" thickBot="1" x14ac:dyDescent="0.3">
      <c r="A2" s="84" t="s">
        <v>375</v>
      </c>
      <c r="B2" s="85" t="s">
        <v>376</v>
      </c>
      <c r="C2" s="26" t="s">
        <v>30</v>
      </c>
      <c r="D2" s="27" t="s">
        <v>31</v>
      </c>
      <c r="E2" s="39" t="s">
        <v>32</v>
      </c>
      <c r="F2" s="27" t="s">
        <v>33</v>
      </c>
      <c r="G2" s="26" t="s">
        <v>37</v>
      </c>
      <c r="H2" s="27" t="s">
        <v>38</v>
      </c>
      <c r="I2" s="26" t="s">
        <v>34</v>
      </c>
      <c r="J2" s="39" t="s">
        <v>377</v>
      </c>
      <c r="K2" s="86" t="s">
        <v>29</v>
      </c>
      <c r="L2" s="27" t="s">
        <v>259</v>
      </c>
      <c r="M2" s="26" t="s">
        <v>36</v>
      </c>
      <c r="N2" s="39" t="s">
        <v>378</v>
      </c>
      <c r="O2" s="86" t="s">
        <v>39</v>
      </c>
      <c r="P2" s="27" t="s">
        <v>260</v>
      </c>
      <c r="Q2" s="26" t="s">
        <v>257</v>
      </c>
      <c r="R2" s="39" t="s">
        <v>379</v>
      </c>
      <c r="S2" s="86" t="s">
        <v>365</v>
      </c>
      <c r="T2" s="27" t="s">
        <v>258</v>
      </c>
      <c r="U2" s="72" t="s">
        <v>35</v>
      </c>
      <c r="V2" s="27" t="s">
        <v>380</v>
      </c>
      <c r="W2" s="39"/>
      <c r="X2" s="19" t="s">
        <v>30</v>
      </c>
      <c r="Y2" s="20" t="s">
        <v>31</v>
      </c>
      <c r="Z2" s="19" t="s">
        <v>32</v>
      </c>
      <c r="AA2" s="20" t="s">
        <v>33</v>
      </c>
      <c r="AB2" s="19" t="s">
        <v>34</v>
      </c>
      <c r="AC2" s="73" t="s">
        <v>377</v>
      </c>
      <c r="AD2" s="98" t="s">
        <v>29</v>
      </c>
      <c r="AE2" s="74"/>
      <c r="AF2" s="59" t="s">
        <v>30</v>
      </c>
      <c r="AG2" s="21" t="s">
        <v>31</v>
      </c>
      <c r="AH2" s="59" t="s">
        <v>32</v>
      </c>
      <c r="AI2" s="21" t="s">
        <v>33</v>
      </c>
      <c r="AJ2" s="59" t="s">
        <v>34</v>
      </c>
      <c r="AK2" s="75" t="s">
        <v>377</v>
      </c>
      <c r="AL2" s="109" t="s">
        <v>29</v>
      </c>
    </row>
    <row r="3" spans="1:38" ht="408.6" customHeight="1" x14ac:dyDescent="0.25">
      <c r="A3" s="76" t="s">
        <v>1</v>
      </c>
      <c r="B3" s="83" t="s">
        <v>9</v>
      </c>
      <c r="C3" s="14" t="s">
        <v>284</v>
      </c>
      <c r="D3" s="4">
        <f>LEN(TRIM(C3))-LEN(SUBSTITUTE(C3," ",""))+1</f>
        <v>65</v>
      </c>
      <c r="E3" s="43" t="s">
        <v>338</v>
      </c>
      <c r="F3" s="44">
        <f>LEN(TRIM(E3))-LEN(SUBSTITUTE(E3," ",""))+1</f>
        <v>10</v>
      </c>
      <c r="G3" s="43" t="s">
        <v>366</v>
      </c>
      <c r="H3" s="44" t="s">
        <v>366</v>
      </c>
      <c r="I3" s="43" t="str" cm="1">
        <f t="array" ref="I3">_xlfn.TEXTJOIN(" ",,_xlfn.FILTERXML("&lt;t&gt;&lt;s&gt;"&amp;SUBSTITUTE(C3&amp;" "&amp;E3," ","&lt;/s&gt;&lt;s&gt;")&amp;"&lt;/s&gt;&lt;/t&gt;","//s[preceding::*=.]"))</f>
        <v>KIF23 HLA.B KRT19 HIF1A TFF1 HSPB1 IGHG1 IGHG4 IGKC</v>
      </c>
      <c r="J3" s="119">
        <f>LEN(TRIM(I3))-LEN(SUBSTITUTE(I3," ",""))+1</f>
        <v>9</v>
      </c>
      <c r="K3" s="87">
        <f t="shared" ref="K3:K11" si="0">((LEN(TRIM(I3))-LEN(SUBSTITUTE(I3," ",""))+1)/MIN(D3,F3))*100</f>
        <v>90</v>
      </c>
      <c r="L3" s="44">
        <v>0.02</v>
      </c>
      <c r="M3" s="43" t="s">
        <v>366</v>
      </c>
      <c r="N3" s="119" t="s">
        <v>366</v>
      </c>
      <c r="O3" s="87" t="s">
        <v>366</v>
      </c>
      <c r="P3" s="44" t="s">
        <v>366</v>
      </c>
      <c r="Q3" s="43" t="s">
        <v>366</v>
      </c>
      <c r="R3" s="119" t="s">
        <v>366</v>
      </c>
      <c r="S3" s="87" t="s">
        <v>366</v>
      </c>
      <c r="T3" s="44" t="s">
        <v>366</v>
      </c>
      <c r="U3" s="35" t="s">
        <v>366</v>
      </c>
      <c r="V3" s="44" t="s">
        <v>366</v>
      </c>
      <c r="W3" s="33"/>
      <c r="X3" s="43" t="s">
        <v>134</v>
      </c>
      <c r="Y3" s="44">
        <f t="shared" ref="Y3:Y11" si="1">LEN(TRIM(X3))-LEN(SUBSTITUTE(X3," ",""))+1</f>
        <v>43</v>
      </c>
      <c r="Z3" s="43" t="s">
        <v>136</v>
      </c>
      <c r="AA3" s="44">
        <f>LEN(TRIM(Z3))-LEN(SUBSTITUTE(Z3," ",""))+1</f>
        <v>3</v>
      </c>
      <c r="AB3" s="43" t="str" cm="1">
        <f t="array" ref="AB3">_xlfn.TEXTJOIN(" ",,_xlfn.FILTERXML("&lt;t&gt;&lt;s&gt;"&amp;SUBSTITUTE(X3&amp;" "&amp;Z3," ","&lt;/s&gt;&lt;s&gt;")&amp;"&lt;/s&gt;&lt;/t&gt;","//s[preceding::*=.]"))</f>
        <v>KIF23 HLA.B</v>
      </c>
      <c r="AC3" s="128">
        <f>LEN(TRIM(AB3))-LEN(SUBSTITUTE(AB3," ",""))+1</f>
        <v>2</v>
      </c>
      <c r="AD3" s="104">
        <f t="shared" ref="AD3:AD11" si="2">((LEN(TRIM(AB3))-LEN(SUBSTITUTE(AB3," ",""))+1)/MIN(Y3,AA3))*100</f>
        <v>66.666666666666657</v>
      </c>
      <c r="AE3" s="33"/>
      <c r="AF3" s="43" t="s">
        <v>135</v>
      </c>
      <c r="AG3" s="44">
        <f t="shared" ref="AG3:AG11" si="3">LEN(TRIM(AF3))-LEN(SUBSTITUTE(AF3," ",""))+1</f>
        <v>19</v>
      </c>
      <c r="AH3" s="43" t="s">
        <v>137</v>
      </c>
      <c r="AI3" s="44">
        <f>LEN(TRIM(AH3))-LEN(SUBSTITUTE(AH3," ",""))+1</f>
        <v>4</v>
      </c>
      <c r="AJ3" s="43" t="str" cm="1">
        <f t="array" ref="AJ3">_xlfn.TEXTJOIN(" ",,_xlfn.FILTERXML("&lt;t&gt;&lt;s&gt;"&amp;SUBSTITUTE(AF3&amp;" "&amp;AH3," ","&lt;/s&gt;&lt;s&gt;")&amp;"&lt;/s&gt;&lt;/t&gt;","//s[preceding::*=.]"))</f>
        <v>KRT19 HIF1A TFF1 HSPB1</v>
      </c>
      <c r="AK3" s="128">
        <f>LEN(TRIM(AJ3))-LEN(SUBSTITUTE(AJ3," ",""))+1</f>
        <v>4</v>
      </c>
      <c r="AL3" s="104">
        <f>((LEN(TRIM(AJ3))-LEN(SUBSTITUTE(AJ3," ",""))+1)/MIN(AG3,AI3))*100</f>
        <v>100</v>
      </c>
    </row>
    <row r="4" spans="1:38" ht="207" x14ac:dyDescent="0.25">
      <c r="A4" s="23" t="s">
        <v>14</v>
      </c>
      <c r="B4" s="77" t="s">
        <v>9</v>
      </c>
      <c r="C4" s="28" t="s">
        <v>285</v>
      </c>
      <c r="D4" s="4">
        <f>LEN(TRIM(C4))-LEN(SUBSTITUTE(C4," ",""))+1</f>
        <v>35</v>
      </c>
      <c r="E4" s="14" t="s">
        <v>339</v>
      </c>
      <c r="F4" s="4">
        <f>LEN(TRIM(E4))-LEN(SUBSTITUTE(E4," ",""))+1</f>
        <v>10</v>
      </c>
      <c r="G4" s="14" t="s">
        <v>366</v>
      </c>
      <c r="H4" s="4" t="s">
        <v>366</v>
      </c>
      <c r="I4" s="14" t="str" cm="1">
        <f t="array" ref="I4">_xlfn.TEXTJOIN(" ",,_xlfn.FILTERXML("&lt;t&gt;&lt;s&gt;"&amp;SUBSTITUTE(C4&amp;" "&amp;E4," ","&lt;/s&gt;&lt;s&gt;")&amp;"&lt;/s&gt;&lt;/t&gt;","//s[preceding::*=.]"))</f>
        <v>S100A8 SLC39A6 CD19 LYZ CD24 SULF1 IGHG4 IGHG1</v>
      </c>
      <c r="J4" s="120">
        <f>LEN(TRIM(I4))-LEN(SUBSTITUTE(I4," ",""))+1</f>
        <v>8</v>
      </c>
      <c r="K4" s="89">
        <f t="shared" si="0"/>
        <v>80</v>
      </c>
      <c r="L4" s="4">
        <v>0.01</v>
      </c>
      <c r="M4" s="14" t="s">
        <v>366</v>
      </c>
      <c r="N4" s="120" t="s">
        <v>366</v>
      </c>
      <c r="O4" s="89" t="s">
        <v>366</v>
      </c>
      <c r="P4" s="4" t="s">
        <v>366</v>
      </c>
      <c r="Q4" s="14" t="s">
        <v>366</v>
      </c>
      <c r="R4" s="120" t="s">
        <v>366</v>
      </c>
      <c r="S4" s="89" t="s">
        <v>366</v>
      </c>
      <c r="T4" s="4" t="s">
        <v>366</v>
      </c>
      <c r="U4" s="32" t="s">
        <v>366</v>
      </c>
      <c r="V4" s="4" t="s">
        <v>366</v>
      </c>
      <c r="W4" s="33"/>
      <c r="X4" s="14" t="s">
        <v>138</v>
      </c>
      <c r="Y4" s="4">
        <f t="shared" si="1"/>
        <v>14</v>
      </c>
      <c r="Z4" s="14" t="s">
        <v>148</v>
      </c>
      <c r="AA4" s="4">
        <f>LEN(TRIM(Z4))-LEN(SUBSTITUTE(Z4," ",""))+1</f>
        <v>4</v>
      </c>
      <c r="AB4" s="14" t="str" cm="1">
        <f t="array" ref="AB4">_xlfn.TEXTJOIN(" ",,_xlfn.FILTERXML("&lt;t&gt;&lt;s&gt;"&amp;SUBSTITUTE(X4&amp;" "&amp;Z4," ","&lt;/s&gt;&lt;s&gt;")&amp;"&lt;/s&gt;&lt;/t&gt;","//s[preceding::*=.]"))</f>
        <v>S100A8 SLC39A6 CD19</v>
      </c>
      <c r="AC4" s="33">
        <f>LEN(TRIM(AB4))-LEN(SUBSTITUTE(AB4," ",""))+1</f>
        <v>3</v>
      </c>
      <c r="AD4" s="105">
        <f t="shared" si="2"/>
        <v>75</v>
      </c>
      <c r="AE4" s="33"/>
      <c r="AF4" s="14" t="s">
        <v>139</v>
      </c>
      <c r="AG4" s="4">
        <f t="shared" si="3"/>
        <v>18</v>
      </c>
      <c r="AH4" s="14" t="s">
        <v>149</v>
      </c>
      <c r="AI4" s="4">
        <f>LEN(TRIM(AH4))-LEN(SUBSTITUTE(AH4," ",""))+1</f>
        <v>4</v>
      </c>
      <c r="AJ4" s="14" t="str" cm="1">
        <f t="array" ref="AJ4">_xlfn.TEXTJOIN(" ",,_xlfn.FILTERXML("&lt;t&gt;&lt;s&gt;"&amp;SUBSTITUTE(AF4&amp;" "&amp;AH4," ","&lt;/s&gt;&lt;s&gt;")&amp;"&lt;/s&gt;&lt;/t&gt;","//s[preceding::*=.]"))</f>
        <v>LYZ CD24 SULF1</v>
      </c>
      <c r="AK4" s="33">
        <f>LEN(TRIM(AJ4))-LEN(SUBSTITUTE(AJ4," ",""))+1</f>
        <v>3</v>
      </c>
      <c r="AL4" s="105">
        <f>((LEN(TRIM(AJ4))-LEN(SUBSTITUTE(AJ4," ",""))+1)/MIN(AG4,AI4))*100</f>
        <v>75</v>
      </c>
    </row>
    <row r="5" spans="1:38" ht="158.4" customHeight="1" x14ac:dyDescent="0.25">
      <c r="A5" s="23" t="s">
        <v>13</v>
      </c>
      <c r="B5" s="77" t="s">
        <v>9</v>
      </c>
      <c r="C5" s="14" t="s">
        <v>286</v>
      </c>
      <c r="D5" s="4">
        <f t="shared" ref="D5:D20" si="4">LEN(TRIM(C5))-LEN(SUBSTITUTE(C5," ",""))+1</f>
        <v>24</v>
      </c>
      <c r="E5" s="14" t="s">
        <v>340</v>
      </c>
      <c r="F5" s="4">
        <f t="shared" ref="F5:F54" si="5">LEN(TRIM(E5))-LEN(SUBSTITUTE(E5," ",""))+1</f>
        <v>10</v>
      </c>
      <c r="G5" s="14" t="s">
        <v>366</v>
      </c>
      <c r="H5" s="4" t="s">
        <v>366</v>
      </c>
      <c r="I5" s="14" t="str" cm="1">
        <f t="array" ref="I5">_xlfn.TEXTJOIN(" ",,_xlfn.FILTERXML("&lt;t&gt;&lt;s&gt;"&amp;SUBSTITUTE(C5&amp;" "&amp;E5," ","&lt;/s&gt;&lt;s&gt;")&amp;"&lt;/s&gt;&lt;/t&gt;","//s[preceding::*=.]"))</f>
        <v>MYO10 GNG11 HLA.B CD69 IGHG4 IGKC</v>
      </c>
      <c r="J5" s="120">
        <f>LEN(TRIM(I5))-LEN(SUBSTITUTE(I5," ",""))+1</f>
        <v>6</v>
      </c>
      <c r="K5" s="89">
        <f t="shared" si="0"/>
        <v>60</v>
      </c>
      <c r="L5" s="4">
        <v>0.01</v>
      </c>
      <c r="M5" s="14" t="s">
        <v>366</v>
      </c>
      <c r="N5" s="120" t="s">
        <v>366</v>
      </c>
      <c r="O5" s="89" t="s">
        <v>366</v>
      </c>
      <c r="P5" s="4" t="s">
        <v>366</v>
      </c>
      <c r="Q5" s="14" t="s">
        <v>366</v>
      </c>
      <c r="R5" s="120" t="s">
        <v>366</v>
      </c>
      <c r="S5" s="89" t="s">
        <v>366</v>
      </c>
      <c r="T5" s="4" t="s">
        <v>366</v>
      </c>
      <c r="U5" s="32" t="s">
        <v>366</v>
      </c>
      <c r="V5" s="4" t="s">
        <v>366</v>
      </c>
      <c r="W5" s="33"/>
      <c r="X5" s="14" t="s">
        <v>140</v>
      </c>
      <c r="Y5" s="4">
        <f t="shared" si="1"/>
        <v>17</v>
      </c>
      <c r="Z5" s="14" t="s">
        <v>150</v>
      </c>
      <c r="AA5" s="4">
        <f>LEN(TRIM(Z5))-LEN(SUBSTITUTE(Z5," ",""))+1</f>
        <v>6</v>
      </c>
      <c r="AB5" s="14" t="str" cm="1">
        <f t="array" ref="AB5">_xlfn.TEXTJOIN(" ",,_xlfn.FILTERXML("&lt;t&gt;&lt;s&gt;"&amp;SUBSTITUTE(X5&amp;" "&amp;Z5," ","&lt;/s&gt;&lt;s&gt;")&amp;"&lt;/s&gt;&lt;/t&gt;","//s[preceding::*=.]"))</f>
        <v>MYO10 GNG11 HLA.B CD69</v>
      </c>
      <c r="AC5" s="33">
        <f>LEN(TRIM(AB5))-LEN(SUBSTITUTE(AB5," ",""))+1</f>
        <v>4</v>
      </c>
      <c r="AD5" s="105">
        <f t="shared" si="2"/>
        <v>66.666666666666657</v>
      </c>
      <c r="AE5" s="33"/>
      <c r="AF5" s="14" t="s">
        <v>141</v>
      </c>
      <c r="AG5" s="4">
        <f t="shared" si="3"/>
        <v>4</v>
      </c>
      <c r="AH5" s="14" t="s">
        <v>151</v>
      </c>
      <c r="AI5" s="4">
        <f>LEN(TRIM(AH5))-LEN(SUBSTITUTE(AH5," ",""))+1</f>
        <v>2</v>
      </c>
      <c r="AJ5" s="14" t="s">
        <v>366</v>
      </c>
      <c r="AK5" s="33" t="s">
        <v>366</v>
      </c>
      <c r="AL5" s="105" t="s">
        <v>366</v>
      </c>
    </row>
    <row r="6" spans="1:38" ht="124.2" x14ac:dyDescent="0.25">
      <c r="A6" s="23" t="s">
        <v>4</v>
      </c>
      <c r="B6" s="77" t="s">
        <v>9</v>
      </c>
      <c r="C6" s="14" t="s">
        <v>287</v>
      </c>
      <c r="D6" s="4">
        <f t="shared" si="4"/>
        <v>8</v>
      </c>
      <c r="E6" s="14" t="s">
        <v>341</v>
      </c>
      <c r="F6" s="4">
        <f t="shared" si="5"/>
        <v>10</v>
      </c>
      <c r="G6" s="14" t="s">
        <v>366</v>
      </c>
      <c r="H6" s="4" t="s">
        <v>366</v>
      </c>
      <c r="I6" s="14" t="str" cm="1">
        <f t="array" ref="I6">_xlfn.TEXTJOIN(" ",,_xlfn.FILTERXML("&lt;t&gt;&lt;s&gt;"&amp;SUBSTITUTE(C6&amp;" "&amp;E6," ","&lt;/s&gt;&lt;s&gt;")&amp;"&lt;/s&gt;&lt;/t&gt;","//s[preceding::*=.]"))</f>
        <v>FN1 HIF1A IGHG1</v>
      </c>
      <c r="J6" s="120">
        <f t="shared" ref="J6:J54" si="6">LEN(TRIM(I6))-LEN(SUBSTITUTE(I6," ",""))+1</f>
        <v>3</v>
      </c>
      <c r="K6" s="89">
        <f t="shared" si="0"/>
        <v>37.5</v>
      </c>
      <c r="L6" s="4">
        <v>0.09</v>
      </c>
      <c r="M6" s="14" t="s">
        <v>366</v>
      </c>
      <c r="N6" s="120" t="s">
        <v>366</v>
      </c>
      <c r="O6" s="89" t="s">
        <v>366</v>
      </c>
      <c r="P6" s="4" t="s">
        <v>366</v>
      </c>
      <c r="Q6" s="14" t="s">
        <v>366</v>
      </c>
      <c r="R6" s="120" t="s">
        <v>366</v>
      </c>
      <c r="S6" s="89" t="s">
        <v>366</v>
      </c>
      <c r="T6" s="4" t="s">
        <v>366</v>
      </c>
      <c r="U6" s="32" t="s">
        <v>366</v>
      </c>
      <c r="V6" s="4" t="s">
        <v>366</v>
      </c>
      <c r="W6" s="33"/>
      <c r="X6" s="14" t="s">
        <v>142</v>
      </c>
      <c r="Y6" s="4">
        <f t="shared" si="1"/>
        <v>4</v>
      </c>
      <c r="Z6" s="14" t="s">
        <v>154</v>
      </c>
      <c r="AA6" s="4">
        <f t="shared" ref="AA6:AA54" si="7">LEN(TRIM(Z6))-LEN(SUBSTITUTE(Z6," ",""))+1</f>
        <v>6</v>
      </c>
      <c r="AB6" s="14" t="str" cm="1">
        <f t="array" ref="AB6">_xlfn.TEXTJOIN(" ",,_xlfn.FILTERXML("&lt;t&gt;&lt;s&gt;"&amp;SUBSTITUTE(X6&amp;" "&amp;Z6," ","&lt;/s&gt;&lt;s&gt;")&amp;"&lt;/s&gt;&lt;/t&gt;","//s[preceding::*=.]"))</f>
        <v>FN1</v>
      </c>
      <c r="AC6" s="33">
        <f t="shared" ref="AC6:AC54" si="8">LEN(TRIM(AB6))-LEN(SUBSTITUTE(AB6," ",""))+1</f>
        <v>1</v>
      </c>
      <c r="AD6" s="105">
        <f t="shared" si="2"/>
        <v>25</v>
      </c>
      <c r="AE6" s="33"/>
      <c r="AF6" s="14" t="s">
        <v>143</v>
      </c>
      <c r="AG6" s="4">
        <f t="shared" si="3"/>
        <v>3</v>
      </c>
      <c r="AH6" s="14" t="s">
        <v>155</v>
      </c>
      <c r="AI6" s="4">
        <f t="shared" ref="AI6:AI54" si="9">LEN(TRIM(AH6))-LEN(SUBSTITUTE(AH6," ",""))+1</f>
        <v>3</v>
      </c>
      <c r="AJ6" s="14" t="str" cm="1">
        <f t="array" ref="AJ6">_xlfn.TEXTJOIN(" ",,_xlfn.FILTERXML("&lt;t&gt;&lt;s&gt;"&amp;SUBSTITUTE(AF6&amp;" "&amp;AH6," ","&lt;/s&gt;&lt;s&gt;")&amp;"&lt;/s&gt;&lt;/t&gt;","//s[preceding::*=.]"))</f>
        <v>HIF1A</v>
      </c>
      <c r="AK6" s="33">
        <f t="shared" ref="AK6:AK53" si="10">LEN(TRIM(AJ6))-LEN(SUBSTITUTE(AJ6," ",""))+1</f>
        <v>1</v>
      </c>
      <c r="AL6" s="105">
        <f t="shared" ref="AL6:AL11" si="11">((LEN(TRIM(AJ6))-LEN(SUBSTITUTE(AJ6," ",""))+1)/MIN(AG6,AI6))*100</f>
        <v>33.333333333333329</v>
      </c>
    </row>
    <row r="7" spans="1:38" ht="124.2" x14ac:dyDescent="0.25">
      <c r="A7" s="23" t="s">
        <v>8</v>
      </c>
      <c r="B7" s="77" t="s">
        <v>9</v>
      </c>
      <c r="C7" s="14" t="s">
        <v>288</v>
      </c>
      <c r="D7" s="4">
        <f t="shared" si="4"/>
        <v>9</v>
      </c>
      <c r="E7" s="14" t="s">
        <v>342</v>
      </c>
      <c r="F7" s="4">
        <f t="shared" si="5"/>
        <v>10</v>
      </c>
      <c r="G7" s="14" t="s">
        <v>366</v>
      </c>
      <c r="H7" s="4" t="s">
        <v>366</v>
      </c>
      <c r="I7" s="14" t="str" cm="1">
        <f t="array" ref="I7">_xlfn.TEXTJOIN(" ",,_xlfn.FILTERXML("&lt;t&gt;&lt;s&gt;"&amp;SUBSTITUTE(C7&amp;" "&amp;E7," ","&lt;/s&gt;&lt;s&gt;")&amp;"&lt;/s&gt;&lt;/t&gt;","//s[preceding::*=.]"))</f>
        <v>KIF23 GNG11 KRT19 TFF1</v>
      </c>
      <c r="J7" s="120">
        <f t="shared" si="6"/>
        <v>4</v>
      </c>
      <c r="K7" s="89">
        <f t="shared" si="0"/>
        <v>44.444444444444443</v>
      </c>
      <c r="L7" s="4">
        <v>0.02</v>
      </c>
      <c r="M7" s="14" t="s">
        <v>366</v>
      </c>
      <c r="N7" s="120" t="s">
        <v>366</v>
      </c>
      <c r="O7" s="89" t="s">
        <v>366</v>
      </c>
      <c r="P7" s="4" t="s">
        <v>366</v>
      </c>
      <c r="Q7" s="14" t="s">
        <v>366</v>
      </c>
      <c r="R7" s="120" t="s">
        <v>366</v>
      </c>
      <c r="S7" s="89" t="s">
        <v>366</v>
      </c>
      <c r="T7" s="4" t="s">
        <v>366</v>
      </c>
      <c r="U7" s="32" t="s">
        <v>366</v>
      </c>
      <c r="V7" s="4" t="s">
        <v>366</v>
      </c>
      <c r="W7" s="33"/>
      <c r="X7" s="14" t="s">
        <v>144</v>
      </c>
      <c r="Y7" s="4">
        <f t="shared" si="1"/>
        <v>7</v>
      </c>
      <c r="Z7" s="14" t="s">
        <v>152</v>
      </c>
      <c r="AA7" s="4">
        <f t="shared" si="7"/>
        <v>5</v>
      </c>
      <c r="AB7" s="14" t="str" cm="1">
        <f t="array" ref="AB7">_xlfn.TEXTJOIN(" ",,_xlfn.FILTERXML("&lt;t&gt;&lt;s&gt;"&amp;SUBSTITUTE(X7&amp;" "&amp;Z7," ","&lt;/s&gt;&lt;s&gt;")&amp;"&lt;/s&gt;&lt;/t&gt;","//s[preceding::*=.]"))</f>
        <v>KIF23 GNG11</v>
      </c>
      <c r="AC7" s="33">
        <f t="shared" si="8"/>
        <v>2</v>
      </c>
      <c r="AD7" s="105">
        <f t="shared" si="2"/>
        <v>40</v>
      </c>
      <c r="AE7" s="33"/>
      <c r="AF7" s="14" t="s">
        <v>145</v>
      </c>
      <c r="AG7" s="4">
        <f t="shared" si="3"/>
        <v>2</v>
      </c>
      <c r="AH7" s="14" t="s">
        <v>153</v>
      </c>
      <c r="AI7" s="4">
        <f t="shared" si="9"/>
        <v>4</v>
      </c>
      <c r="AJ7" s="14" t="str" cm="1">
        <f t="array" ref="AJ7">_xlfn.TEXTJOIN(" ",,_xlfn.FILTERXML("&lt;t&gt;&lt;s&gt;"&amp;SUBSTITUTE(AF7&amp;" "&amp;AH7," ","&lt;/s&gt;&lt;s&gt;")&amp;"&lt;/s&gt;&lt;/t&gt;","//s[preceding::*=.]"))</f>
        <v>KRT19 TFF1</v>
      </c>
      <c r="AK7" s="33">
        <f t="shared" si="10"/>
        <v>2</v>
      </c>
      <c r="AL7" s="105">
        <f t="shared" si="11"/>
        <v>100</v>
      </c>
    </row>
    <row r="8" spans="1:38" ht="183.6" customHeight="1" x14ac:dyDescent="0.25">
      <c r="A8" s="23" t="s">
        <v>15</v>
      </c>
      <c r="B8" s="77" t="s">
        <v>9</v>
      </c>
      <c r="C8" s="14" t="s">
        <v>289</v>
      </c>
      <c r="D8" s="4">
        <f t="shared" si="4"/>
        <v>33</v>
      </c>
      <c r="E8" s="14" t="s">
        <v>343</v>
      </c>
      <c r="F8" s="4">
        <f t="shared" si="5"/>
        <v>10</v>
      </c>
      <c r="G8" s="14" t="s">
        <v>366</v>
      </c>
      <c r="H8" s="4" t="s">
        <v>366</v>
      </c>
      <c r="I8" s="14" t="str" cm="1">
        <f t="array" ref="I8">_xlfn.TEXTJOIN(" ",,_xlfn.FILTERXML("&lt;t&gt;&lt;s&gt;"&amp;SUBSTITUTE(C8&amp;" "&amp;E8," ","&lt;/s&gt;&lt;s&gt;")&amp;"&lt;/s&gt;&lt;/t&gt;","//s[preceding::*=.]"))</f>
        <v>FAT1 HLA.B KRT19 MDM2 LYZ XBP1 RPSA IGHG4</v>
      </c>
      <c r="J8" s="120">
        <f t="shared" si="6"/>
        <v>8</v>
      </c>
      <c r="K8" s="89">
        <f t="shared" si="0"/>
        <v>80</v>
      </c>
      <c r="L8" s="4">
        <v>0.01</v>
      </c>
      <c r="M8" s="14" t="s">
        <v>366</v>
      </c>
      <c r="N8" s="120" t="s">
        <v>366</v>
      </c>
      <c r="O8" s="89" t="s">
        <v>366</v>
      </c>
      <c r="P8" s="4" t="s">
        <v>366</v>
      </c>
      <c r="Q8" s="14" t="s">
        <v>366</v>
      </c>
      <c r="R8" s="120" t="s">
        <v>366</v>
      </c>
      <c r="S8" s="89" t="s">
        <v>366</v>
      </c>
      <c r="T8" s="4" t="s">
        <v>366</v>
      </c>
      <c r="U8" s="32" t="s">
        <v>366</v>
      </c>
      <c r="V8" s="4" t="s">
        <v>366</v>
      </c>
      <c r="W8" s="33"/>
      <c r="X8" s="14" t="s">
        <v>146</v>
      </c>
      <c r="Y8" s="4">
        <f t="shared" si="1"/>
        <v>18</v>
      </c>
      <c r="Z8" s="14" t="s">
        <v>156</v>
      </c>
      <c r="AA8" s="4">
        <f t="shared" si="7"/>
        <v>3</v>
      </c>
      <c r="AB8" s="14" t="str" cm="1">
        <f t="array" ref="AB8">_xlfn.TEXTJOIN(" ",,_xlfn.FILTERXML("&lt;t&gt;&lt;s&gt;"&amp;SUBSTITUTE(X8&amp;" "&amp;Z8," ","&lt;/s&gt;&lt;s&gt;")&amp;"&lt;/s&gt;&lt;/t&gt;","//s[preceding::*=.]"))</f>
        <v>FAT1 HLA.B</v>
      </c>
      <c r="AC8" s="33">
        <f t="shared" si="8"/>
        <v>2</v>
      </c>
      <c r="AD8" s="105">
        <f t="shared" si="2"/>
        <v>66.666666666666657</v>
      </c>
      <c r="AE8" s="33"/>
      <c r="AF8" s="14" t="s">
        <v>147</v>
      </c>
      <c r="AG8" s="4">
        <f t="shared" si="3"/>
        <v>11</v>
      </c>
      <c r="AH8" s="14" t="s">
        <v>157</v>
      </c>
      <c r="AI8" s="4">
        <f t="shared" si="9"/>
        <v>6</v>
      </c>
      <c r="AJ8" s="14" t="str" cm="1">
        <f t="array" ref="AJ8">_xlfn.TEXTJOIN(" ",,_xlfn.FILTERXML("&lt;t&gt;&lt;s&gt;"&amp;SUBSTITUTE(AF8&amp;" "&amp;AH8," ","&lt;/s&gt;&lt;s&gt;")&amp;"&lt;/s&gt;&lt;/t&gt;","//s[preceding::*=.]"))</f>
        <v>KRT19 MDM2 LYZ XBP1 RPSA</v>
      </c>
      <c r="AK8" s="33">
        <f t="shared" si="10"/>
        <v>5</v>
      </c>
      <c r="AL8" s="105">
        <f t="shared" si="11"/>
        <v>83.333333333333343</v>
      </c>
    </row>
    <row r="9" spans="1:38" ht="258" customHeight="1" x14ac:dyDescent="0.25">
      <c r="A9" s="22" t="s">
        <v>1</v>
      </c>
      <c r="B9" s="77" t="s">
        <v>10</v>
      </c>
      <c r="C9" s="14" t="s">
        <v>290</v>
      </c>
      <c r="D9" s="4">
        <f t="shared" si="4"/>
        <v>43</v>
      </c>
      <c r="E9" s="14" t="s">
        <v>344</v>
      </c>
      <c r="F9" s="4">
        <f t="shared" si="5"/>
        <v>10</v>
      </c>
      <c r="G9" s="14" t="s">
        <v>366</v>
      </c>
      <c r="H9" s="4" t="s">
        <v>366</v>
      </c>
      <c r="I9" s="14" t="str" cm="1">
        <f t="array" ref="I9">_xlfn.TEXTJOIN(" ",,_xlfn.FILTERXML("&lt;t&gt;&lt;s&gt;"&amp;SUBSTITUTE(C9&amp;" "&amp;E9," ","&lt;/s&gt;&lt;s&gt;")&amp;"&lt;/s&gt;&lt;/t&gt;","//s[preceding::*=.]"))</f>
        <v>S100A8 FAT1 CCNB1 KRT19 FOS HIF1A IGHG4 IGHG1</v>
      </c>
      <c r="J9" s="120">
        <f t="shared" si="6"/>
        <v>8</v>
      </c>
      <c r="K9" s="89">
        <f t="shared" si="0"/>
        <v>80</v>
      </c>
      <c r="L9" s="4">
        <v>0.02</v>
      </c>
      <c r="M9" s="14" t="s">
        <v>366</v>
      </c>
      <c r="N9" s="120" t="s">
        <v>366</v>
      </c>
      <c r="O9" s="89" t="s">
        <v>366</v>
      </c>
      <c r="P9" s="4" t="s">
        <v>366</v>
      </c>
      <c r="Q9" s="14" t="s">
        <v>366</v>
      </c>
      <c r="R9" s="120" t="s">
        <v>366</v>
      </c>
      <c r="S9" s="89" t="s">
        <v>366</v>
      </c>
      <c r="T9" s="4" t="s">
        <v>366</v>
      </c>
      <c r="U9" s="32" t="s">
        <v>366</v>
      </c>
      <c r="V9" s="4" t="s">
        <v>366</v>
      </c>
      <c r="W9" s="33"/>
      <c r="X9" s="14" t="s">
        <v>158</v>
      </c>
      <c r="Y9" s="4">
        <f t="shared" si="1"/>
        <v>29</v>
      </c>
      <c r="Z9" s="14" t="s">
        <v>162</v>
      </c>
      <c r="AA9" s="4">
        <f t="shared" si="7"/>
        <v>5</v>
      </c>
      <c r="AB9" s="14" t="str" cm="1">
        <f t="array" ref="AB9">_xlfn.TEXTJOIN(" ",,_xlfn.FILTERXML("&lt;t&gt;&lt;s&gt;"&amp;SUBSTITUTE(X9&amp;" "&amp;Z9," ","&lt;/s&gt;&lt;s&gt;")&amp;"&lt;/s&gt;&lt;/t&gt;","//s[preceding::*=.]"))</f>
        <v>S100A8 FAT1 CCNB1</v>
      </c>
      <c r="AC9" s="33">
        <f t="shared" si="8"/>
        <v>3</v>
      </c>
      <c r="AD9" s="105">
        <f t="shared" si="2"/>
        <v>60</v>
      </c>
      <c r="AE9" s="33"/>
      <c r="AF9" s="14" t="s">
        <v>159</v>
      </c>
      <c r="AG9" s="4">
        <f t="shared" si="3"/>
        <v>11</v>
      </c>
      <c r="AH9" s="14" t="s">
        <v>163</v>
      </c>
      <c r="AI9" s="4">
        <f t="shared" si="9"/>
        <v>3</v>
      </c>
      <c r="AJ9" s="14" t="str" cm="1">
        <f t="array" ref="AJ9">_xlfn.TEXTJOIN(" ",,_xlfn.FILTERXML("&lt;t&gt;&lt;s&gt;"&amp;SUBSTITUTE(AF9&amp;" "&amp;AH9," ","&lt;/s&gt;&lt;s&gt;")&amp;"&lt;/s&gt;&lt;/t&gt;","//s[preceding::*=.]"))</f>
        <v>KRT19 FOS HIF1A</v>
      </c>
      <c r="AK9" s="33">
        <f t="shared" si="10"/>
        <v>3</v>
      </c>
      <c r="AL9" s="105">
        <f t="shared" si="11"/>
        <v>100</v>
      </c>
    </row>
    <row r="10" spans="1:38" ht="168" customHeight="1" x14ac:dyDescent="0.25">
      <c r="A10" s="23" t="s">
        <v>14</v>
      </c>
      <c r="B10" s="77" t="s">
        <v>10</v>
      </c>
      <c r="C10" s="14" t="s">
        <v>291</v>
      </c>
      <c r="D10" s="4">
        <f t="shared" si="4"/>
        <v>29</v>
      </c>
      <c r="E10" s="14" t="s">
        <v>345</v>
      </c>
      <c r="F10" s="4">
        <f t="shared" si="5"/>
        <v>10</v>
      </c>
      <c r="G10" s="14" t="s">
        <v>366</v>
      </c>
      <c r="H10" s="4" t="s">
        <v>366</v>
      </c>
      <c r="I10" s="14" t="str" cm="1">
        <f t="array" ref="I10">_xlfn.TEXTJOIN(" ",,_xlfn.FILTERXML("&lt;t&gt;&lt;s&gt;"&amp;SUBSTITUTE(C10&amp;" "&amp;E10," ","&lt;/s&gt;&lt;s&gt;")&amp;"&lt;/s&gt;&lt;/t&gt;","//s[preceding::*=.]"))</f>
        <v>S100A8 FCN1 FGFR4 TFF1 KRT19 LYZ IGHG4 IGKC IGHG1</v>
      </c>
      <c r="J10" s="120">
        <f t="shared" si="6"/>
        <v>9</v>
      </c>
      <c r="K10" s="89">
        <f t="shared" si="0"/>
        <v>90</v>
      </c>
      <c r="L10" s="4">
        <v>0.01</v>
      </c>
      <c r="M10" s="14" t="s">
        <v>366</v>
      </c>
      <c r="N10" s="120" t="s">
        <v>366</v>
      </c>
      <c r="O10" s="89" t="s">
        <v>366</v>
      </c>
      <c r="P10" s="4" t="s">
        <v>366</v>
      </c>
      <c r="Q10" s="14" t="s">
        <v>366</v>
      </c>
      <c r="R10" s="120" t="s">
        <v>366</v>
      </c>
      <c r="S10" s="89" t="s">
        <v>366</v>
      </c>
      <c r="T10" s="4" t="s">
        <v>366</v>
      </c>
      <c r="U10" s="32" t="s">
        <v>366</v>
      </c>
      <c r="V10" s="4" t="s">
        <v>366</v>
      </c>
      <c r="W10" s="33"/>
      <c r="X10" s="14" t="s">
        <v>160</v>
      </c>
      <c r="Y10" s="4">
        <f t="shared" si="1"/>
        <v>16</v>
      </c>
      <c r="Z10" s="14" t="s">
        <v>164</v>
      </c>
      <c r="AA10" s="4">
        <f t="shared" si="7"/>
        <v>4</v>
      </c>
      <c r="AB10" s="14" t="str" cm="1">
        <f t="array" ref="AB10">_xlfn.TEXTJOIN(" ",,_xlfn.FILTERXML("&lt;t&gt;&lt;s&gt;"&amp;SUBSTITUTE(X10&amp;" "&amp;Z10," ","&lt;/s&gt;&lt;s&gt;")&amp;"&lt;/s&gt;&lt;/t&gt;","//s[preceding::*=.]"))</f>
        <v>S100A8 FCN1 FGFR4</v>
      </c>
      <c r="AC10" s="33">
        <f t="shared" si="8"/>
        <v>3</v>
      </c>
      <c r="AD10" s="105">
        <f t="shared" si="2"/>
        <v>75</v>
      </c>
      <c r="AE10" s="33"/>
      <c r="AF10" s="14" t="s">
        <v>161</v>
      </c>
      <c r="AG10" s="4">
        <f t="shared" si="3"/>
        <v>10</v>
      </c>
      <c r="AH10" s="14" t="s">
        <v>165</v>
      </c>
      <c r="AI10" s="4">
        <f t="shared" si="9"/>
        <v>3</v>
      </c>
      <c r="AJ10" s="14" t="str" cm="1">
        <f t="array" ref="AJ10">_xlfn.TEXTJOIN(" ",,_xlfn.FILTERXML("&lt;t&gt;&lt;s&gt;"&amp;SUBSTITUTE(AF10&amp;" "&amp;AH10," ","&lt;/s&gt;&lt;s&gt;")&amp;"&lt;/s&gt;&lt;/t&gt;","//s[preceding::*=.]"))</f>
        <v>TFF1 KRT19 LYZ</v>
      </c>
      <c r="AK10" s="33">
        <f t="shared" si="10"/>
        <v>3</v>
      </c>
      <c r="AL10" s="105">
        <f t="shared" si="11"/>
        <v>100</v>
      </c>
    </row>
    <row r="11" spans="1:38" ht="124.2" x14ac:dyDescent="0.25">
      <c r="A11" s="23" t="s">
        <v>13</v>
      </c>
      <c r="B11" s="77" t="s">
        <v>10</v>
      </c>
      <c r="C11" s="14" t="s">
        <v>292</v>
      </c>
      <c r="D11" s="4">
        <f t="shared" si="4"/>
        <v>12</v>
      </c>
      <c r="E11" s="14" t="s">
        <v>346</v>
      </c>
      <c r="F11" s="4">
        <f t="shared" si="5"/>
        <v>10</v>
      </c>
      <c r="G11" s="14" t="s">
        <v>366</v>
      </c>
      <c r="H11" s="4" t="s">
        <v>366</v>
      </c>
      <c r="I11" s="14" t="str" cm="1">
        <f t="array" ref="I11">_xlfn.TEXTJOIN(" ",,_xlfn.FILTERXML("&lt;t&gt;&lt;s&gt;"&amp;SUBSTITUTE(C11&amp;" "&amp;E11," ","&lt;/s&gt;&lt;s&gt;")&amp;"&lt;/s&gt;&lt;/t&gt;","//s[preceding::*=.]"))</f>
        <v>HLA.B FAT1 HIF1A IGHG1 IGHG4</v>
      </c>
      <c r="J11" s="120">
        <f t="shared" si="6"/>
        <v>5</v>
      </c>
      <c r="K11" s="89">
        <f t="shared" si="0"/>
        <v>50</v>
      </c>
      <c r="L11" s="4">
        <v>0.01</v>
      </c>
      <c r="M11" s="14" t="s">
        <v>366</v>
      </c>
      <c r="N11" s="120" t="s">
        <v>366</v>
      </c>
      <c r="O11" s="89" t="s">
        <v>366</v>
      </c>
      <c r="P11" s="4" t="s">
        <v>366</v>
      </c>
      <c r="Q11" s="14" t="s">
        <v>366</v>
      </c>
      <c r="R11" s="120" t="s">
        <v>366</v>
      </c>
      <c r="S11" s="89" t="s">
        <v>366</v>
      </c>
      <c r="T11" s="4" t="s">
        <v>366</v>
      </c>
      <c r="U11" s="32" t="s">
        <v>366</v>
      </c>
      <c r="V11" s="4" t="s">
        <v>366</v>
      </c>
      <c r="W11" s="33"/>
      <c r="X11" s="14" t="s">
        <v>166</v>
      </c>
      <c r="Y11" s="4">
        <f t="shared" si="1"/>
        <v>7</v>
      </c>
      <c r="Z11" s="14" t="s">
        <v>171</v>
      </c>
      <c r="AA11" s="4">
        <f t="shared" si="7"/>
        <v>5</v>
      </c>
      <c r="AB11" s="14" t="str" cm="1">
        <f t="array" ref="AB11">_xlfn.TEXTJOIN(" ",,_xlfn.FILTERXML("&lt;t&gt;&lt;s&gt;"&amp;SUBSTITUTE(X11&amp;" "&amp;Z11," ","&lt;/s&gt;&lt;s&gt;")&amp;"&lt;/s&gt;&lt;/t&gt;","//s[preceding::*=.]"))</f>
        <v>HLA.B FAT1</v>
      </c>
      <c r="AC11" s="33">
        <f t="shared" si="8"/>
        <v>2</v>
      </c>
      <c r="AD11" s="105">
        <f t="shared" si="2"/>
        <v>40</v>
      </c>
      <c r="AE11" s="33"/>
      <c r="AF11" s="14" t="s">
        <v>167</v>
      </c>
      <c r="AG11" s="4">
        <f t="shared" si="3"/>
        <v>2</v>
      </c>
      <c r="AH11" s="14" t="s">
        <v>172</v>
      </c>
      <c r="AI11" s="4">
        <f t="shared" si="9"/>
        <v>3</v>
      </c>
      <c r="AJ11" s="14" t="str" cm="1">
        <f t="array" ref="AJ11">_xlfn.TEXTJOIN(" ",,_xlfn.FILTERXML("&lt;t&gt;&lt;s&gt;"&amp;SUBSTITUTE(AF11&amp;" "&amp;AH11," ","&lt;/s&gt;&lt;s&gt;")&amp;"&lt;/s&gt;&lt;/t&gt;","//s[preceding::*=.]"))</f>
        <v>HIF1A</v>
      </c>
      <c r="AK11" s="33">
        <f t="shared" si="10"/>
        <v>1</v>
      </c>
      <c r="AL11" s="105">
        <f t="shared" si="11"/>
        <v>50</v>
      </c>
    </row>
    <row r="12" spans="1:38" x14ac:dyDescent="0.25">
      <c r="A12" s="23" t="s">
        <v>4</v>
      </c>
      <c r="B12" s="77" t="s">
        <v>10</v>
      </c>
      <c r="C12" s="14" t="s">
        <v>366</v>
      </c>
      <c r="D12" s="4" t="s">
        <v>366</v>
      </c>
      <c r="E12" s="14" t="s">
        <v>366</v>
      </c>
      <c r="F12" s="4" t="s">
        <v>366</v>
      </c>
      <c r="G12" s="14" t="s">
        <v>366</v>
      </c>
      <c r="H12" s="4" t="s">
        <v>366</v>
      </c>
      <c r="I12" s="14" t="str" cm="1">
        <f t="array" ref="I12">_xlfn.TEXTJOIN(" ",,_xlfn.FILTERXML("&lt;t&gt;&lt;s&gt;"&amp;SUBSTITUTE(C12&amp;" "&amp;E12," ","&lt;/s&gt;&lt;s&gt;")&amp;"&lt;/s&gt;&lt;/t&gt;","//s[preceding::*=.]"))</f>
        <v>-</v>
      </c>
      <c r="J12" s="120" t="s">
        <v>366</v>
      </c>
      <c r="K12" s="89" t="s">
        <v>366</v>
      </c>
      <c r="L12" s="4" t="s">
        <v>366</v>
      </c>
      <c r="M12" s="14" t="s">
        <v>366</v>
      </c>
      <c r="N12" s="120" t="s">
        <v>366</v>
      </c>
      <c r="O12" s="89" t="s">
        <v>366</v>
      </c>
      <c r="P12" s="4" t="s">
        <v>366</v>
      </c>
      <c r="Q12" s="14" t="s">
        <v>366</v>
      </c>
      <c r="R12" s="120" t="s">
        <v>366</v>
      </c>
      <c r="S12" s="89" t="s">
        <v>366</v>
      </c>
      <c r="T12" s="4" t="s">
        <v>366</v>
      </c>
      <c r="U12" s="32" t="s">
        <v>366</v>
      </c>
      <c r="V12" s="4" t="s">
        <v>366</v>
      </c>
      <c r="W12" s="33"/>
      <c r="X12" s="14" t="s">
        <v>366</v>
      </c>
      <c r="Y12" s="4" t="s">
        <v>366</v>
      </c>
      <c r="Z12" s="14" t="s">
        <v>366</v>
      </c>
      <c r="AA12" s="4" t="s">
        <v>366</v>
      </c>
      <c r="AB12" s="14" t="s">
        <v>366</v>
      </c>
      <c r="AC12" s="33" t="s">
        <v>366</v>
      </c>
      <c r="AD12" s="105" t="s">
        <v>366</v>
      </c>
      <c r="AE12" s="33"/>
      <c r="AF12" s="14" t="s">
        <v>366</v>
      </c>
      <c r="AG12" s="4" t="s">
        <v>366</v>
      </c>
      <c r="AH12" s="14" t="s">
        <v>366</v>
      </c>
      <c r="AI12" s="4" t="s">
        <v>366</v>
      </c>
      <c r="AJ12" s="14" t="s">
        <v>366</v>
      </c>
      <c r="AK12" s="33" t="s">
        <v>366</v>
      </c>
      <c r="AL12" s="105" t="s">
        <v>366</v>
      </c>
    </row>
    <row r="13" spans="1:38" ht="27.6" x14ac:dyDescent="0.25">
      <c r="A13" s="23" t="s">
        <v>8</v>
      </c>
      <c r="B13" s="77" t="s">
        <v>10</v>
      </c>
      <c r="C13" s="14" t="s">
        <v>168</v>
      </c>
      <c r="D13" s="4">
        <f t="shared" si="4"/>
        <v>4</v>
      </c>
      <c r="E13" s="14" t="s">
        <v>366</v>
      </c>
      <c r="F13" s="4" t="s">
        <v>366</v>
      </c>
      <c r="G13" s="14" t="s">
        <v>366</v>
      </c>
      <c r="H13" s="4" t="s">
        <v>366</v>
      </c>
      <c r="I13" s="14" t="s">
        <v>366</v>
      </c>
      <c r="J13" s="120" t="s">
        <v>366</v>
      </c>
      <c r="K13" s="89" t="s">
        <v>366</v>
      </c>
      <c r="L13" s="4" t="s">
        <v>366</v>
      </c>
      <c r="M13" s="14" t="s">
        <v>366</v>
      </c>
      <c r="N13" s="120" t="s">
        <v>366</v>
      </c>
      <c r="O13" s="89" t="s">
        <v>366</v>
      </c>
      <c r="P13" s="4" t="s">
        <v>366</v>
      </c>
      <c r="Q13" s="14" t="s">
        <v>366</v>
      </c>
      <c r="R13" s="120" t="s">
        <v>366</v>
      </c>
      <c r="S13" s="89" t="s">
        <v>366</v>
      </c>
      <c r="T13" s="4" t="s">
        <v>366</v>
      </c>
      <c r="U13" s="32" t="s">
        <v>366</v>
      </c>
      <c r="V13" s="4" t="s">
        <v>366</v>
      </c>
      <c r="W13" s="33"/>
      <c r="X13" s="14" t="s">
        <v>168</v>
      </c>
      <c r="Y13" s="4">
        <f t="shared" ref="Y13:Y26" si="12">LEN(TRIM(X13))-LEN(SUBSTITUTE(X13," ",""))+1</f>
        <v>4</v>
      </c>
      <c r="Z13" s="14" t="s">
        <v>366</v>
      </c>
      <c r="AA13" s="4" t="s">
        <v>366</v>
      </c>
      <c r="AB13" s="14" t="s">
        <v>366</v>
      </c>
      <c r="AC13" s="33" t="s">
        <v>366</v>
      </c>
      <c r="AD13" s="105" t="s">
        <v>366</v>
      </c>
      <c r="AE13" s="33"/>
      <c r="AF13" s="14" t="s">
        <v>366</v>
      </c>
      <c r="AG13" s="4" t="s">
        <v>366</v>
      </c>
      <c r="AH13" s="14" t="s">
        <v>366</v>
      </c>
      <c r="AI13" s="4" t="s">
        <v>366</v>
      </c>
      <c r="AJ13" s="14" t="s">
        <v>366</v>
      </c>
      <c r="AK13" s="33" t="s">
        <v>366</v>
      </c>
      <c r="AL13" s="105" t="s">
        <v>366</v>
      </c>
    </row>
    <row r="14" spans="1:38" ht="196.2" customHeight="1" x14ac:dyDescent="0.25">
      <c r="A14" s="23" t="s">
        <v>15</v>
      </c>
      <c r="B14" s="77" t="s">
        <v>10</v>
      </c>
      <c r="C14" s="14" t="s">
        <v>367</v>
      </c>
      <c r="D14" s="4">
        <f t="shared" si="4"/>
        <v>33</v>
      </c>
      <c r="E14" s="14" t="s">
        <v>347</v>
      </c>
      <c r="F14" s="4">
        <f t="shared" si="5"/>
        <v>10</v>
      </c>
      <c r="G14" s="14" t="s">
        <v>366</v>
      </c>
      <c r="H14" s="4" t="s">
        <v>366</v>
      </c>
      <c r="I14" s="14" t="str" cm="1">
        <f t="array" ref="I14">_xlfn.TEXTJOIN(" ",,_xlfn.FILTERXML("&lt;t&gt;&lt;s&gt;"&amp;SUBSTITUTE(C14&amp;" "&amp;E14," ","&lt;/s&gt;&lt;s&gt;")&amp;"&lt;/s&gt;&lt;/t&gt;","//s[preceding::*=.]"))</f>
        <v>PGR CCNE2 TPM2 S100A8 HLA.B IGHG4</v>
      </c>
      <c r="J14" s="120">
        <f>LEN(TRIM(I14))-LEN(SUBSTITUTE(I14," ",""))+1</f>
        <v>6</v>
      </c>
      <c r="K14" s="89">
        <f>((LEN(TRIM(I14))-LEN(SUBSTITUTE(I14," ",""))+1)/MIN(D14,F14))*100</f>
        <v>60</v>
      </c>
      <c r="L14" s="4">
        <v>0.01</v>
      </c>
      <c r="M14" s="14" t="s">
        <v>366</v>
      </c>
      <c r="N14" s="120" t="s">
        <v>366</v>
      </c>
      <c r="O14" s="89" t="s">
        <v>366</v>
      </c>
      <c r="P14" s="4" t="s">
        <v>366</v>
      </c>
      <c r="Q14" s="14" t="s">
        <v>366</v>
      </c>
      <c r="R14" s="120" t="s">
        <v>366</v>
      </c>
      <c r="S14" s="89" t="s">
        <v>366</v>
      </c>
      <c r="T14" s="4" t="s">
        <v>366</v>
      </c>
      <c r="U14" s="32" t="s">
        <v>366</v>
      </c>
      <c r="V14" s="4" t="s">
        <v>366</v>
      </c>
      <c r="W14" s="33"/>
      <c r="X14" s="14" t="s">
        <v>169</v>
      </c>
      <c r="Y14" s="4">
        <f t="shared" si="12"/>
        <v>24</v>
      </c>
      <c r="Z14" s="14" t="s">
        <v>173</v>
      </c>
      <c r="AA14" s="4">
        <f t="shared" si="7"/>
        <v>9</v>
      </c>
      <c r="AB14" s="14" t="str" cm="1">
        <f t="array" ref="AB14">_xlfn.TEXTJOIN(" ",,_xlfn.FILTERXML("&lt;t&gt;&lt;s&gt;"&amp;SUBSTITUTE(X14&amp;" "&amp;Z14," ","&lt;/s&gt;&lt;s&gt;")&amp;"&lt;/s&gt;&lt;/t&gt;","//s[preceding::*=.]"))</f>
        <v>PGR CCNE2 TPM2 S100A8 HLA.B</v>
      </c>
      <c r="AC14" s="33">
        <f t="shared" si="8"/>
        <v>5</v>
      </c>
      <c r="AD14" s="105">
        <f>((LEN(TRIM(AB14))-LEN(SUBSTITUTE(AB14," ",""))+1)/MIN(Y14,AA14))*100</f>
        <v>55.555555555555557</v>
      </c>
      <c r="AE14" s="33"/>
      <c r="AF14" s="14" t="s">
        <v>170</v>
      </c>
      <c r="AG14" s="4">
        <f t="shared" ref="AG14:AG56" si="13">LEN(TRIM(AF14))-LEN(SUBSTITUTE(AF14," ",""))+1</f>
        <v>6</v>
      </c>
      <c r="AH14" s="14" t="s">
        <v>366</v>
      </c>
      <c r="AI14" s="4" t="s">
        <v>366</v>
      </c>
      <c r="AJ14" s="14" t="s">
        <v>366</v>
      </c>
      <c r="AK14" s="33" t="s">
        <v>366</v>
      </c>
      <c r="AL14" s="105" t="s">
        <v>366</v>
      </c>
    </row>
    <row r="15" spans="1:38" ht="349.8" customHeight="1" x14ac:dyDescent="0.25">
      <c r="A15" s="22" t="s">
        <v>1</v>
      </c>
      <c r="B15" s="77" t="s">
        <v>11</v>
      </c>
      <c r="C15" s="14" t="s">
        <v>293</v>
      </c>
      <c r="D15" s="4">
        <f t="shared" si="4"/>
        <v>57</v>
      </c>
      <c r="E15" s="14" t="s">
        <v>348</v>
      </c>
      <c r="F15" s="4">
        <f t="shared" si="5"/>
        <v>10</v>
      </c>
      <c r="G15" s="14" t="s">
        <v>366</v>
      </c>
      <c r="H15" s="4" t="s">
        <v>366</v>
      </c>
      <c r="I15" s="14" t="str" cm="1">
        <f t="array" ref="I15">_xlfn.TEXTJOIN(" ",,_xlfn.FILTERXML("&lt;t&gt;&lt;s&gt;"&amp;SUBSTITUTE(C15&amp;" "&amp;E15," ","&lt;/s&gt;&lt;s&gt;")&amp;"&lt;/s&gt;&lt;/t&gt;","//s[preceding::*=.]"))</f>
        <v>KIF23 LAMA1 FN1 KRT19 HIF1A TFF1 IGHG1 IGHG4 IGKC</v>
      </c>
      <c r="J15" s="120">
        <f t="shared" si="6"/>
        <v>9</v>
      </c>
      <c r="K15" s="89">
        <f>((LEN(TRIM(I15))-LEN(SUBSTITUTE(I15," ",""))+1)/MIN(D15,F15))*100</f>
        <v>90</v>
      </c>
      <c r="L15" s="4">
        <v>0.01</v>
      </c>
      <c r="M15" s="14" t="s">
        <v>366</v>
      </c>
      <c r="N15" s="120" t="s">
        <v>366</v>
      </c>
      <c r="O15" s="89" t="s">
        <v>366</v>
      </c>
      <c r="P15" s="4" t="s">
        <v>366</v>
      </c>
      <c r="Q15" s="14" t="s">
        <v>366</v>
      </c>
      <c r="R15" s="120" t="s">
        <v>366</v>
      </c>
      <c r="S15" s="89" t="s">
        <v>366</v>
      </c>
      <c r="T15" s="4" t="s">
        <v>366</v>
      </c>
      <c r="U15" s="32" t="s">
        <v>366</v>
      </c>
      <c r="V15" s="4" t="s">
        <v>366</v>
      </c>
      <c r="W15" s="33"/>
      <c r="X15" s="14" t="s">
        <v>174</v>
      </c>
      <c r="Y15" s="4">
        <f t="shared" si="12"/>
        <v>34</v>
      </c>
      <c r="Z15" s="14" t="s">
        <v>183</v>
      </c>
      <c r="AA15" s="4">
        <f t="shared" si="7"/>
        <v>4</v>
      </c>
      <c r="AB15" s="14" t="str" cm="1">
        <f t="array" ref="AB15">_xlfn.TEXTJOIN(" ",,_xlfn.FILTERXML("&lt;t&gt;&lt;s&gt;"&amp;SUBSTITUTE(X15&amp;" "&amp;Z15," ","&lt;/s&gt;&lt;s&gt;")&amp;"&lt;/s&gt;&lt;/t&gt;","//s[preceding::*=.]"))</f>
        <v>KIF23 LAMA1 FN1</v>
      </c>
      <c r="AC15" s="33">
        <f t="shared" si="8"/>
        <v>3</v>
      </c>
      <c r="AD15" s="105">
        <f>((LEN(TRIM(AB15))-LEN(SUBSTITUTE(AB15," ",""))+1)/MIN(Y15,AA15))*100</f>
        <v>75</v>
      </c>
      <c r="AE15" s="33"/>
      <c r="AF15" s="14" t="s">
        <v>175</v>
      </c>
      <c r="AG15" s="4">
        <f t="shared" si="13"/>
        <v>20</v>
      </c>
      <c r="AH15" s="14" t="s">
        <v>184</v>
      </c>
      <c r="AI15" s="4">
        <f t="shared" si="9"/>
        <v>3</v>
      </c>
      <c r="AJ15" s="14" t="str" cm="1">
        <f t="array" ref="AJ15">_xlfn.TEXTJOIN(" ",,_xlfn.FILTERXML("&lt;t&gt;&lt;s&gt;"&amp;SUBSTITUTE(AF15&amp;" "&amp;AH15," ","&lt;/s&gt;&lt;s&gt;")&amp;"&lt;/s&gt;&lt;/t&gt;","//s[preceding::*=.]"))</f>
        <v>KRT19 HIF1A TFF1</v>
      </c>
      <c r="AK15" s="33">
        <f t="shared" si="10"/>
        <v>3</v>
      </c>
      <c r="AL15" s="105">
        <f>((LEN(TRIM(AJ15))-LEN(SUBSTITUTE(AJ15," ",""))+1)/MIN(AG15,AI15))*100</f>
        <v>100</v>
      </c>
    </row>
    <row r="16" spans="1:38" ht="179.4" x14ac:dyDescent="0.25">
      <c r="A16" s="23" t="s">
        <v>14</v>
      </c>
      <c r="B16" s="77" t="s">
        <v>11</v>
      </c>
      <c r="C16" s="14" t="s">
        <v>294</v>
      </c>
      <c r="D16" s="4">
        <f t="shared" si="4"/>
        <v>30</v>
      </c>
      <c r="E16" s="14" t="s">
        <v>349</v>
      </c>
      <c r="F16" s="4">
        <f t="shared" si="5"/>
        <v>10</v>
      </c>
      <c r="G16" s="14" t="s">
        <v>366</v>
      </c>
      <c r="H16" s="4" t="s">
        <v>366</v>
      </c>
      <c r="I16" s="14" t="str" cm="1">
        <f t="array" ref="I16">_xlfn.TEXTJOIN(" ",,_xlfn.FILTERXML("&lt;t&gt;&lt;s&gt;"&amp;SUBSTITUTE(C16&amp;" "&amp;E16," ","&lt;/s&gt;&lt;s&gt;")&amp;"&lt;/s&gt;&lt;/t&gt;","//s[preceding::*=.]"))</f>
        <v>S100A8 FGFR4 KRT19 CD24 TFF1 IGHG1 IGHG4 IGKC</v>
      </c>
      <c r="J16" s="120">
        <f t="shared" si="6"/>
        <v>8</v>
      </c>
      <c r="K16" s="89">
        <f>((LEN(TRIM(I16))-LEN(SUBSTITUTE(I16," ",""))+1)/MIN(D16,F16))*100</f>
        <v>80</v>
      </c>
      <c r="L16" s="4">
        <v>0.02</v>
      </c>
      <c r="M16" s="14" t="s">
        <v>366</v>
      </c>
      <c r="N16" s="120" t="s">
        <v>366</v>
      </c>
      <c r="O16" s="89" t="s">
        <v>366</v>
      </c>
      <c r="P16" s="4" t="s">
        <v>366</v>
      </c>
      <c r="Q16" s="14" t="s">
        <v>366</v>
      </c>
      <c r="R16" s="120" t="s">
        <v>366</v>
      </c>
      <c r="S16" s="89" t="s">
        <v>366</v>
      </c>
      <c r="T16" s="4" t="s">
        <v>366</v>
      </c>
      <c r="U16" s="32" t="s">
        <v>366</v>
      </c>
      <c r="V16" s="4" t="s">
        <v>366</v>
      </c>
      <c r="W16" s="33"/>
      <c r="X16" s="14" t="s">
        <v>176</v>
      </c>
      <c r="Y16" s="4">
        <f t="shared" si="12"/>
        <v>10</v>
      </c>
      <c r="Z16" s="14" t="s">
        <v>185</v>
      </c>
      <c r="AA16" s="4">
        <f t="shared" si="7"/>
        <v>3</v>
      </c>
      <c r="AB16" s="14" t="str" cm="1">
        <f t="array" ref="AB16">_xlfn.TEXTJOIN(" ",,_xlfn.FILTERXML("&lt;t&gt;&lt;s&gt;"&amp;SUBSTITUTE(X16&amp;" "&amp;Z16," ","&lt;/s&gt;&lt;s&gt;")&amp;"&lt;/s&gt;&lt;/t&gt;","//s[preceding::*=.]"))</f>
        <v>S100A8 FGFR4</v>
      </c>
      <c r="AC16" s="33">
        <f t="shared" si="8"/>
        <v>2</v>
      </c>
      <c r="AD16" s="105">
        <f>((LEN(TRIM(AB16))-LEN(SUBSTITUTE(AB16," ",""))+1)/MIN(Y16,AA16))*100</f>
        <v>66.666666666666657</v>
      </c>
      <c r="AE16" s="33"/>
      <c r="AF16" s="14" t="s">
        <v>177</v>
      </c>
      <c r="AG16" s="4">
        <f t="shared" si="13"/>
        <v>17</v>
      </c>
      <c r="AH16" s="14" t="s">
        <v>186</v>
      </c>
      <c r="AI16" s="4">
        <f t="shared" si="9"/>
        <v>4</v>
      </c>
      <c r="AJ16" s="14" t="str" cm="1">
        <f t="array" ref="AJ16">_xlfn.TEXTJOIN(" ",,_xlfn.FILTERXML("&lt;t&gt;&lt;s&gt;"&amp;SUBSTITUTE(AF16&amp;" "&amp;AH16," ","&lt;/s&gt;&lt;s&gt;")&amp;"&lt;/s&gt;&lt;/t&gt;","//s[preceding::*=.]"))</f>
        <v>KRT19 CD24 TFF1</v>
      </c>
      <c r="AK16" s="33">
        <f t="shared" si="10"/>
        <v>3</v>
      </c>
      <c r="AL16" s="105">
        <f>((LEN(TRIM(AJ16))-LEN(SUBSTITUTE(AJ16," ",""))+1)/MIN(AG16,AI16))*100</f>
        <v>75</v>
      </c>
    </row>
    <row r="17" spans="1:38" ht="151.80000000000001" x14ac:dyDescent="0.25">
      <c r="A17" s="23" t="s">
        <v>13</v>
      </c>
      <c r="B17" s="77" t="s">
        <v>11</v>
      </c>
      <c r="C17" s="14" t="s">
        <v>295</v>
      </c>
      <c r="D17" s="4">
        <f t="shared" si="4"/>
        <v>25</v>
      </c>
      <c r="E17" s="14" t="s">
        <v>366</v>
      </c>
      <c r="F17" s="4" t="s">
        <v>366</v>
      </c>
      <c r="G17" s="14" t="s">
        <v>366</v>
      </c>
      <c r="H17" s="4" t="s">
        <v>366</v>
      </c>
      <c r="I17" s="14" t="s">
        <v>366</v>
      </c>
      <c r="J17" s="120" t="s">
        <v>366</v>
      </c>
      <c r="K17" s="89" t="s">
        <v>366</v>
      </c>
      <c r="L17" s="4" t="s">
        <v>366</v>
      </c>
      <c r="M17" s="14" t="s">
        <v>366</v>
      </c>
      <c r="N17" s="120" t="s">
        <v>366</v>
      </c>
      <c r="O17" s="89" t="s">
        <v>366</v>
      </c>
      <c r="P17" s="4" t="s">
        <v>366</v>
      </c>
      <c r="Q17" s="14" t="s">
        <v>366</v>
      </c>
      <c r="R17" s="120" t="s">
        <v>366</v>
      </c>
      <c r="S17" s="89" t="s">
        <v>366</v>
      </c>
      <c r="T17" s="4" t="s">
        <v>366</v>
      </c>
      <c r="U17" s="32" t="s">
        <v>366</v>
      </c>
      <c r="V17" s="4" t="s">
        <v>366</v>
      </c>
      <c r="W17" s="33"/>
      <c r="X17" s="14" t="s">
        <v>178</v>
      </c>
      <c r="Y17" s="4">
        <f t="shared" si="12"/>
        <v>21</v>
      </c>
      <c r="Z17" s="14" t="s">
        <v>366</v>
      </c>
      <c r="AA17" s="4" t="s">
        <v>366</v>
      </c>
      <c r="AB17" s="14" t="s">
        <v>366</v>
      </c>
      <c r="AC17" s="33" t="s">
        <v>366</v>
      </c>
      <c r="AD17" s="105" t="s">
        <v>366</v>
      </c>
      <c r="AE17" s="33"/>
      <c r="AF17" s="14" t="s">
        <v>179</v>
      </c>
      <c r="AG17" s="4">
        <f t="shared" si="13"/>
        <v>2</v>
      </c>
      <c r="AH17" s="14" t="s">
        <v>366</v>
      </c>
      <c r="AI17" s="4" t="s">
        <v>366</v>
      </c>
      <c r="AJ17" s="14" t="s">
        <v>366</v>
      </c>
      <c r="AK17" s="33" t="s">
        <v>366</v>
      </c>
      <c r="AL17" s="105" t="s">
        <v>366</v>
      </c>
    </row>
    <row r="18" spans="1:38" ht="124.2" x14ac:dyDescent="0.25">
      <c r="A18" s="23" t="s">
        <v>4</v>
      </c>
      <c r="B18" s="77" t="s">
        <v>11</v>
      </c>
      <c r="C18" s="14" t="s">
        <v>287</v>
      </c>
      <c r="D18" s="4">
        <f t="shared" si="4"/>
        <v>8</v>
      </c>
      <c r="E18" s="14" t="s">
        <v>341</v>
      </c>
      <c r="F18" s="4">
        <f t="shared" si="5"/>
        <v>10</v>
      </c>
      <c r="G18" s="14" t="s">
        <v>366</v>
      </c>
      <c r="H18" s="4" t="s">
        <v>366</v>
      </c>
      <c r="I18" s="14" t="str" cm="1">
        <f t="array" ref="I18">_xlfn.TEXTJOIN(" ",,_xlfn.FILTERXML("&lt;t&gt;&lt;s&gt;"&amp;SUBSTITUTE(C18&amp;" "&amp;E18," ","&lt;/s&gt;&lt;s&gt;")&amp;"&lt;/s&gt;&lt;/t&gt;","//s[preceding::*=.]"))</f>
        <v>FN1 HIF1A IGHG1</v>
      </c>
      <c r="J18" s="120">
        <f t="shared" si="6"/>
        <v>3</v>
      </c>
      <c r="K18" s="89">
        <f t="shared" ref="K18:K26" si="14">((LEN(TRIM(I18))-LEN(SUBSTITUTE(I18," ",""))+1)/MIN(D18,F18))*100</f>
        <v>37.5</v>
      </c>
      <c r="L18" s="4">
        <v>0.06</v>
      </c>
      <c r="M18" s="14" t="s">
        <v>366</v>
      </c>
      <c r="N18" s="120" t="s">
        <v>366</v>
      </c>
      <c r="O18" s="89" t="s">
        <v>366</v>
      </c>
      <c r="P18" s="4" t="s">
        <v>366</v>
      </c>
      <c r="Q18" s="14" t="s">
        <v>366</v>
      </c>
      <c r="R18" s="120" t="s">
        <v>366</v>
      </c>
      <c r="S18" s="89" t="s">
        <v>366</v>
      </c>
      <c r="T18" s="4" t="s">
        <v>366</v>
      </c>
      <c r="U18" s="32" t="s">
        <v>366</v>
      </c>
      <c r="V18" s="4" t="s">
        <v>366</v>
      </c>
      <c r="W18" s="33"/>
      <c r="X18" s="14" t="s">
        <v>142</v>
      </c>
      <c r="Y18" s="4">
        <f t="shared" si="12"/>
        <v>4</v>
      </c>
      <c r="Z18" s="14" t="s">
        <v>154</v>
      </c>
      <c r="AA18" s="4">
        <f t="shared" si="7"/>
        <v>6</v>
      </c>
      <c r="AB18" s="14" t="str" cm="1">
        <f t="array" ref="AB18">_xlfn.TEXTJOIN(" ",,_xlfn.FILTERXML("&lt;t&gt;&lt;s&gt;"&amp;SUBSTITUTE(X18&amp;" "&amp;Z18," ","&lt;/s&gt;&lt;s&gt;")&amp;"&lt;/s&gt;&lt;/t&gt;","//s[preceding::*=.]"))</f>
        <v>FN1</v>
      </c>
      <c r="AC18" s="33">
        <f t="shared" si="8"/>
        <v>1</v>
      </c>
      <c r="AD18" s="105">
        <f>((LEN(TRIM(AB18))-LEN(SUBSTITUTE(AB18," ",""))+1)/MIN(Y18,AA18))*100</f>
        <v>25</v>
      </c>
      <c r="AE18" s="33"/>
      <c r="AF18" s="14" t="s">
        <v>143</v>
      </c>
      <c r="AG18" s="4">
        <f t="shared" si="13"/>
        <v>3</v>
      </c>
      <c r="AH18" s="14" t="s">
        <v>155</v>
      </c>
      <c r="AI18" s="4">
        <f t="shared" si="9"/>
        <v>3</v>
      </c>
      <c r="AJ18" s="14" t="str" cm="1">
        <f t="array" ref="AJ18">_xlfn.TEXTJOIN(" ",,_xlfn.FILTERXML("&lt;t&gt;&lt;s&gt;"&amp;SUBSTITUTE(AF18&amp;" "&amp;AH18," ","&lt;/s&gt;&lt;s&gt;")&amp;"&lt;/s&gt;&lt;/t&gt;","//s[preceding::*=.]"))</f>
        <v>HIF1A</v>
      </c>
      <c r="AK18" s="33">
        <f t="shared" si="10"/>
        <v>1</v>
      </c>
      <c r="AL18" s="105">
        <f t="shared" ref="AL18:AL27" si="15">((LEN(TRIM(AJ18))-LEN(SUBSTITUTE(AJ18," ",""))+1)/MIN(AG18,AI18))*100</f>
        <v>33.333333333333329</v>
      </c>
    </row>
    <row r="19" spans="1:38" ht="138" x14ac:dyDescent="0.25">
      <c r="A19" s="23" t="s">
        <v>8</v>
      </c>
      <c r="B19" s="77" t="s">
        <v>11</v>
      </c>
      <c r="C19" s="14" t="s">
        <v>296</v>
      </c>
      <c r="D19" s="4">
        <f t="shared" si="4"/>
        <v>9</v>
      </c>
      <c r="E19" s="14" t="s">
        <v>350</v>
      </c>
      <c r="F19" s="4">
        <f t="shared" si="5"/>
        <v>10</v>
      </c>
      <c r="G19" s="14" t="s">
        <v>366</v>
      </c>
      <c r="H19" s="4" t="s">
        <v>366</v>
      </c>
      <c r="I19" s="14" t="str" cm="1">
        <f t="array" ref="I19">_xlfn.TEXTJOIN(" ",,_xlfn.FILTERXML("&lt;t&gt;&lt;s&gt;"&amp;SUBSTITUTE(C19&amp;" "&amp;E19," ","&lt;/s&gt;&lt;s&gt;")&amp;"&lt;/s&gt;&lt;/t&gt;","//s[preceding::*=.]"))</f>
        <v>KIF23 TCL1A GNG11 KRT19</v>
      </c>
      <c r="J19" s="120">
        <f t="shared" si="6"/>
        <v>4</v>
      </c>
      <c r="K19" s="89">
        <f t="shared" si="14"/>
        <v>44.444444444444443</v>
      </c>
      <c r="L19" s="4">
        <v>0.02</v>
      </c>
      <c r="M19" s="14" t="s">
        <v>366</v>
      </c>
      <c r="N19" s="120" t="s">
        <v>366</v>
      </c>
      <c r="O19" s="89" t="s">
        <v>366</v>
      </c>
      <c r="P19" s="4" t="s">
        <v>366</v>
      </c>
      <c r="Q19" s="14" t="s">
        <v>366</v>
      </c>
      <c r="R19" s="120" t="s">
        <v>366</v>
      </c>
      <c r="S19" s="89" t="s">
        <v>366</v>
      </c>
      <c r="T19" s="4" t="s">
        <v>366</v>
      </c>
      <c r="U19" s="32" t="s">
        <v>366</v>
      </c>
      <c r="V19" s="4" t="s">
        <v>366</v>
      </c>
      <c r="W19" s="33"/>
      <c r="X19" s="14" t="s">
        <v>180</v>
      </c>
      <c r="Y19" s="4">
        <f t="shared" si="12"/>
        <v>7</v>
      </c>
      <c r="Z19" s="14" t="s">
        <v>187</v>
      </c>
      <c r="AA19" s="4">
        <f t="shared" si="7"/>
        <v>7</v>
      </c>
      <c r="AB19" s="14" t="str" cm="1">
        <f t="array" ref="AB19">_xlfn.TEXTJOIN(" ",,_xlfn.FILTERXML("&lt;t&gt;&lt;s&gt;"&amp;SUBSTITUTE(X19&amp;" "&amp;Z19," ","&lt;/s&gt;&lt;s&gt;")&amp;"&lt;/s&gt;&lt;/t&gt;","//s[preceding::*=.]"))</f>
        <v>KIF23 TCL1A GNG11</v>
      </c>
      <c r="AC19" s="33">
        <f t="shared" si="8"/>
        <v>3</v>
      </c>
      <c r="AD19" s="105">
        <f>((LEN(TRIM(AB19))-LEN(SUBSTITUTE(AB19," ",""))+1)/MIN(Y19,AA19))*100</f>
        <v>42.857142857142854</v>
      </c>
      <c r="AE19" s="33"/>
      <c r="AF19" s="14" t="s">
        <v>145</v>
      </c>
      <c r="AG19" s="4">
        <f t="shared" si="13"/>
        <v>2</v>
      </c>
      <c r="AH19" s="14" t="s">
        <v>188</v>
      </c>
      <c r="AI19" s="4">
        <f t="shared" si="9"/>
        <v>2</v>
      </c>
      <c r="AJ19" s="14" t="str" cm="1">
        <f t="array" ref="AJ19">_xlfn.TEXTJOIN(" ",,_xlfn.FILTERXML("&lt;t&gt;&lt;s&gt;"&amp;SUBSTITUTE(AF19&amp;" "&amp;AH19," ","&lt;/s&gt;&lt;s&gt;")&amp;"&lt;/s&gt;&lt;/t&gt;","//s[preceding::*=.]"))</f>
        <v>KRT19</v>
      </c>
      <c r="AK19" s="33">
        <f t="shared" si="10"/>
        <v>1</v>
      </c>
      <c r="AL19" s="105">
        <f t="shared" si="15"/>
        <v>50</v>
      </c>
    </row>
    <row r="20" spans="1:38" ht="167.4" customHeight="1" x14ac:dyDescent="0.25">
      <c r="A20" s="23" t="s">
        <v>15</v>
      </c>
      <c r="B20" s="77" t="s">
        <v>11</v>
      </c>
      <c r="C20" s="14" t="s">
        <v>297</v>
      </c>
      <c r="D20" s="4">
        <f t="shared" si="4"/>
        <v>26</v>
      </c>
      <c r="E20" s="14" t="s">
        <v>351</v>
      </c>
      <c r="F20" s="4">
        <f t="shared" si="5"/>
        <v>10</v>
      </c>
      <c r="G20" s="14" t="s">
        <v>366</v>
      </c>
      <c r="H20" s="4" t="s">
        <v>366</v>
      </c>
      <c r="I20" s="14" t="str" cm="1">
        <f t="array" ref="I20">_xlfn.TEXTJOIN(" ",,_xlfn.FILTERXML("&lt;t&gt;&lt;s&gt;"&amp;SUBSTITUTE(C20&amp;" "&amp;E20," ","&lt;/s&gt;&lt;s&gt;")&amp;"&lt;/s&gt;&lt;/t&gt;","//s[preceding::*=.]"))</f>
        <v>KRT19 MDM2 XBP1 TFF1 LYZ IGHG4 IGKC IGHG1</v>
      </c>
      <c r="J20" s="120">
        <f t="shared" si="6"/>
        <v>8</v>
      </c>
      <c r="K20" s="89">
        <f t="shared" si="14"/>
        <v>80</v>
      </c>
      <c r="L20" s="4">
        <v>0.01</v>
      </c>
      <c r="M20" s="14" t="s">
        <v>366</v>
      </c>
      <c r="N20" s="120" t="s">
        <v>366</v>
      </c>
      <c r="O20" s="89" t="s">
        <v>366</v>
      </c>
      <c r="P20" s="4" t="s">
        <v>366</v>
      </c>
      <c r="Q20" s="14" t="s">
        <v>366</v>
      </c>
      <c r="R20" s="120" t="s">
        <v>366</v>
      </c>
      <c r="S20" s="89" t="s">
        <v>366</v>
      </c>
      <c r="T20" s="4" t="s">
        <v>366</v>
      </c>
      <c r="U20" s="32" t="s">
        <v>366</v>
      </c>
      <c r="V20" s="4" t="s">
        <v>366</v>
      </c>
      <c r="W20" s="33"/>
      <c r="X20" s="14" t="s">
        <v>181</v>
      </c>
      <c r="Y20" s="4">
        <f t="shared" si="12"/>
        <v>14</v>
      </c>
      <c r="Z20" s="14" t="s">
        <v>189</v>
      </c>
      <c r="AA20" s="4">
        <f t="shared" si="7"/>
        <v>2</v>
      </c>
      <c r="AB20" s="14" t="s">
        <v>366</v>
      </c>
      <c r="AC20" s="33" t="s">
        <v>366</v>
      </c>
      <c r="AD20" s="105" t="s">
        <v>366</v>
      </c>
      <c r="AE20" s="33"/>
      <c r="AF20" s="14" t="s">
        <v>182</v>
      </c>
      <c r="AG20" s="4">
        <f t="shared" si="13"/>
        <v>9</v>
      </c>
      <c r="AH20" s="14" t="s">
        <v>190</v>
      </c>
      <c r="AI20" s="4">
        <f t="shared" si="9"/>
        <v>5</v>
      </c>
      <c r="AJ20" s="14" t="str" cm="1">
        <f t="array" ref="AJ20">_xlfn.TEXTJOIN(" ",,_xlfn.FILTERXML("&lt;t&gt;&lt;s&gt;"&amp;SUBSTITUTE(AF20&amp;" "&amp;AH20," ","&lt;/s&gt;&lt;s&gt;")&amp;"&lt;/s&gt;&lt;/t&gt;","//s[preceding::*=.]"))</f>
        <v>KRT19 MDM2 XBP1 TFF1 LYZ</v>
      </c>
      <c r="AK20" s="33">
        <f t="shared" si="10"/>
        <v>5</v>
      </c>
      <c r="AL20" s="105">
        <f t="shared" si="15"/>
        <v>100</v>
      </c>
    </row>
    <row r="21" spans="1:38" ht="367.2" customHeight="1" x14ac:dyDescent="0.25">
      <c r="A21" s="22" t="s">
        <v>1</v>
      </c>
      <c r="B21" s="78" t="s">
        <v>25</v>
      </c>
      <c r="C21" s="15" t="s">
        <v>298</v>
      </c>
      <c r="D21" s="6">
        <f t="shared" ref="D21:D26" si="16">LEN(TRIM(C21))-LEN(SUBSTITUTE(C21," ",""))+1</f>
        <v>59</v>
      </c>
      <c r="E21" s="15" t="s">
        <v>352</v>
      </c>
      <c r="F21" s="6">
        <f t="shared" si="5"/>
        <v>10</v>
      </c>
      <c r="G21" s="15" t="s">
        <v>366</v>
      </c>
      <c r="H21" s="6" t="s">
        <v>366</v>
      </c>
      <c r="I21" s="15" t="str" cm="1">
        <f t="array" ref="I21">_xlfn.TEXTJOIN(" ",,_xlfn.FILTERXML("&lt;t&gt;&lt;s&gt;"&amp;SUBSTITUTE(C21&amp;" "&amp;E21," ","&lt;/s&gt;&lt;s&gt;")&amp;"&lt;/s&gt;&lt;/t&gt;","//s[preceding::*=.]"))</f>
        <v>ICOS LYZ GZMB TPM2 HLA.B CD79B CCNB1 SULF1</v>
      </c>
      <c r="J21" s="121">
        <f t="shared" si="6"/>
        <v>8</v>
      </c>
      <c r="K21" s="90">
        <f t="shared" si="14"/>
        <v>80</v>
      </c>
      <c r="L21" s="6">
        <v>0.01</v>
      </c>
      <c r="M21" s="15" t="s">
        <v>366</v>
      </c>
      <c r="N21" s="121" t="s">
        <v>366</v>
      </c>
      <c r="O21" s="90" t="s">
        <v>366</v>
      </c>
      <c r="P21" s="6" t="s">
        <v>366</v>
      </c>
      <c r="Q21" s="15" t="s">
        <v>366</v>
      </c>
      <c r="R21" s="121" t="s">
        <v>366</v>
      </c>
      <c r="S21" s="90" t="s">
        <v>366</v>
      </c>
      <c r="T21" s="6" t="s">
        <v>366</v>
      </c>
      <c r="U21" s="62" t="s">
        <v>366</v>
      </c>
      <c r="V21" s="6" t="s">
        <v>366</v>
      </c>
      <c r="W21" s="53"/>
      <c r="X21" s="15" t="s">
        <v>191</v>
      </c>
      <c r="Y21" s="6">
        <f t="shared" si="12"/>
        <v>31</v>
      </c>
      <c r="Z21" s="15" t="s">
        <v>202</v>
      </c>
      <c r="AA21" s="6">
        <f t="shared" si="7"/>
        <v>5</v>
      </c>
      <c r="AB21" s="15" t="str" cm="1">
        <f t="array" ref="AB21">_xlfn.TEXTJOIN(" ",,_xlfn.FILTERXML("&lt;t&gt;&lt;s&gt;"&amp;SUBSTITUTE(X21&amp;" "&amp;Z21," ","&lt;/s&gt;&lt;s&gt;")&amp;"&lt;/s&gt;&lt;/t&gt;","//s[preceding::*=.]"))</f>
        <v>ICOS LYZ GZMB</v>
      </c>
      <c r="AC21" s="53">
        <f t="shared" si="8"/>
        <v>3</v>
      </c>
      <c r="AD21" s="106">
        <f t="shared" ref="AD21:AD26" si="17">((LEN(TRIM(AB21))-LEN(SUBSTITUTE(AB21," ",""))+1)/MIN(Y21,AA21))*100</f>
        <v>60</v>
      </c>
      <c r="AE21" s="53"/>
      <c r="AF21" s="15" t="s">
        <v>192</v>
      </c>
      <c r="AG21" s="6">
        <f t="shared" si="13"/>
        <v>27</v>
      </c>
      <c r="AH21" s="15" t="s">
        <v>203</v>
      </c>
      <c r="AI21" s="6">
        <f t="shared" si="9"/>
        <v>4</v>
      </c>
      <c r="AJ21" s="15" t="str" cm="1">
        <f t="array" ref="AJ21">_xlfn.TEXTJOIN(" ",,_xlfn.FILTERXML("&lt;t&gt;&lt;s&gt;"&amp;SUBSTITUTE(AF21&amp;" "&amp;AH21," ","&lt;/s&gt;&lt;s&gt;")&amp;"&lt;/s&gt;&lt;/t&gt;","//s[preceding::*=.]"))</f>
        <v>TPM2 HLA.B CD79B CCNB1</v>
      </c>
      <c r="AK21" s="53">
        <f t="shared" si="10"/>
        <v>4</v>
      </c>
      <c r="AL21" s="106">
        <f t="shared" si="15"/>
        <v>100</v>
      </c>
    </row>
    <row r="22" spans="1:38" ht="183" customHeight="1" x14ac:dyDescent="0.25">
      <c r="A22" s="23" t="s">
        <v>14</v>
      </c>
      <c r="B22" s="78" t="s">
        <v>25</v>
      </c>
      <c r="C22" s="15" t="s">
        <v>299</v>
      </c>
      <c r="D22" s="6">
        <f t="shared" si="16"/>
        <v>29</v>
      </c>
      <c r="E22" s="15" t="s">
        <v>353</v>
      </c>
      <c r="F22" s="6">
        <f t="shared" si="5"/>
        <v>10</v>
      </c>
      <c r="G22" s="15" t="s">
        <v>366</v>
      </c>
      <c r="H22" s="6" t="s">
        <v>366</v>
      </c>
      <c r="I22" s="15" t="str" cm="1">
        <f t="array" ref="I22">_xlfn.TEXTJOIN(" ",,_xlfn.FILTERXML("&lt;t&gt;&lt;s&gt;"&amp;SUBSTITUTE(C22&amp;" "&amp;E22," ","&lt;/s&gt;&lt;s&gt;")&amp;"&lt;/s&gt;&lt;/t&gt;","//s[preceding::*=.]"))</f>
        <v>SOX10 IGHG1 IGKC IGHG4 SULF1</v>
      </c>
      <c r="J22" s="121">
        <f t="shared" si="6"/>
        <v>5</v>
      </c>
      <c r="K22" s="90">
        <f t="shared" si="14"/>
        <v>50</v>
      </c>
      <c r="L22" s="6">
        <v>0.09</v>
      </c>
      <c r="M22" s="15" t="s">
        <v>366</v>
      </c>
      <c r="N22" s="121" t="s">
        <v>366</v>
      </c>
      <c r="O22" s="90" t="s">
        <v>366</v>
      </c>
      <c r="P22" s="6" t="s">
        <v>366</v>
      </c>
      <c r="Q22" s="15" t="s">
        <v>366</v>
      </c>
      <c r="R22" s="121" t="s">
        <v>366</v>
      </c>
      <c r="S22" s="90" t="s">
        <v>366</v>
      </c>
      <c r="T22" s="6" t="s">
        <v>366</v>
      </c>
      <c r="U22" s="62" t="s">
        <v>366</v>
      </c>
      <c r="V22" s="6" t="s">
        <v>366</v>
      </c>
      <c r="W22" s="53"/>
      <c r="X22" s="15" t="s">
        <v>193</v>
      </c>
      <c r="Y22" s="6">
        <f t="shared" si="12"/>
        <v>15</v>
      </c>
      <c r="Z22" s="15" t="s">
        <v>204</v>
      </c>
      <c r="AA22" s="6">
        <f t="shared" si="7"/>
        <v>5</v>
      </c>
      <c r="AB22" s="15" t="str" cm="1">
        <f t="array" ref="AB22">_xlfn.TEXTJOIN(" ",,_xlfn.FILTERXML("&lt;t&gt;&lt;s&gt;"&amp;SUBSTITUTE(X22&amp;" "&amp;Z22," ","&lt;/s&gt;&lt;s&gt;")&amp;"&lt;/s&gt;&lt;/t&gt;","//s[preceding::*=.]"))</f>
        <v>SOX10</v>
      </c>
      <c r="AC22" s="53">
        <f t="shared" si="8"/>
        <v>1</v>
      </c>
      <c r="AD22" s="106">
        <f t="shared" si="17"/>
        <v>20</v>
      </c>
      <c r="AE22" s="53"/>
      <c r="AF22" s="15" t="s">
        <v>194</v>
      </c>
      <c r="AG22" s="6">
        <f t="shared" si="13"/>
        <v>13</v>
      </c>
      <c r="AH22" s="15" t="s">
        <v>205</v>
      </c>
      <c r="AI22" s="6">
        <f t="shared" si="9"/>
        <v>4</v>
      </c>
      <c r="AJ22" s="15" t="str" cm="1">
        <f t="array" ref="AJ22">_xlfn.TEXTJOIN(" ",,_xlfn.FILTERXML("&lt;t&gt;&lt;s&gt;"&amp;SUBSTITUTE(AF22&amp;" "&amp;AH22," ","&lt;/s&gt;&lt;s&gt;")&amp;"&lt;/s&gt;&lt;/t&gt;","//s[preceding::*=.]"))</f>
        <v>IGHG1 IGKC IGHG4</v>
      </c>
      <c r="AK22" s="53">
        <f t="shared" si="10"/>
        <v>3</v>
      </c>
      <c r="AL22" s="106">
        <f t="shared" si="15"/>
        <v>75</v>
      </c>
    </row>
    <row r="23" spans="1:38" ht="110.4" x14ac:dyDescent="0.25">
      <c r="A23" s="23" t="s">
        <v>13</v>
      </c>
      <c r="B23" s="78" t="s">
        <v>25</v>
      </c>
      <c r="C23" s="15" t="s">
        <v>300</v>
      </c>
      <c r="D23" s="6">
        <f t="shared" si="16"/>
        <v>9</v>
      </c>
      <c r="E23" s="15" t="s">
        <v>354</v>
      </c>
      <c r="F23" s="6">
        <f t="shared" si="5"/>
        <v>10</v>
      </c>
      <c r="G23" s="15" t="s">
        <v>366</v>
      </c>
      <c r="H23" s="6" t="s">
        <v>366</v>
      </c>
      <c r="I23" s="15" t="str" cm="1">
        <f t="array" ref="I23">_xlfn.TEXTJOIN(" ",,_xlfn.FILTERXML("&lt;t&gt;&lt;s&gt;"&amp;SUBSTITUTE(C23&amp;" "&amp;E23," ","&lt;/s&gt;&lt;s&gt;")&amp;"&lt;/s&gt;&lt;/t&gt;","//s[preceding::*=.]"))</f>
        <v>FOS MYO10 SULF1</v>
      </c>
      <c r="J23" s="121">
        <f t="shared" si="6"/>
        <v>3</v>
      </c>
      <c r="K23" s="90">
        <f t="shared" si="14"/>
        <v>33.333333333333329</v>
      </c>
      <c r="L23" s="6">
        <v>0.09</v>
      </c>
      <c r="M23" s="15" t="s">
        <v>366</v>
      </c>
      <c r="N23" s="121" t="s">
        <v>366</v>
      </c>
      <c r="O23" s="90" t="s">
        <v>366</v>
      </c>
      <c r="P23" s="6" t="s">
        <v>366</v>
      </c>
      <c r="Q23" s="15" t="s">
        <v>366</v>
      </c>
      <c r="R23" s="121" t="s">
        <v>366</v>
      </c>
      <c r="S23" s="90" t="s">
        <v>366</v>
      </c>
      <c r="T23" s="6" t="s">
        <v>366</v>
      </c>
      <c r="U23" s="62" t="s">
        <v>366</v>
      </c>
      <c r="V23" s="6" t="s">
        <v>366</v>
      </c>
      <c r="W23" s="53"/>
      <c r="X23" s="15" t="s">
        <v>195</v>
      </c>
      <c r="Y23" s="6">
        <f t="shared" si="12"/>
        <v>5</v>
      </c>
      <c r="Z23" s="15" t="s">
        <v>208</v>
      </c>
      <c r="AA23" s="6">
        <f t="shared" si="7"/>
        <v>6</v>
      </c>
      <c r="AB23" s="15" t="str" cm="1">
        <f t="array" ref="AB23">_xlfn.TEXTJOIN(" ",,_xlfn.FILTERXML("&lt;t&gt;&lt;s&gt;"&amp;SUBSTITUTE(X23&amp;" "&amp;Z23," ","&lt;/s&gt;&lt;s&gt;")&amp;"&lt;/s&gt;&lt;/t&gt;","//s[preceding::*=.]"))</f>
        <v>FOS</v>
      </c>
      <c r="AC23" s="53">
        <f t="shared" si="8"/>
        <v>1</v>
      </c>
      <c r="AD23" s="106">
        <f t="shared" si="17"/>
        <v>20</v>
      </c>
      <c r="AE23" s="53"/>
      <c r="AF23" s="15" t="s">
        <v>196</v>
      </c>
      <c r="AG23" s="6">
        <f t="shared" si="13"/>
        <v>3</v>
      </c>
      <c r="AH23" s="15" t="s">
        <v>209</v>
      </c>
      <c r="AI23" s="6">
        <f t="shared" si="9"/>
        <v>3</v>
      </c>
      <c r="AJ23" s="15" t="str" cm="1">
        <f t="array" ref="AJ23">_xlfn.TEXTJOIN(" ",,_xlfn.FILTERXML("&lt;t&gt;&lt;s&gt;"&amp;SUBSTITUTE(AF23&amp;" "&amp;AH23," ","&lt;/s&gt;&lt;s&gt;")&amp;"&lt;/s&gt;&lt;/t&gt;","//s[preceding::*=.]"))</f>
        <v>MYO10</v>
      </c>
      <c r="AK23" s="53">
        <f t="shared" si="10"/>
        <v>1</v>
      </c>
      <c r="AL23" s="106">
        <f t="shared" si="15"/>
        <v>33.333333333333329</v>
      </c>
    </row>
    <row r="24" spans="1:38" ht="124.2" x14ac:dyDescent="0.25">
      <c r="A24" s="23" t="s">
        <v>4</v>
      </c>
      <c r="B24" s="78" t="s">
        <v>25</v>
      </c>
      <c r="C24" s="15" t="s">
        <v>301</v>
      </c>
      <c r="D24" s="6">
        <f t="shared" si="16"/>
        <v>13</v>
      </c>
      <c r="E24" s="15" t="s">
        <v>355</v>
      </c>
      <c r="F24" s="6">
        <f t="shared" si="5"/>
        <v>10</v>
      </c>
      <c r="G24" s="15" t="s">
        <v>366</v>
      </c>
      <c r="H24" s="6" t="s">
        <v>366</v>
      </c>
      <c r="I24" s="15" t="str" cm="1">
        <f t="array" ref="I24">_xlfn.TEXTJOIN(" ",,_xlfn.FILTERXML("&lt;t&gt;&lt;s&gt;"&amp;SUBSTITUTE(C24&amp;" "&amp;E24," ","&lt;/s&gt;&lt;s&gt;")&amp;"&lt;/s&gt;&lt;/t&gt;","//s[preceding::*=.]"))</f>
        <v>XBP1 FABP7 KIF23</v>
      </c>
      <c r="J24" s="121">
        <f t="shared" si="6"/>
        <v>3</v>
      </c>
      <c r="K24" s="90">
        <f t="shared" si="14"/>
        <v>30</v>
      </c>
      <c r="L24" s="6">
        <v>0.05</v>
      </c>
      <c r="M24" s="15" t="s">
        <v>366</v>
      </c>
      <c r="N24" s="121" t="s">
        <v>366</v>
      </c>
      <c r="O24" s="90" t="s">
        <v>366</v>
      </c>
      <c r="P24" s="6" t="s">
        <v>366</v>
      </c>
      <c r="Q24" s="15" t="s">
        <v>366</v>
      </c>
      <c r="R24" s="121" t="s">
        <v>366</v>
      </c>
      <c r="S24" s="90" t="s">
        <v>366</v>
      </c>
      <c r="T24" s="6" t="s">
        <v>366</v>
      </c>
      <c r="U24" s="62" t="s">
        <v>366</v>
      </c>
      <c r="V24" s="6" t="s">
        <v>366</v>
      </c>
      <c r="W24" s="53"/>
      <c r="X24" s="15" t="s">
        <v>197</v>
      </c>
      <c r="Y24" s="6">
        <f t="shared" si="12"/>
        <v>7</v>
      </c>
      <c r="Z24" s="15" t="s">
        <v>210</v>
      </c>
      <c r="AA24" s="6">
        <f t="shared" si="7"/>
        <v>3</v>
      </c>
      <c r="AB24" s="15" t="str" cm="1">
        <f t="array" ref="AB24">_xlfn.TEXTJOIN(" ",,_xlfn.FILTERXML("&lt;t&gt;&lt;s&gt;"&amp;SUBSTITUTE(X24&amp;" "&amp;Z24," ","&lt;/s&gt;&lt;s&gt;")&amp;"&lt;/s&gt;&lt;/t&gt;","//s[preceding::*=.]"))</f>
        <v>XBP1</v>
      </c>
      <c r="AC24" s="53">
        <f t="shared" si="8"/>
        <v>1</v>
      </c>
      <c r="AD24" s="106">
        <f t="shared" si="17"/>
        <v>33.333333333333329</v>
      </c>
      <c r="AE24" s="53"/>
      <c r="AF24" s="15" t="s">
        <v>198</v>
      </c>
      <c r="AG24" s="6">
        <f t="shared" si="13"/>
        <v>5</v>
      </c>
      <c r="AH24" s="15" t="s">
        <v>211</v>
      </c>
      <c r="AI24" s="6">
        <f t="shared" si="9"/>
        <v>7</v>
      </c>
      <c r="AJ24" s="15" t="str" cm="1">
        <f t="array" ref="AJ24">_xlfn.TEXTJOIN(" ",,_xlfn.FILTERXML("&lt;t&gt;&lt;s&gt;"&amp;SUBSTITUTE(AF24&amp;" "&amp;AH24," ","&lt;/s&gt;&lt;s&gt;")&amp;"&lt;/s&gt;&lt;/t&gt;","//s[preceding::*=.]"))</f>
        <v>FABP7 KIF23</v>
      </c>
      <c r="AK24" s="53">
        <f t="shared" si="10"/>
        <v>2</v>
      </c>
      <c r="AL24" s="106">
        <f t="shared" si="15"/>
        <v>40</v>
      </c>
    </row>
    <row r="25" spans="1:38" ht="138" x14ac:dyDescent="0.25">
      <c r="A25" s="23" t="s">
        <v>8</v>
      </c>
      <c r="B25" s="78" t="s">
        <v>25</v>
      </c>
      <c r="C25" s="15" t="s">
        <v>302</v>
      </c>
      <c r="D25" s="6">
        <f t="shared" si="16"/>
        <v>6</v>
      </c>
      <c r="E25" s="15" t="s">
        <v>356</v>
      </c>
      <c r="F25" s="6">
        <f t="shared" si="5"/>
        <v>10</v>
      </c>
      <c r="G25" s="15" t="s">
        <v>366</v>
      </c>
      <c r="H25" s="6" t="s">
        <v>366</v>
      </c>
      <c r="I25" s="15" t="str" cm="1">
        <f t="array" ref="I25">_xlfn.TEXTJOIN(" ",,_xlfn.FILTERXML("&lt;t&gt;&lt;s&gt;"&amp;SUBSTITUTE(C25&amp;" "&amp;E25," ","&lt;/s&gt;&lt;s&gt;")&amp;"&lt;/s&gt;&lt;/t&gt;","//s[preceding::*=.]"))</f>
        <v>LYZ KRT8</v>
      </c>
      <c r="J25" s="121">
        <f t="shared" si="6"/>
        <v>2</v>
      </c>
      <c r="K25" s="90">
        <f t="shared" si="14"/>
        <v>33.333333333333329</v>
      </c>
      <c r="L25" s="6">
        <v>0.03</v>
      </c>
      <c r="M25" s="15" t="s">
        <v>366</v>
      </c>
      <c r="N25" s="121" t="s">
        <v>366</v>
      </c>
      <c r="O25" s="90" t="s">
        <v>366</v>
      </c>
      <c r="P25" s="6" t="s">
        <v>366</v>
      </c>
      <c r="Q25" s="15" t="s">
        <v>366</v>
      </c>
      <c r="R25" s="121" t="s">
        <v>366</v>
      </c>
      <c r="S25" s="90" t="s">
        <v>366</v>
      </c>
      <c r="T25" s="6" t="s">
        <v>366</v>
      </c>
      <c r="U25" s="62" t="s">
        <v>366</v>
      </c>
      <c r="V25" s="6" t="s">
        <v>366</v>
      </c>
      <c r="W25" s="53"/>
      <c r="X25" s="15" t="s">
        <v>21</v>
      </c>
      <c r="Y25" s="6">
        <f t="shared" si="12"/>
        <v>1</v>
      </c>
      <c r="Z25" s="15" t="s">
        <v>206</v>
      </c>
      <c r="AA25" s="6">
        <f t="shared" si="7"/>
        <v>8</v>
      </c>
      <c r="AB25" s="15" t="str" cm="1">
        <f t="array" ref="AB25">_xlfn.TEXTJOIN(" ",,_xlfn.FILTERXML("&lt;t&gt;&lt;s&gt;"&amp;SUBSTITUTE(X25&amp;" "&amp;Z25," ","&lt;/s&gt;&lt;s&gt;")&amp;"&lt;/s&gt;&lt;/t&gt;","//s[preceding::*=.]"))</f>
        <v>LYZ</v>
      </c>
      <c r="AC25" s="53">
        <f t="shared" si="8"/>
        <v>1</v>
      </c>
      <c r="AD25" s="106">
        <f t="shared" si="17"/>
        <v>100</v>
      </c>
      <c r="AE25" s="53"/>
      <c r="AF25" s="15" t="s">
        <v>199</v>
      </c>
      <c r="AG25" s="6">
        <f t="shared" si="13"/>
        <v>5</v>
      </c>
      <c r="AH25" s="15" t="s">
        <v>207</v>
      </c>
      <c r="AI25" s="6">
        <f t="shared" si="9"/>
        <v>2</v>
      </c>
      <c r="AJ25" s="15" t="str" cm="1">
        <f t="array" ref="AJ25">_xlfn.TEXTJOIN(" ",,_xlfn.FILTERXML("&lt;t&gt;&lt;s&gt;"&amp;SUBSTITUTE(AF25&amp;" "&amp;AH25," ","&lt;/s&gt;&lt;s&gt;")&amp;"&lt;/s&gt;&lt;/t&gt;","//s[preceding::*=.]"))</f>
        <v>KRT8</v>
      </c>
      <c r="AK25" s="53">
        <f t="shared" si="10"/>
        <v>1</v>
      </c>
      <c r="AL25" s="106">
        <f t="shared" si="15"/>
        <v>50</v>
      </c>
    </row>
    <row r="26" spans="1:38" ht="207" x14ac:dyDescent="0.25">
      <c r="A26" s="23" t="s">
        <v>15</v>
      </c>
      <c r="B26" s="78" t="s">
        <v>25</v>
      </c>
      <c r="C26" s="15" t="s">
        <v>303</v>
      </c>
      <c r="D26" s="6">
        <f t="shared" si="16"/>
        <v>37</v>
      </c>
      <c r="E26" s="15" t="s">
        <v>357</v>
      </c>
      <c r="F26" s="6">
        <f t="shared" si="5"/>
        <v>10</v>
      </c>
      <c r="G26" s="15" t="s">
        <v>366</v>
      </c>
      <c r="H26" s="6" t="s">
        <v>366</v>
      </c>
      <c r="I26" s="15" t="str" cm="1">
        <f t="array" ref="I26">_xlfn.TEXTJOIN(" ",,_xlfn.FILTERXML("&lt;t&gt;&lt;s&gt;"&amp;SUBSTITUTE(C26&amp;" "&amp;E26," ","&lt;/s&gt;&lt;s&gt;")&amp;"&lt;/s&gt;&lt;/t&gt;","//s[preceding::*=.]"))</f>
        <v>FOS APOE FOXP3 FN1 TPM2 CDK6 HLA.B SULF1</v>
      </c>
      <c r="J26" s="121">
        <f t="shared" si="6"/>
        <v>8</v>
      </c>
      <c r="K26" s="90">
        <f t="shared" si="14"/>
        <v>80</v>
      </c>
      <c r="L26" s="6">
        <v>0.01</v>
      </c>
      <c r="M26" s="15" t="s">
        <v>366</v>
      </c>
      <c r="N26" s="121" t="s">
        <v>366</v>
      </c>
      <c r="O26" s="90" t="s">
        <v>366</v>
      </c>
      <c r="P26" s="6" t="s">
        <v>366</v>
      </c>
      <c r="Q26" s="15" t="s">
        <v>366</v>
      </c>
      <c r="R26" s="121" t="s">
        <v>366</v>
      </c>
      <c r="S26" s="90" t="s">
        <v>366</v>
      </c>
      <c r="T26" s="6" t="s">
        <v>366</v>
      </c>
      <c r="U26" s="62" t="s">
        <v>366</v>
      </c>
      <c r="V26" s="6" t="s">
        <v>366</v>
      </c>
      <c r="W26" s="53"/>
      <c r="X26" s="15" t="s">
        <v>200</v>
      </c>
      <c r="Y26" s="6">
        <f t="shared" si="12"/>
        <v>19</v>
      </c>
      <c r="Z26" s="15" t="s">
        <v>212</v>
      </c>
      <c r="AA26" s="6">
        <f t="shared" si="7"/>
        <v>5</v>
      </c>
      <c r="AB26" s="15" t="str" cm="1">
        <f t="array" ref="AB26">_xlfn.TEXTJOIN(" ",,_xlfn.FILTERXML("&lt;t&gt;&lt;s&gt;"&amp;SUBSTITUTE(X26&amp;" "&amp;Z26," ","&lt;/s&gt;&lt;s&gt;")&amp;"&lt;/s&gt;&lt;/t&gt;","//s[preceding::*=.]"))</f>
        <v>FOS APOE FOXP3</v>
      </c>
      <c r="AC26" s="53">
        <f t="shared" si="8"/>
        <v>3</v>
      </c>
      <c r="AD26" s="106">
        <f t="shared" si="17"/>
        <v>60</v>
      </c>
      <c r="AE26" s="53"/>
      <c r="AF26" s="15" t="s">
        <v>201</v>
      </c>
      <c r="AG26" s="6">
        <f t="shared" si="13"/>
        <v>17</v>
      </c>
      <c r="AH26" s="15" t="s">
        <v>213</v>
      </c>
      <c r="AI26" s="6">
        <f t="shared" si="9"/>
        <v>4</v>
      </c>
      <c r="AJ26" s="15" t="str" cm="1">
        <f t="array" ref="AJ26">_xlfn.TEXTJOIN(" ",,_xlfn.FILTERXML("&lt;t&gt;&lt;s&gt;"&amp;SUBSTITUTE(AF26&amp;" "&amp;AH26," ","&lt;/s&gt;&lt;s&gt;")&amp;"&lt;/s&gt;&lt;/t&gt;","//s[preceding::*=.]"))</f>
        <v>FN1 TPM2 CDK6 HLA.B</v>
      </c>
      <c r="AK26" s="53">
        <f t="shared" si="10"/>
        <v>4</v>
      </c>
      <c r="AL26" s="106">
        <f t="shared" si="15"/>
        <v>100</v>
      </c>
    </row>
    <row r="27" spans="1:38" ht="110.4" x14ac:dyDescent="0.25">
      <c r="A27" s="22" t="s">
        <v>1</v>
      </c>
      <c r="B27" s="79" t="s">
        <v>7</v>
      </c>
      <c r="C27" s="16" t="s">
        <v>306</v>
      </c>
      <c r="D27" s="8">
        <f t="shared" ref="D27:D56" si="18">LEN(TRIM(C27))-LEN(SUBSTITUTE(C27," ",""))+1</f>
        <v>9</v>
      </c>
      <c r="E27" s="16" t="s">
        <v>358</v>
      </c>
      <c r="F27" s="8">
        <f t="shared" si="5"/>
        <v>10</v>
      </c>
      <c r="G27" s="16" t="s">
        <v>366</v>
      </c>
      <c r="H27" s="8" t="s">
        <v>366</v>
      </c>
      <c r="I27" s="16" t="str" cm="1">
        <f t="array" ref="I27">_xlfn.TEXTJOIN(" ",,_xlfn.FILTERXML("&lt;t&gt;&lt;s&gt;"&amp;SUBSTITUTE(C27&amp;" "&amp;E27," ","&lt;/s&gt;&lt;s&gt;")&amp;"&lt;/s&gt;&lt;/t&gt;","//s[preceding::*=.]"))</f>
        <v>CAPN13</v>
      </c>
      <c r="J27" s="122">
        <f t="shared" si="6"/>
        <v>1</v>
      </c>
      <c r="K27" s="91">
        <f>((LEN(TRIM(I27))-LEN(SUBSTITUTE(I27," ",""))+1)/MIN(D27,F27))*100</f>
        <v>11.111111111111111</v>
      </c>
      <c r="L27" s="8">
        <v>0.36</v>
      </c>
      <c r="M27" s="16" t="s">
        <v>366</v>
      </c>
      <c r="N27" s="122" t="s">
        <v>366</v>
      </c>
      <c r="O27" s="91" t="s">
        <v>366</v>
      </c>
      <c r="P27" s="8" t="s">
        <v>366</v>
      </c>
      <c r="Q27" s="16" t="s">
        <v>366</v>
      </c>
      <c r="R27" s="122" t="s">
        <v>366</v>
      </c>
      <c r="S27" s="91" t="s">
        <v>366</v>
      </c>
      <c r="T27" s="8" t="s">
        <v>366</v>
      </c>
      <c r="U27" s="63" t="s">
        <v>366</v>
      </c>
      <c r="V27" s="8" t="s">
        <v>366</v>
      </c>
      <c r="W27" s="54"/>
      <c r="X27" s="16" t="s">
        <v>217</v>
      </c>
      <c r="Y27" s="8">
        <f t="shared" ref="Y27:Y29" si="19">LEN(TRIM(X27))-LEN(SUBSTITUTE(X27," ",""))+1</f>
        <v>7</v>
      </c>
      <c r="Z27" s="16" t="s">
        <v>223</v>
      </c>
      <c r="AA27" s="8">
        <f t="shared" si="7"/>
        <v>7</v>
      </c>
      <c r="AB27" s="16" t="s">
        <v>366</v>
      </c>
      <c r="AC27" s="54" t="s">
        <v>366</v>
      </c>
      <c r="AD27" s="107" t="s">
        <v>366</v>
      </c>
      <c r="AE27" s="54"/>
      <c r="AF27" s="16" t="s">
        <v>218</v>
      </c>
      <c r="AG27" s="8">
        <f t="shared" si="13"/>
        <v>2</v>
      </c>
      <c r="AH27" s="16" t="s">
        <v>224</v>
      </c>
      <c r="AI27" s="8">
        <f t="shared" si="9"/>
        <v>3</v>
      </c>
      <c r="AJ27" s="16" t="str" cm="1">
        <f t="array" ref="AJ27">_xlfn.TEXTJOIN(" ",,_xlfn.FILTERXML("&lt;t&gt;&lt;s&gt;"&amp;SUBSTITUTE(AF27&amp;" "&amp;AH27," ","&lt;/s&gt;&lt;s&gt;")&amp;"&lt;/s&gt;&lt;/t&gt;","//s[preceding::*=.]"))</f>
        <v>CAPN13</v>
      </c>
      <c r="AK27" s="54">
        <f t="shared" si="10"/>
        <v>1</v>
      </c>
      <c r="AL27" s="107">
        <f t="shared" si="15"/>
        <v>50</v>
      </c>
    </row>
    <row r="28" spans="1:38" x14ac:dyDescent="0.25">
      <c r="A28" s="23" t="s">
        <v>14</v>
      </c>
      <c r="B28" s="79" t="s">
        <v>7</v>
      </c>
      <c r="C28" s="16" t="s">
        <v>219</v>
      </c>
      <c r="D28" s="8">
        <f t="shared" si="18"/>
        <v>1</v>
      </c>
      <c r="E28" s="16" t="s">
        <v>366</v>
      </c>
      <c r="F28" s="8" t="s">
        <v>366</v>
      </c>
      <c r="G28" s="16" t="s">
        <v>366</v>
      </c>
      <c r="H28" s="8" t="s">
        <v>366</v>
      </c>
      <c r="I28" s="16" t="s">
        <v>366</v>
      </c>
      <c r="J28" s="122" t="s">
        <v>366</v>
      </c>
      <c r="K28" s="91" t="s">
        <v>366</v>
      </c>
      <c r="L28" s="8" t="s">
        <v>366</v>
      </c>
      <c r="M28" s="16" t="s">
        <v>366</v>
      </c>
      <c r="N28" s="122" t="s">
        <v>366</v>
      </c>
      <c r="O28" s="91" t="s">
        <v>366</v>
      </c>
      <c r="P28" s="8" t="s">
        <v>366</v>
      </c>
      <c r="Q28" s="16" t="s">
        <v>366</v>
      </c>
      <c r="R28" s="122" t="s">
        <v>366</v>
      </c>
      <c r="S28" s="91" t="s">
        <v>366</v>
      </c>
      <c r="T28" s="8" t="s">
        <v>366</v>
      </c>
      <c r="U28" s="63" t="s">
        <v>366</v>
      </c>
      <c r="V28" s="8" t="s">
        <v>366</v>
      </c>
      <c r="W28" s="54"/>
      <c r="X28" s="16" t="s">
        <v>219</v>
      </c>
      <c r="Y28" s="8">
        <f t="shared" si="19"/>
        <v>1</v>
      </c>
      <c r="Z28" s="16" t="s">
        <v>366</v>
      </c>
      <c r="AA28" s="8" t="s">
        <v>366</v>
      </c>
      <c r="AB28" s="16" t="s">
        <v>366</v>
      </c>
      <c r="AC28" s="54" t="s">
        <v>366</v>
      </c>
      <c r="AD28" s="107" t="s">
        <v>366</v>
      </c>
      <c r="AE28" s="54"/>
      <c r="AF28" s="16" t="s">
        <v>366</v>
      </c>
      <c r="AG28" s="8" t="s">
        <v>366</v>
      </c>
      <c r="AH28" s="16" t="s">
        <v>366</v>
      </c>
      <c r="AI28" s="8" t="s">
        <v>366</v>
      </c>
      <c r="AJ28" s="16" t="s">
        <v>366</v>
      </c>
      <c r="AK28" s="54" t="s">
        <v>366</v>
      </c>
      <c r="AL28" s="107" t="s">
        <v>366</v>
      </c>
    </row>
    <row r="29" spans="1:38" x14ac:dyDescent="0.25">
      <c r="A29" s="23" t="s">
        <v>13</v>
      </c>
      <c r="B29" s="79" t="s">
        <v>7</v>
      </c>
      <c r="C29" s="16" t="s">
        <v>92</v>
      </c>
      <c r="D29" s="8">
        <f t="shared" si="18"/>
        <v>1</v>
      </c>
      <c r="E29" s="16" t="s">
        <v>366</v>
      </c>
      <c r="F29" s="8" t="s">
        <v>366</v>
      </c>
      <c r="G29" s="16" t="s">
        <v>366</v>
      </c>
      <c r="H29" s="8" t="s">
        <v>366</v>
      </c>
      <c r="I29" s="16" t="s">
        <v>366</v>
      </c>
      <c r="J29" s="122" t="s">
        <v>366</v>
      </c>
      <c r="K29" s="91" t="s">
        <v>366</v>
      </c>
      <c r="L29" s="8" t="s">
        <v>366</v>
      </c>
      <c r="M29" s="16" t="s">
        <v>366</v>
      </c>
      <c r="N29" s="122" t="s">
        <v>366</v>
      </c>
      <c r="O29" s="91" t="s">
        <v>366</v>
      </c>
      <c r="P29" s="8" t="s">
        <v>366</v>
      </c>
      <c r="Q29" s="16" t="s">
        <v>366</v>
      </c>
      <c r="R29" s="122" t="s">
        <v>366</v>
      </c>
      <c r="S29" s="91" t="s">
        <v>366</v>
      </c>
      <c r="T29" s="8" t="s">
        <v>366</v>
      </c>
      <c r="U29" s="63" t="s">
        <v>366</v>
      </c>
      <c r="V29" s="8" t="s">
        <v>366</v>
      </c>
      <c r="W29" s="54"/>
      <c r="X29" s="16" t="s">
        <v>92</v>
      </c>
      <c r="Y29" s="8">
        <f t="shared" si="19"/>
        <v>1</v>
      </c>
      <c r="Z29" s="16" t="s">
        <v>366</v>
      </c>
      <c r="AA29" s="8" t="s">
        <v>366</v>
      </c>
      <c r="AB29" s="16" t="s">
        <v>366</v>
      </c>
      <c r="AC29" s="54" t="s">
        <v>366</v>
      </c>
      <c r="AD29" s="107" t="s">
        <v>366</v>
      </c>
      <c r="AE29" s="54"/>
      <c r="AF29" s="16" t="s">
        <v>366</v>
      </c>
      <c r="AG29" s="8" t="s">
        <v>366</v>
      </c>
      <c r="AH29" s="16" t="s">
        <v>366</v>
      </c>
      <c r="AI29" s="8" t="s">
        <v>366</v>
      </c>
      <c r="AJ29" s="16" t="s">
        <v>366</v>
      </c>
      <c r="AK29" s="54" t="s">
        <v>366</v>
      </c>
      <c r="AL29" s="107" t="s">
        <v>366</v>
      </c>
    </row>
    <row r="30" spans="1:38" x14ac:dyDescent="0.25">
      <c r="A30" s="23" t="s">
        <v>4</v>
      </c>
      <c r="B30" s="79" t="s">
        <v>7</v>
      </c>
      <c r="C30" s="16" t="s">
        <v>220</v>
      </c>
      <c r="D30" s="8">
        <f t="shared" si="18"/>
        <v>1</v>
      </c>
      <c r="E30" s="16" t="s">
        <v>366</v>
      </c>
      <c r="F30" s="8" t="s">
        <v>366</v>
      </c>
      <c r="G30" s="16" t="s">
        <v>366</v>
      </c>
      <c r="H30" s="8" t="s">
        <v>366</v>
      </c>
      <c r="I30" s="16" t="s">
        <v>366</v>
      </c>
      <c r="J30" s="122" t="s">
        <v>366</v>
      </c>
      <c r="K30" s="91" t="s">
        <v>366</v>
      </c>
      <c r="L30" s="8" t="s">
        <v>366</v>
      </c>
      <c r="M30" s="16" t="s">
        <v>366</v>
      </c>
      <c r="N30" s="122" t="s">
        <v>366</v>
      </c>
      <c r="O30" s="91" t="s">
        <v>366</v>
      </c>
      <c r="P30" s="8" t="s">
        <v>366</v>
      </c>
      <c r="Q30" s="16" t="s">
        <v>366</v>
      </c>
      <c r="R30" s="122" t="s">
        <v>366</v>
      </c>
      <c r="S30" s="91" t="s">
        <v>366</v>
      </c>
      <c r="T30" s="8" t="s">
        <v>366</v>
      </c>
      <c r="U30" s="63" t="s">
        <v>366</v>
      </c>
      <c r="V30" s="8" t="s">
        <v>366</v>
      </c>
      <c r="W30" s="54"/>
      <c r="X30" s="16" t="s">
        <v>366</v>
      </c>
      <c r="Y30" s="8" t="s">
        <v>366</v>
      </c>
      <c r="Z30" s="16" t="s">
        <v>366</v>
      </c>
      <c r="AA30" s="8" t="s">
        <v>366</v>
      </c>
      <c r="AB30" s="16" t="s">
        <v>366</v>
      </c>
      <c r="AC30" s="54" t="s">
        <v>366</v>
      </c>
      <c r="AD30" s="107" t="s">
        <v>366</v>
      </c>
      <c r="AE30" s="54"/>
      <c r="AF30" s="16" t="s">
        <v>220</v>
      </c>
      <c r="AG30" s="8">
        <f t="shared" si="13"/>
        <v>1</v>
      </c>
      <c r="AH30" s="16" t="s">
        <v>366</v>
      </c>
      <c r="AI30" s="8" t="s">
        <v>366</v>
      </c>
      <c r="AJ30" s="16" t="s">
        <v>366</v>
      </c>
      <c r="AK30" s="54" t="s">
        <v>366</v>
      </c>
      <c r="AL30" s="107" t="s">
        <v>366</v>
      </c>
    </row>
    <row r="31" spans="1:38" x14ac:dyDescent="0.25">
      <c r="A31" s="23" t="s">
        <v>8</v>
      </c>
      <c r="B31" s="79" t="s">
        <v>7</v>
      </c>
      <c r="C31" s="16" t="s">
        <v>16</v>
      </c>
      <c r="D31" s="8">
        <f t="shared" si="18"/>
        <v>1</v>
      </c>
      <c r="E31" s="16" t="s">
        <v>366</v>
      </c>
      <c r="F31" s="8" t="s">
        <v>366</v>
      </c>
      <c r="G31" s="16" t="s">
        <v>366</v>
      </c>
      <c r="H31" s="8" t="s">
        <v>366</v>
      </c>
      <c r="I31" s="16" t="s">
        <v>366</v>
      </c>
      <c r="J31" s="122" t="s">
        <v>366</v>
      </c>
      <c r="K31" s="91" t="s">
        <v>366</v>
      </c>
      <c r="L31" s="8" t="s">
        <v>366</v>
      </c>
      <c r="M31" s="16" t="s">
        <v>366</v>
      </c>
      <c r="N31" s="122" t="s">
        <v>366</v>
      </c>
      <c r="O31" s="91" t="s">
        <v>366</v>
      </c>
      <c r="P31" s="8" t="s">
        <v>366</v>
      </c>
      <c r="Q31" s="16" t="s">
        <v>366</v>
      </c>
      <c r="R31" s="122" t="s">
        <v>366</v>
      </c>
      <c r="S31" s="91" t="s">
        <v>366</v>
      </c>
      <c r="T31" s="8" t="s">
        <v>366</v>
      </c>
      <c r="U31" s="63" t="s">
        <v>366</v>
      </c>
      <c r="V31" s="8" t="s">
        <v>366</v>
      </c>
      <c r="W31" s="54"/>
      <c r="X31" s="16" t="s">
        <v>16</v>
      </c>
      <c r="Y31" s="8">
        <f t="shared" ref="Y31:Y57" si="20">LEN(TRIM(X31))-LEN(SUBSTITUTE(X31," ",""))+1</f>
        <v>1</v>
      </c>
      <c r="Z31" s="16" t="s">
        <v>366</v>
      </c>
      <c r="AA31" s="8" t="s">
        <v>366</v>
      </c>
      <c r="AB31" s="16" t="s">
        <v>366</v>
      </c>
      <c r="AC31" s="54" t="s">
        <v>366</v>
      </c>
      <c r="AD31" s="107" t="s">
        <v>366</v>
      </c>
      <c r="AE31" s="54"/>
      <c r="AF31" s="16" t="s">
        <v>366</v>
      </c>
      <c r="AG31" s="8" t="s">
        <v>366</v>
      </c>
      <c r="AH31" s="16" t="s">
        <v>366</v>
      </c>
      <c r="AI31" s="8" t="s">
        <v>366</v>
      </c>
      <c r="AJ31" s="16" t="s">
        <v>366</v>
      </c>
      <c r="AK31" s="54" t="s">
        <v>366</v>
      </c>
      <c r="AL31" s="107" t="s">
        <v>366</v>
      </c>
    </row>
    <row r="32" spans="1:38" ht="110.4" x14ac:dyDescent="0.25">
      <c r="A32" s="23" t="s">
        <v>15</v>
      </c>
      <c r="B32" s="79" t="s">
        <v>7</v>
      </c>
      <c r="C32" s="16" t="s">
        <v>307</v>
      </c>
      <c r="D32" s="8">
        <f t="shared" si="18"/>
        <v>5</v>
      </c>
      <c r="E32" s="16" t="s">
        <v>225</v>
      </c>
      <c r="F32" s="8">
        <f t="shared" si="5"/>
        <v>10</v>
      </c>
      <c r="G32" s="16" t="s">
        <v>366</v>
      </c>
      <c r="H32" s="8" t="s">
        <v>366</v>
      </c>
      <c r="I32" s="16" t="str" cm="1">
        <f t="array" ref="I32">_xlfn.TEXTJOIN(" ",,_xlfn.FILTERXML("&lt;t&gt;&lt;s&gt;"&amp;SUBSTITUTE(C32&amp;" "&amp;E32," ","&lt;/s&gt;&lt;s&gt;")&amp;"&lt;/s&gt;&lt;/t&gt;","//s[preceding::*=.]"))</f>
        <v>FOXP3 DERL3</v>
      </c>
      <c r="J32" s="122">
        <f t="shared" si="6"/>
        <v>2</v>
      </c>
      <c r="K32" s="91">
        <f>((LEN(TRIM(I32))-LEN(SUBSTITUTE(I32," ",""))+1)/MIN(D32,F32))*100</f>
        <v>40</v>
      </c>
      <c r="L32" s="8">
        <v>0.04</v>
      </c>
      <c r="M32" s="16" t="s">
        <v>366</v>
      </c>
      <c r="N32" s="122" t="s">
        <v>366</v>
      </c>
      <c r="O32" s="91" t="s">
        <v>366</v>
      </c>
      <c r="P32" s="8" t="s">
        <v>366</v>
      </c>
      <c r="Q32" s="16" t="s">
        <v>366</v>
      </c>
      <c r="R32" s="122" t="s">
        <v>366</v>
      </c>
      <c r="S32" s="91" t="s">
        <v>366</v>
      </c>
      <c r="T32" s="8" t="s">
        <v>366</v>
      </c>
      <c r="U32" s="63" t="s">
        <v>366</v>
      </c>
      <c r="V32" s="8" t="s">
        <v>366</v>
      </c>
      <c r="W32" s="54"/>
      <c r="X32" s="16" t="s">
        <v>221</v>
      </c>
      <c r="Y32" s="8">
        <f t="shared" si="20"/>
        <v>3</v>
      </c>
      <c r="Z32" s="16" t="s">
        <v>225</v>
      </c>
      <c r="AA32" s="8">
        <f t="shared" si="7"/>
        <v>10</v>
      </c>
      <c r="AB32" s="16" t="str" cm="1">
        <f t="array" ref="AB32">_xlfn.TEXTJOIN(" ",,_xlfn.FILTERXML("&lt;t&gt;&lt;s&gt;"&amp;SUBSTITUTE(X32&amp;" "&amp;Z32," ","&lt;/s&gt;&lt;s&gt;")&amp;"&lt;/s&gt;&lt;/t&gt;","//s[preceding::*=.]"))</f>
        <v>FOXP3 DERL3</v>
      </c>
      <c r="AC32" s="54">
        <f t="shared" si="8"/>
        <v>2</v>
      </c>
      <c r="AD32" s="107">
        <f>((LEN(TRIM(AB32))-LEN(SUBSTITUTE(AB32," ",""))+1)/MIN(Y32,AA32))*100</f>
        <v>66.666666666666657</v>
      </c>
      <c r="AE32" s="54"/>
      <c r="AF32" s="16" t="s">
        <v>222</v>
      </c>
      <c r="AG32" s="8">
        <f t="shared" si="13"/>
        <v>2</v>
      </c>
      <c r="AH32" s="16" t="s">
        <v>366</v>
      </c>
      <c r="AI32" s="8" t="s">
        <v>366</v>
      </c>
      <c r="AJ32" s="16" t="s">
        <v>366</v>
      </c>
      <c r="AK32" s="54" t="s">
        <v>366</v>
      </c>
      <c r="AL32" s="107" t="s">
        <v>366</v>
      </c>
    </row>
    <row r="33" spans="1:38" ht="243.6" customHeight="1" x14ac:dyDescent="0.25">
      <c r="A33" s="22" t="s">
        <v>1</v>
      </c>
      <c r="B33" s="80" t="s">
        <v>6</v>
      </c>
      <c r="C33" s="17" t="s">
        <v>395</v>
      </c>
      <c r="D33" s="10">
        <f t="shared" si="18"/>
        <v>35</v>
      </c>
      <c r="E33" s="17" t="s">
        <v>424</v>
      </c>
      <c r="F33" s="10">
        <f t="shared" si="5"/>
        <v>10</v>
      </c>
      <c r="G33" s="17" t="s">
        <v>366</v>
      </c>
      <c r="H33" s="10" t="s">
        <v>366</v>
      </c>
      <c r="I33" s="17" t="str" cm="1">
        <f t="array" ref="I33">_xlfn.TEXTJOIN(" ",,_xlfn.FILTERXML("&lt;t&gt;&lt;s&gt;"&amp;SUBSTITUTE(C33&amp;" "&amp;E33," ","&lt;/s&gt;&lt;s&gt;")&amp;"&lt;/s&gt;&lt;/t&gt;","//s[preceding::*=.]"))</f>
        <v>KRT19 RPL18 ERBB2 SLC39A6 LYZ FN1</v>
      </c>
      <c r="J33" s="123">
        <f t="shared" si="6"/>
        <v>6</v>
      </c>
      <c r="K33" s="92">
        <f>((LEN(TRIM(I33))-LEN(SUBSTITUTE(I33," ",""))+1)/MIN(D33,F33))*100</f>
        <v>60</v>
      </c>
      <c r="L33" s="10">
        <v>0.01</v>
      </c>
      <c r="M33" s="17" t="s">
        <v>366</v>
      </c>
      <c r="N33" s="123" t="s">
        <v>366</v>
      </c>
      <c r="O33" s="92" t="s">
        <v>366</v>
      </c>
      <c r="P33" s="10" t="s">
        <v>366</v>
      </c>
      <c r="Q33" s="17" t="s">
        <v>366</v>
      </c>
      <c r="R33" s="123" t="s">
        <v>366</v>
      </c>
      <c r="S33" s="92" t="s">
        <v>366</v>
      </c>
      <c r="T33" s="10" t="s">
        <v>366</v>
      </c>
      <c r="U33" s="64" t="s">
        <v>366</v>
      </c>
      <c r="V33" s="10" t="s">
        <v>366</v>
      </c>
      <c r="W33" s="55"/>
      <c r="X33" s="17" t="s">
        <v>400</v>
      </c>
      <c r="Y33" s="10">
        <f t="shared" si="20"/>
        <v>21</v>
      </c>
      <c r="Z33" s="17" t="s">
        <v>425</v>
      </c>
      <c r="AA33" s="10">
        <f t="shared" si="7"/>
        <v>6</v>
      </c>
      <c r="AB33" s="17" t="str" cm="1">
        <f t="array" ref="AB33">_xlfn.TEXTJOIN(" ",,_xlfn.FILTERXML("&lt;t&gt;&lt;s&gt;"&amp;SUBSTITUTE(X33&amp;" "&amp;Z33," ","&lt;/s&gt;&lt;s&gt;")&amp;"&lt;/s&gt;&lt;/t&gt;","//s[preceding::*=.]"))</f>
        <v>KRT19 RPL18 ERBB2 LYZ</v>
      </c>
      <c r="AC33" s="55">
        <f t="shared" si="8"/>
        <v>4</v>
      </c>
      <c r="AD33" s="108">
        <f>((LEN(TRIM(AB33))-LEN(SUBSTITUTE(AB33," ",""))+1)/MIN(Y33,AA33))*100</f>
        <v>66.666666666666657</v>
      </c>
      <c r="AE33" s="55"/>
      <c r="AF33" s="17" t="s">
        <v>403</v>
      </c>
      <c r="AG33" s="10">
        <f t="shared" si="13"/>
        <v>14</v>
      </c>
      <c r="AH33" s="17" t="s">
        <v>426</v>
      </c>
      <c r="AI33" s="10">
        <f t="shared" si="9"/>
        <v>4</v>
      </c>
      <c r="AJ33" s="17" t="str" cm="1">
        <f t="array" ref="AJ33">_xlfn.TEXTJOIN(" ",,_xlfn.FILTERXML("&lt;t&gt;&lt;s&gt;"&amp;SUBSTITUTE(AF33&amp;" "&amp;AH33," ","&lt;/s&gt;&lt;s&gt;")&amp;"&lt;/s&gt;&lt;/t&gt;","//s[preceding::*=.]"))</f>
        <v>SLC39A6 FN1</v>
      </c>
      <c r="AK33" s="55">
        <f t="shared" si="10"/>
        <v>2</v>
      </c>
      <c r="AL33" s="108">
        <f>((LEN(TRIM(AJ33))-LEN(SUBSTITUTE(AJ33," ",""))+1)/MIN(AG33,AI33))*100</f>
        <v>50</v>
      </c>
    </row>
    <row r="34" spans="1:38" ht="141.6" customHeight="1" x14ac:dyDescent="0.25">
      <c r="A34" s="23" t="s">
        <v>14</v>
      </c>
      <c r="B34" s="80" t="s">
        <v>6</v>
      </c>
      <c r="C34" s="17" t="s">
        <v>396</v>
      </c>
      <c r="D34" s="10">
        <f t="shared" si="18"/>
        <v>20</v>
      </c>
      <c r="E34" s="17" t="s">
        <v>427</v>
      </c>
      <c r="F34" s="10">
        <f t="shared" si="5"/>
        <v>10</v>
      </c>
      <c r="G34" s="17" t="s">
        <v>366</v>
      </c>
      <c r="H34" s="10" t="s">
        <v>366</v>
      </c>
      <c r="I34" s="17" t="str" cm="1">
        <f t="array" ref="I34">_xlfn.TEXTJOIN(" ",,_xlfn.FILTERXML("&lt;t&gt;&lt;s&gt;"&amp;SUBSTITUTE(C34&amp;" "&amp;E34," ","&lt;/s&gt;&lt;s&gt;")&amp;"&lt;/s&gt;&lt;/t&gt;","//s[preceding::*=.]"))</f>
        <v>S100A14 KRT18 IGHG4 KRT19</v>
      </c>
      <c r="J34" s="123">
        <f t="shared" si="6"/>
        <v>4</v>
      </c>
      <c r="K34" s="92">
        <f>((LEN(TRIM(I34))-LEN(SUBSTITUTE(I34," ",""))+1)/MIN(D34,F34))*100</f>
        <v>40</v>
      </c>
      <c r="L34" s="10">
        <v>0.05</v>
      </c>
      <c r="M34" s="17" t="s">
        <v>366</v>
      </c>
      <c r="N34" s="123" t="s">
        <v>366</v>
      </c>
      <c r="O34" s="92" t="s">
        <v>366</v>
      </c>
      <c r="P34" s="10" t="s">
        <v>366</v>
      </c>
      <c r="Q34" s="17" t="s">
        <v>366</v>
      </c>
      <c r="R34" s="123" t="s">
        <v>366</v>
      </c>
      <c r="S34" s="92" t="s">
        <v>366</v>
      </c>
      <c r="T34" s="10" t="s">
        <v>366</v>
      </c>
      <c r="U34" s="64" t="s">
        <v>366</v>
      </c>
      <c r="V34" s="10" t="s">
        <v>366</v>
      </c>
      <c r="W34" s="55"/>
      <c r="X34" s="17" t="s">
        <v>401</v>
      </c>
      <c r="Y34" s="10">
        <f t="shared" si="20"/>
        <v>10</v>
      </c>
      <c r="Z34" s="17" t="s">
        <v>428</v>
      </c>
      <c r="AA34" s="10">
        <f t="shared" si="7"/>
        <v>9</v>
      </c>
      <c r="AB34" s="17" t="str" cm="1">
        <f t="array" ref="AB34">_xlfn.TEXTJOIN(" ",,_xlfn.FILTERXML("&lt;t&gt;&lt;s&gt;"&amp;SUBSTITUTE(X34&amp;" "&amp;Z34," ","&lt;/s&gt;&lt;s&gt;")&amp;"&lt;/s&gt;&lt;/t&gt;","//s[preceding::*=.]"))</f>
        <v>S100A14 KRT18 KRT19</v>
      </c>
      <c r="AC34" s="55">
        <f t="shared" si="8"/>
        <v>3</v>
      </c>
      <c r="AD34" s="108">
        <f>((LEN(TRIM(AB34))-LEN(SUBSTITUTE(AB34," ",""))+1)/MIN(Y34,AA34))*100</f>
        <v>33.333333333333329</v>
      </c>
      <c r="AE34" s="55"/>
      <c r="AF34" s="17" t="s">
        <v>404</v>
      </c>
      <c r="AG34" s="10">
        <f t="shared" si="13"/>
        <v>10</v>
      </c>
      <c r="AH34" s="17" t="s">
        <v>231</v>
      </c>
      <c r="AI34" s="10">
        <f t="shared" si="9"/>
        <v>1</v>
      </c>
      <c r="AJ34" s="17" t="str" cm="1">
        <f t="array" ref="AJ34">_xlfn.TEXTJOIN(" ",,_xlfn.FILTERXML("&lt;t&gt;&lt;s&gt;"&amp;SUBSTITUTE(AF34&amp;" "&amp;AH34," ","&lt;/s&gt;&lt;s&gt;")&amp;"&lt;/s&gt;&lt;/t&gt;","//s[preceding::*=.]"))</f>
        <v>IGHG4</v>
      </c>
      <c r="AK34" s="55">
        <f t="shared" si="10"/>
        <v>1</v>
      </c>
      <c r="AL34" s="108">
        <f>((LEN(TRIM(AJ34))-LEN(SUBSTITUTE(AJ34," ",""))+1)/MIN(AG34,AI34))*100</f>
        <v>100</v>
      </c>
    </row>
    <row r="35" spans="1:38" ht="27.6" x14ac:dyDescent="0.25">
      <c r="A35" s="23" t="s">
        <v>13</v>
      </c>
      <c r="B35" s="80" t="s">
        <v>6</v>
      </c>
      <c r="C35" s="17" t="s">
        <v>397</v>
      </c>
      <c r="D35" s="10">
        <f t="shared" si="18"/>
        <v>5</v>
      </c>
      <c r="E35" s="17" t="s">
        <v>366</v>
      </c>
      <c r="F35" s="10" t="s">
        <v>366</v>
      </c>
      <c r="G35" s="17" t="s">
        <v>366</v>
      </c>
      <c r="H35" s="10" t="s">
        <v>366</v>
      </c>
      <c r="I35" s="17" t="s">
        <v>366</v>
      </c>
      <c r="J35" s="123" t="s">
        <v>366</v>
      </c>
      <c r="K35" s="92" t="s">
        <v>366</v>
      </c>
      <c r="L35" s="10" t="s">
        <v>366</v>
      </c>
      <c r="M35" s="17" t="s">
        <v>366</v>
      </c>
      <c r="N35" s="123" t="s">
        <v>366</v>
      </c>
      <c r="O35" s="92" t="s">
        <v>366</v>
      </c>
      <c r="P35" s="10" t="s">
        <v>366</v>
      </c>
      <c r="Q35" s="17" t="s">
        <v>366</v>
      </c>
      <c r="R35" s="123" t="s">
        <v>366</v>
      </c>
      <c r="S35" s="92" t="s">
        <v>366</v>
      </c>
      <c r="T35" s="10" t="s">
        <v>366</v>
      </c>
      <c r="U35" s="64" t="s">
        <v>366</v>
      </c>
      <c r="V35" s="10" t="s">
        <v>366</v>
      </c>
      <c r="W35" s="55"/>
      <c r="X35" s="17" t="s">
        <v>17</v>
      </c>
      <c r="Y35" s="10">
        <f t="shared" si="20"/>
        <v>1</v>
      </c>
      <c r="Z35" s="17" t="s">
        <v>366</v>
      </c>
      <c r="AA35" s="10" t="s">
        <v>366</v>
      </c>
      <c r="AB35" s="17" t="s">
        <v>366</v>
      </c>
      <c r="AC35" s="55" t="s">
        <v>366</v>
      </c>
      <c r="AD35" s="108" t="s">
        <v>366</v>
      </c>
      <c r="AE35" s="55"/>
      <c r="AF35" s="17" t="s">
        <v>405</v>
      </c>
      <c r="AG35" s="10">
        <f t="shared" si="13"/>
        <v>4</v>
      </c>
      <c r="AH35" s="17" t="s">
        <v>366</v>
      </c>
      <c r="AI35" s="10" t="s">
        <v>366</v>
      </c>
      <c r="AJ35" s="17" t="s">
        <v>366</v>
      </c>
      <c r="AK35" s="55" t="s">
        <v>366</v>
      </c>
      <c r="AL35" s="108" t="s">
        <v>366</v>
      </c>
    </row>
    <row r="36" spans="1:38" ht="142.80000000000001" customHeight="1" x14ac:dyDescent="0.25">
      <c r="A36" s="23" t="s">
        <v>4</v>
      </c>
      <c r="B36" s="80" t="s">
        <v>6</v>
      </c>
      <c r="C36" s="17" t="s">
        <v>398</v>
      </c>
      <c r="D36" s="10">
        <f t="shared" si="18"/>
        <v>11</v>
      </c>
      <c r="E36" s="17" t="s">
        <v>429</v>
      </c>
      <c r="F36" s="10">
        <f>LEN(TRIM(E36))-LEN(SUBSTITUTE(E36," ",""))+1</f>
        <v>10</v>
      </c>
      <c r="G36" s="17" t="s">
        <v>366</v>
      </c>
      <c r="H36" s="10" t="s">
        <v>366</v>
      </c>
      <c r="I36" s="17" t="str" cm="1">
        <f t="array" ref="I36">_xlfn.TEXTJOIN(" ",,_xlfn.FILTERXML("&lt;t&gt;&lt;s&gt;"&amp;SUBSTITUTE(C36&amp;" "&amp;E36," ","&lt;/s&gt;&lt;s&gt;")&amp;"&lt;/s&gt;&lt;/t&gt;","//s[preceding::*=.]"))</f>
        <v>HSPB1 NOTCH1 RPSA MYL6</v>
      </c>
      <c r="J36" s="123">
        <f>LEN(TRIM(I36))-LEN(SUBSTITUTE(I36," ",""))+1</f>
        <v>4</v>
      </c>
      <c r="K36" s="92">
        <f t="shared" ref="K36" si="21">((LEN(TRIM(I36))-LEN(SUBSTITUTE(I36," ",""))+1)/MIN(D36,F36))*100</f>
        <v>40</v>
      </c>
      <c r="L36" s="10">
        <v>0.01</v>
      </c>
      <c r="M36" s="17" t="s">
        <v>366</v>
      </c>
      <c r="N36" s="123" t="s">
        <v>366</v>
      </c>
      <c r="O36" s="92" t="s">
        <v>366</v>
      </c>
      <c r="P36" s="10" t="s">
        <v>366</v>
      </c>
      <c r="Q36" s="17" t="s">
        <v>366</v>
      </c>
      <c r="R36" s="123" t="s">
        <v>366</v>
      </c>
      <c r="S36" s="92" t="s">
        <v>366</v>
      </c>
      <c r="T36" s="10" t="s">
        <v>366</v>
      </c>
      <c r="U36" s="64" t="s">
        <v>366</v>
      </c>
      <c r="V36" s="10" t="s">
        <v>366</v>
      </c>
      <c r="W36" s="55"/>
      <c r="X36" s="17" t="s">
        <v>398</v>
      </c>
      <c r="Y36" s="10">
        <f t="shared" si="20"/>
        <v>11</v>
      </c>
      <c r="Z36" s="17" t="s">
        <v>430</v>
      </c>
      <c r="AA36" s="10">
        <f t="shared" si="7"/>
        <v>9</v>
      </c>
      <c r="AB36" s="17" t="str" cm="1">
        <f t="array" ref="AB36">_xlfn.TEXTJOIN(" ",,_xlfn.FILTERXML("&lt;t&gt;&lt;s&gt;"&amp;SUBSTITUTE(X36&amp;" "&amp;Z36," ","&lt;/s&gt;&lt;s&gt;")&amp;"&lt;/s&gt;&lt;/t&gt;","//s[preceding::*=.]"))</f>
        <v>HSPB1 NOTCH1 RPSA MYL6</v>
      </c>
      <c r="AC36" s="55">
        <f t="shared" si="8"/>
        <v>4</v>
      </c>
      <c r="AD36" s="108">
        <f t="shared" ref="AD36" si="22">((LEN(TRIM(AB36))-LEN(SUBSTITUTE(AB36," ",""))+1)/MIN(Y36,AA36))*100</f>
        <v>44.444444444444443</v>
      </c>
      <c r="AE36" s="55"/>
      <c r="AF36" s="17" t="s">
        <v>366</v>
      </c>
      <c r="AG36" s="10" t="s">
        <v>366</v>
      </c>
      <c r="AH36" s="17" t="s">
        <v>431</v>
      </c>
      <c r="AI36" s="10">
        <f t="shared" si="9"/>
        <v>1</v>
      </c>
      <c r="AJ36" s="17" t="s">
        <v>366</v>
      </c>
      <c r="AK36" s="55" t="s">
        <v>366</v>
      </c>
      <c r="AL36" s="108" t="s">
        <v>366</v>
      </c>
    </row>
    <row r="37" spans="1:38" x14ac:dyDescent="0.25">
      <c r="A37" s="23" t="s">
        <v>8</v>
      </c>
      <c r="B37" s="80" t="s">
        <v>6</v>
      </c>
      <c r="C37" s="17" t="s">
        <v>314</v>
      </c>
      <c r="D37" s="10">
        <f t="shared" si="18"/>
        <v>3</v>
      </c>
      <c r="E37" s="17" t="s">
        <v>366</v>
      </c>
      <c r="F37" s="10" t="s">
        <v>366</v>
      </c>
      <c r="G37" s="17" t="s">
        <v>366</v>
      </c>
      <c r="H37" s="10" t="s">
        <v>366</v>
      </c>
      <c r="I37" s="17" t="s">
        <v>366</v>
      </c>
      <c r="J37" s="123" t="s">
        <v>366</v>
      </c>
      <c r="K37" s="92" t="s">
        <v>366</v>
      </c>
      <c r="L37" s="10" t="s">
        <v>366</v>
      </c>
      <c r="M37" s="17" t="s">
        <v>366</v>
      </c>
      <c r="N37" s="123" t="s">
        <v>366</v>
      </c>
      <c r="O37" s="92" t="s">
        <v>366</v>
      </c>
      <c r="P37" s="10" t="s">
        <v>366</v>
      </c>
      <c r="Q37" s="17" t="s">
        <v>366</v>
      </c>
      <c r="R37" s="123" t="s">
        <v>366</v>
      </c>
      <c r="S37" s="92" t="s">
        <v>366</v>
      </c>
      <c r="T37" s="10" t="s">
        <v>366</v>
      </c>
      <c r="U37" s="64" t="s">
        <v>366</v>
      </c>
      <c r="V37" s="10" t="s">
        <v>366</v>
      </c>
      <c r="W37" s="55"/>
      <c r="X37" s="17" t="s">
        <v>226</v>
      </c>
      <c r="Y37" s="10">
        <f t="shared" si="20"/>
        <v>2</v>
      </c>
      <c r="Z37" s="17" t="s">
        <v>366</v>
      </c>
      <c r="AA37" s="10" t="s">
        <v>366</v>
      </c>
      <c r="AB37" s="17" t="s">
        <v>366</v>
      </c>
      <c r="AC37" s="55" t="s">
        <v>366</v>
      </c>
      <c r="AD37" s="108" t="s">
        <v>366</v>
      </c>
      <c r="AE37" s="55"/>
      <c r="AF37" s="17" t="s">
        <v>254</v>
      </c>
      <c r="AG37" s="10">
        <f t="shared" si="13"/>
        <v>1</v>
      </c>
      <c r="AH37" s="17" t="s">
        <v>366</v>
      </c>
      <c r="AI37" s="10" t="s">
        <v>366</v>
      </c>
      <c r="AJ37" s="17" t="s">
        <v>366</v>
      </c>
      <c r="AK37" s="55" t="s">
        <v>366</v>
      </c>
      <c r="AL37" s="108" t="s">
        <v>366</v>
      </c>
    </row>
    <row r="38" spans="1:38" ht="129" customHeight="1" x14ac:dyDescent="0.25">
      <c r="A38" s="23" t="s">
        <v>15</v>
      </c>
      <c r="B38" s="80" t="s">
        <v>6</v>
      </c>
      <c r="C38" s="17" t="s">
        <v>399</v>
      </c>
      <c r="D38" s="10">
        <f t="shared" si="18"/>
        <v>13</v>
      </c>
      <c r="E38" s="17" t="s">
        <v>432</v>
      </c>
      <c r="F38" s="10">
        <f t="shared" si="5"/>
        <v>10</v>
      </c>
      <c r="G38" s="17" t="s">
        <v>366</v>
      </c>
      <c r="H38" s="10" t="s">
        <v>366</v>
      </c>
      <c r="I38" s="17" t="str" cm="1">
        <f t="array" ref="I38">_xlfn.TEXTJOIN(" ",,_xlfn.FILTERXML("&lt;t&gt;&lt;s&gt;"&amp;SUBSTITUTE(C38&amp;" "&amp;E38," ","&lt;/s&gt;&lt;s&gt;")&amp;"&lt;/s&gt;&lt;/t&gt;","//s[preceding::*=.]"))</f>
        <v>LYZ MT2A KRT18</v>
      </c>
      <c r="J38" s="123">
        <f t="shared" si="6"/>
        <v>3</v>
      </c>
      <c r="K38" s="92">
        <f>((LEN(TRIM(I38))-LEN(SUBSTITUTE(I38," ",""))+1)/MIN(D38,F38))*100</f>
        <v>30</v>
      </c>
      <c r="L38" s="10">
        <v>0.02</v>
      </c>
      <c r="M38" s="17" t="s">
        <v>366</v>
      </c>
      <c r="N38" s="123" t="s">
        <v>366</v>
      </c>
      <c r="O38" s="92" t="s">
        <v>366</v>
      </c>
      <c r="P38" s="10" t="s">
        <v>366</v>
      </c>
      <c r="Q38" s="17" t="s">
        <v>366</v>
      </c>
      <c r="R38" s="123" t="s">
        <v>366</v>
      </c>
      <c r="S38" s="92" t="s">
        <v>366</v>
      </c>
      <c r="T38" s="10" t="s">
        <v>366</v>
      </c>
      <c r="U38" s="64" t="s">
        <v>366</v>
      </c>
      <c r="V38" s="10" t="s">
        <v>366</v>
      </c>
      <c r="W38" s="55"/>
      <c r="X38" s="17" t="s">
        <v>402</v>
      </c>
      <c r="Y38" s="10">
        <f t="shared" si="20"/>
        <v>9</v>
      </c>
      <c r="Z38" s="17" t="s">
        <v>433</v>
      </c>
      <c r="AA38" s="10">
        <f t="shared" si="7"/>
        <v>8</v>
      </c>
      <c r="AB38" s="17" t="str" cm="1">
        <f t="array" ref="AB38">_xlfn.TEXTJOIN(" ",,_xlfn.FILTERXML("&lt;t&gt;&lt;s&gt;"&amp;SUBSTITUTE(X38&amp;" "&amp;Z38," ","&lt;/s&gt;&lt;s&gt;")&amp;"&lt;/s&gt;&lt;/t&gt;","//s[preceding::*=.]"))</f>
        <v>LYZ MT2A KRT18</v>
      </c>
      <c r="AC38" s="55">
        <f t="shared" si="8"/>
        <v>3</v>
      </c>
      <c r="AD38" s="108">
        <f>((LEN(TRIM(AB38))-LEN(SUBSTITUTE(AB38," ",""))+1)/MIN(Y38,AA38))*100</f>
        <v>37.5</v>
      </c>
      <c r="AE38" s="55"/>
      <c r="AF38" s="17" t="s">
        <v>406</v>
      </c>
      <c r="AG38" s="10">
        <f t="shared" si="13"/>
        <v>4</v>
      </c>
      <c r="AH38" s="17" t="s">
        <v>434</v>
      </c>
      <c r="AI38" s="10">
        <f t="shared" si="9"/>
        <v>2</v>
      </c>
      <c r="AJ38" s="17" t="s">
        <v>366</v>
      </c>
      <c r="AK38" s="55" t="s">
        <v>366</v>
      </c>
      <c r="AL38" s="108" t="s">
        <v>366</v>
      </c>
    </row>
    <row r="39" spans="1:38" ht="124.2" x14ac:dyDescent="0.25">
      <c r="A39" s="22" t="s">
        <v>1</v>
      </c>
      <c r="B39" s="80" t="s">
        <v>5</v>
      </c>
      <c r="C39" s="17" t="s">
        <v>308</v>
      </c>
      <c r="D39" s="10">
        <f t="shared" si="18"/>
        <v>21</v>
      </c>
      <c r="E39" s="17" t="s">
        <v>359</v>
      </c>
      <c r="F39" s="10">
        <f t="shared" si="5"/>
        <v>10</v>
      </c>
      <c r="G39" s="17" t="s">
        <v>366</v>
      </c>
      <c r="H39" s="10" t="s">
        <v>366</v>
      </c>
      <c r="I39" s="17" t="str" cm="1">
        <f t="array" ref="I39">_xlfn.TEXTJOIN(" ",,_xlfn.FILTERXML("&lt;t&gt;&lt;s&gt;"&amp;SUBSTITUTE(C39&amp;" "&amp;E39," ","&lt;/s&gt;&lt;s&gt;")&amp;"&lt;/s&gt;&lt;/t&gt;","//s[preceding::*=.]"))</f>
        <v>FASN KRT18 S100A14 MAPK3</v>
      </c>
      <c r="J39" s="123">
        <f t="shared" si="6"/>
        <v>4</v>
      </c>
      <c r="K39" s="92">
        <f>((LEN(TRIM(I39))-LEN(SUBSTITUTE(I39," ",""))+1)/MIN(D39,F39))*100</f>
        <v>40</v>
      </c>
      <c r="L39" s="10">
        <v>0.01</v>
      </c>
      <c r="M39" s="17" t="s">
        <v>366</v>
      </c>
      <c r="N39" s="123" t="s">
        <v>366</v>
      </c>
      <c r="O39" s="92" t="s">
        <v>366</v>
      </c>
      <c r="P39" s="10" t="s">
        <v>366</v>
      </c>
      <c r="Q39" s="17" t="s">
        <v>366</v>
      </c>
      <c r="R39" s="123" t="s">
        <v>366</v>
      </c>
      <c r="S39" s="92" t="s">
        <v>366</v>
      </c>
      <c r="T39" s="10" t="s">
        <v>366</v>
      </c>
      <c r="U39" s="64" t="s">
        <v>366</v>
      </c>
      <c r="V39" s="10" t="s">
        <v>366</v>
      </c>
      <c r="W39" s="55"/>
      <c r="X39" s="17" t="s">
        <v>239</v>
      </c>
      <c r="Y39" s="10">
        <f t="shared" si="20"/>
        <v>13</v>
      </c>
      <c r="Z39" s="17" t="s">
        <v>227</v>
      </c>
      <c r="AA39" s="10">
        <f t="shared" si="7"/>
        <v>8</v>
      </c>
      <c r="AB39" s="17" t="str" cm="1">
        <f t="array" ref="AB39">_xlfn.TEXTJOIN(" ",,_xlfn.FILTERXML("&lt;t&gt;&lt;s&gt;"&amp;SUBSTITUTE(X39&amp;" "&amp;Z39," ","&lt;/s&gt;&lt;s&gt;")&amp;"&lt;/s&gt;&lt;/t&gt;","//s[preceding::*=.]"))</f>
        <v>FASN KRT18 S100A14</v>
      </c>
      <c r="AC39" s="55">
        <f t="shared" si="8"/>
        <v>3</v>
      </c>
      <c r="AD39" s="108">
        <f>((LEN(TRIM(AB39))-LEN(SUBSTITUTE(AB39," ",""))+1)/MIN(Y39,AA39))*100</f>
        <v>37.5</v>
      </c>
      <c r="AE39" s="55"/>
      <c r="AF39" s="17" t="s">
        <v>240</v>
      </c>
      <c r="AG39" s="10">
        <f t="shared" si="13"/>
        <v>8</v>
      </c>
      <c r="AH39" s="17" t="s">
        <v>228</v>
      </c>
      <c r="AI39" s="10">
        <f t="shared" si="9"/>
        <v>2</v>
      </c>
      <c r="AJ39" s="17" t="str" cm="1">
        <f t="array" ref="AJ39">_xlfn.TEXTJOIN(" ",,_xlfn.FILTERXML("&lt;t&gt;&lt;s&gt;"&amp;SUBSTITUTE(AF39&amp;" "&amp;AH39," ","&lt;/s&gt;&lt;s&gt;")&amp;"&lt;/s&gt;&lt;/t&gt;","//s[preceding::*=.]"))</f>
        <v>MAPK3</v>
      </c>
      <c r="AK39" s="55">
        <f t="shared" si="10"/>
        <v>1</v>
      </c>
      <c r="AL39" s="108">
        <f>((LEN(TRIM(AJ39))-LEN(SUBSTITUTE(AJ39," ",""))+1)/MIN(AG39,AI39))*100</f>
        <v>50</v>
      </c>
    </row>
    <row r="40" spans="1:38" ht="138" x14ac:dyDescent="0.25">
      <c r="A40" s="23" t="s">
        <v>14</v>
      </c>
      <c r="B40" s="80" t="s">
        <v>5</v>
      </c>
      <c r="C40" s="17" t="s">
        <v>309</v>
      </c>
      <c r="D40" s="10">
        <f t="shared" si="18"/>
        <v>13</v>
      </c>
      <c r="E40" s="17" t="s">
        <v>360</v>
      </c>
      <c r="F40" s="10">
        <f t="shared" si="5"/>
        <v>10</v>
      </c>
      <c r="G40" s="17" t="s">
        <v>366</v>
      </c>
      <c r="H40" s="10" t="s">
        <v>366</v>
      </c>
      <c r="I40" s="17" t="str" cm="1">
        <f t="array" ref="I40">_xlfn.TEXTJOIN(" ",,_xlfn.FILTERXML("&lt;t&gt;&lt;s&gt;"&amp;SUBSTITUTE(C40&amp;" "&amp;E40," ","&lt;/s&gt;&lt;s&gt;")&amp;"&lt;/s&gt;&lt;/t&gt;","//s[preceding::*=.]"))</f>
        <v>KRT18 HSPB1</v>
      </c>
      <c r="J40" s="123">
        <f t="shared" si="6"/>
        <v>2</v>
      </c>
      <c r="K40" s="92">
        <f>((LEN(TRIM(I40))-LEN(SUBSTITUTE(I40," ",""))+1)/MIN(D40,F40))*100</f>
        <v>20</v>
      </c>
      <c r="L40" s="10">
        <v>0.06</v>
      </c>
      <c r="M40" s="17" t="s">
        <v>366</v>
      </c>
      <c r="N40" s="123" t="s">
        <v>366</v>
      </c>
      <c r="O40" s="92" t="s">
        <v>366</v>
      </c>
      <c r="P40" s="10" t="s">
        <v>366</v>
      </c>
      <c r="Q40" s="17" t="s">
        <v>366</v>
      </c>
      <c r="R40" s="123" t="s">
        <v>366</v>
      </c>
      <c r="S40" s="92" t="s">
        <v>366</v>
      </c>
      <c r="T40" s="10" t="s">
        <v>366</v>
      </c>
      <c r="U40" s="64" t="s">
        <v>366</v>
      </c>
      <c r="V40" s="10" t="s">
        <v>366</v>
      </c>
      <c r="W40" s="55"/>
      <c r="X40" s="17" t="s">
        <v>241</v>
      </c>
      <c r="Y40" s="10">
        <f t="shared" si="20"/>
        <v>6</v>
      </c>
      <c r="Z40" s="17" t="s">
        <v>232</v>
      </c>
      <c r="AA40" s="10">
        <f t="shared" si="7"/>
        <v>7</v>
      </c>
      <c r="AB40" s="17" t="str" cm="1">
        <f t="array" ref="AB40">_xlfn.TEXTJOIN(" ",,_xlfn.FILTERXML("&lt;t&gt;&lt;s&gt;"&amp;SUBSTITUTE(X40&amp;" "&amp;Z40," ","&lt;/s&gt;&lt;s&gt;")&amp;"&lt;/s&gt;&lt;/t&gt;","//s[preceding::*=.]"))</f>
        <v>KRT18 HSPB1</v>
      </c>
      <c r="AC40" s="55">
        <f t="shared" si="8"/>
        <v>2</v>
      </c>
      <c r="AD40" s="108">
        <f>((LEN(TRIM(AB40))-LEN(SUBSTITUTE(AB40," ",""))+1)/MIN(Y40,AA40))*100</f>
        <v>33.333333333333329</v>
      </c>
      <c r="AE40" s="55"/>
      <c r="AF40" s="17" t="s">
        <v>242</v>
      </c>
      <c r="AG40" s="10">
        <f t="shared" si="13"/>
        <v>7</v>
      </c>
      <c r="AH40" s="17" t="s">
        <v>233</v>
      </c>
      <c r="AI40" s="10">
        <f t="shared" si="9"/>
        <v>3</v>
      </c>
      <c r="AJ40" s="17" t="s">
        <v>366</v>
      </c>
      <c r="AK40" s="55" t="s">
        <v>366</v>
      </c>
      <c r="AL40" s="108" t="s">
        <v>366</v>
      </c>
    </row>
    <row r="41" spans="1:38" x14ac:dyDescent="0.25">
      <c r="A41" s="23" t="s">
        <v>13</v>
      </c>
      <c r="B41" s="80" t="s">
        <v>5</v>
      </c>
      <c r="C41" s="17" t="s">
        <v>243</v>
      </c>
      <c r="D41" s="10">
        <f t="shared" si="18"/>
        <v>1</v>
      </c>
      <c r="E41" s="17" t="s">
        <v>366</v>
      </c>
      <c r="F41" s="10" t="s">
        <v>366</v>
      </c>
      <c r="G41" s="17" t="s">
        <v>366</v>
      </c>
      <c r="H41" s="10" t="s">
        <v>366</v>
      </c>
      <c r="I41" s="17" t="s">
        <v>366</v>
      </c>
      <c r="J41" s="123" t="s">
        <v>366</v>
      </c>
      <c r="K41" s="92" t="s">
        <v>366</v>
      </c>
      <c r="L41" s="10" t="s">
        <v>366</v>
      </c>
      <c r="M41" s="17" t="s">
        <v>366</v>
      </c>
      <c r="N41" s="123" t="s">
        <v>366</v>
      </c>
      <c r="O41" s="92" t="s">
        <v>366</v>
      </c>
      <c r="P41" s="10" t="s">
        <v>366</v>
      </c>
      <c r="Q41" s="17" t="s">
        <v>366</v>
      </c>
      <c r="R41" s="123" t="s">
        <v>366</v>
      </c>
      <c r="S41" s="92" t="s">
        <v>366</v>
      </c>
      <c r="T41" s="10" t="s">
        <v>366</v>
      </c>
      <c r="U41" s="64" t="s">
        <v>366</v>
      </c>
      <c r="V41" s="10" t="s">
        <v>366</v>
      </c>
      <c r="W41" s="55"/>
      <c r="X41" s="17" t="s">
        <v>243</v>
      </c>
      <c r="Y41" s="10">
        <f t="shared" si="20"/>
        <v>1</v>
      </c>
      <c r="Z41" s="17" t="s">
        <v>366</v>
      </c>
      <c r="AA41" s="10" t="s">
        <v>366</v>
      </c>
      <c r="AB41" s="17" t="s">
        <v>366</v>
      </c>
      <c r="AC41" s="55" t="s">
        <v>366</v>
      </c>
      <c r="AD41" s="108" t="s">
        <v>366</v>
      </c>
      <c r="AE41" s="55"/>
      <c r="AF41" s="17" t="s">
        <v>366</v>
      </c>
      <c r="AG41" s="10" t="s">
        <v>366</v>
      </c>
      <c r="AH41" s="17" t="s">
        <v>366</v>
      </c>
      <c r="AI41" s="10" t="s">
        <v>366</v>
      </c>
      <c r="AJ41" s="17" t="s">
        <v>366</v>
      </c>
      <c r="AK41" s="55" t="s">
        <v>366</v>
      </c>
      <c r="AL41" s="108" t="s">
        <v>366</v>
      </c>
    </row>
    <row r="42" spans="1:38" ht="55.2" x14ac:dyDescent="0.25">
      <c r="A42" s="23" t="s">
        <v>4</v>
      </c>
      <c r="B42" s="80" t="s">
        <v>5</v>
      </c>
      <c r="C42" s="17" t="s">
        <v>310</v>
      </c>
      <c r="D42" s="10">
        <f t="shared" si="18"/>
        <v>8</v>
      </c>
      <c r="E42" s="17" t="s">
        <v>366</v>
      </c>
      <c r="F42" s="10" t="s">
        <v>366</v>
      </c>
      <c r="G42" s="17" t="s">
        <v>366</v>
      </c>
      <c r="H42" s="10" t="s">
        <v>366</v>
      </c>
      <c r="I42" s="17" t="s">
        <v>366</v>
      </c>
      <c r="J42" s="123" t="s">
        <v>366</v>
      </c>
      <c r="K42" s="92" t="s">
        <v>366</v>
      </c>
      <c r="L42" s="10" t="s">
        <v>366</v>
      </c>
      <c r="M42" s="17" t="s">
        <v>366</v>
      </c>
      <c r="N42" s="123" t="s">
        <v>366</v>
      </c>
      <c r="O42" s="92" t="s">
        <v>366</v>
      </c>
      <c r="P42" s="10" t="s">
        <v>366</v>
      </c>
      <c r="Q42" s="17" t="s">
        <v>366</v>
      </c>
      <c r="R42" s="123" t="s">
        <v>366</v>
      </c>
      <c r="S42" s="92" t="s">
        <v>366</v>
      </c>
      <c r="T42" s="10" t="s">
        <v>366</v>
      </c>
      <c r="U42" s="64" t="s">
        <v>366</v>
      </c>
      <c r="V42" s="10" t="s">
        <v>366</v>
      </c>
      <c r="W42" s="55"/>
      <c r="X42" s="17" t="s">
        <v>244</v>
      </c>
      <c r="Y42" s="10">
        <f t="shared" si="20"/>
        <v>7</v>
      </c>
      <c r="Z42" s="17" t="s">
        <v>366</v>
      </c>
      <c r="AA42" s="10" t="s">
        <v>366</v>
      </c>
      <c r="AB42" s="17" t="s">
        <v>366</v>
      </c>
      <c r="AC42" s="55" t="s">
        <v>366</v>
      </c>
      <c r="AD42" s="108" t="s">
        <v>366</v>
      </c>
      <c r="AE42" s="55"/>
      <c r="AF42" s="17" t="s">
        <v>245</v>
      </c>
      <c r="AG42" s="10">
        <f t="shared" si="13"/>
        <v>1</v>
      </c>
      <c r="AH42" s="17" t="s">
        <v>366</v>
      </c>
      <c r="AI42" s="10" t="s">
        <v>366</v>
      </c>
      <c r="AJ42" s="17" t="s">
        <v>366</v>
      </c>
      <c r="AK42" s="55" t="s">
        <v>366</v>
      </c>
      <c r="AL42" s="108" t="s">
        <v>366</v>
      </c>
    </row>
    <row r="43" spans="1:38" x14ac:dyDescent="0.25">
      <c r="A43" s="23" t="s">
        <v>8</v>
      </c>
      <c r="B43" s="80" t="s">
        <v>5</v>
      </c>
      <c r="C43" s="17" t="s">
        <v>220</v>
      </c>
      <c r="D43" s="10">
        <f t="shared" si="18"/>
        <v>1</v>
      </c>
      <c r="E43" s="17" t="s">
        <v>366</v>
      </c>
      <c r="F43" s="10" t="s">
        <v>366</v>
      </c>
      <c r="G43" s="17" t="s">
        <v>366</v>
      </c>
      <c r="H43" s="10" t="s">
        <v>366</v>
      </c>
      <c r="I43" s="17" t="s">
        <v>366</v>
      </c>
      <c r="J43" s="123" t="s">
        <v>366</v>
      </c>
      <c r="K43" s="92" t="s">
        <v>366</v>
      </c>
      <c r="L43" s="10" t="s">
        <v>366</v>
      </c>
      <c r="M43" s="17" t="s">
        <v>366</v>
      </c>
      <c r="N43" s="123" t="s">
        <v>366</v>
      </c>
      <c r="O43" s="92" t="s">
        <v>366</v>
      </c>
      <c r="P43" s="10" t="s">
        <v>366</v>
      </c>
      <c r="Q43" s="17" t="s">
        <v>366</v>
      </c>
      <c r="R43" s="123" t="s">
        <v>366</v>
      </c>
      <c r="S43" s="92" t="s">
        <v>366</v>
      </c>
      <c r="T43" s="10" t="s">
        <v>366</v>
      </c>
      <c r="U43" s="64" t="s">
        <v>366</v>
      </c>
      <c r="V43" s="10" t="s">
        <v>366</v>
      </c>
      <c r="W43" s="55"/>
      <c r="X43" s="17" t="s">
        <v>220</v>
      </c>
      <c r="Y43" s="10">
        <f t="shared" si="20"/>
        <v>1</v>
      </c>
      <c r="Z43" s="17" t="s">
        <v>366</v>
      </c>
      <c r="AA43" s="10" t="s">
        <v>366</v>
      </c>
      <c r="AB43" s="17" t="s">
        <v>366</v>
      </c>
      <c r="AC43" s="55" t="s">
        <v>366</v>
      </c>
      <c r="AD43" s="108" t="s">
        <v>366</v>
      </c>
      <c r="AE43" s="55"/>
      <c r="AF43" s="17" t="s">
        <v>366</v>
      </c>
      <c r="AG43" s="10" t="s">
        <v>366</v>
      </c>
      <c r="AH43" s="17" t="s">
        <v>366</v>
      </c>
      <c r="AI43" s="10" t="s">
        <v>366</v>
      </c>
      <c r="AJ43" s="17" t="s">
        <v>366</v>
      </c>
      <c r="AK43" s="55" t="s">
        <v>366</v>
      </c>
      <c r="AL43" s="108" t="s">
        <v>366</v>
      </c>
    </row>
    <row r="44" spans="1:38" ht="138" x14ac:dyDescent="0.25">
      <c r="A44" s="23" t="s">
        <v>15</v>
      </c>
      <c r="B44" s="80" t="s">
        <v>5</v>
      </c>
      <c r="C44" s="17" t="s">
        <v>246</v>
      </c>
      <c r="D44" s="10">
        <f t="shared" si="18"/>
        <v>7</v>
      </c>
      <c r="E44" s="17" t="s">
        <v>361</v>
      </c>
      <c r="F44" s="10">
        <f t="shared" si="5"/>
        <v>10</v>
      </c>
      <c r="G44" s="17" t="s">
        <v>366</v>
      </c>
      <c r="H44" s="10" t="s">
        <v>366</v>
      </c>
      <c r="I44" s="17" t="str" cm="1">
        <f t="array" ref="I44">_xlfn.TEXTJOIN(" ",,_xlfn.FILTERXML("&lt;t&gt;&lt;s&gt;"&amp;SUBSTITUTE(C44&amp;" "&amp;E44," ","&lt;/s&gt;&lt;s&gt;")&amp;"&lt;/s&gt;&lt;/t&gt;","//s[preceding::*=.]"))</f>
        <v>LYZ KRT19</v>
      </c>
      <c r="J44" s="123">
        <f t="shared" si="6"/>
        <v>2</v>
      </c>
      <c r="K44" s="92">
        <f>((LEN(TRIM(I44))-LEN(SUBSTITUTE(I44," ",""))+1)/MIN(D44,F44))*100</f>
        <v>28.571428571428569</v>
      </c>
      <c r="L44" s="10">
        <v>0.03</v>
      </c>
      <c r="M44" s="17" t="s">
        <v>366</v>
      </c>
      <c r="N44" s="123" t="s">
        <v>366</v>
      </c>
      <c r="O44" s="92" t="s">
        <v>366</v>
      </c>
      <c r="P44" s="10" t="s">
        <v>366</v>
      </c>
      <c r="Q44" s="17" t="s">
        <v>366</v>
      </c>
      <c r="R44" s="123" t="s">
        <v>366</v>
      </c>
      <c r="S44" s="92" t="s">
        <v>366</v>
      </c>
      <c r="T44" s="10" t="s">
        <v>366</v>
      </c>
      <c r="U44" s="64" t="s">
        <v>366</v>
      </c>
      <c r="V44" s="10" t="s">
        <v>366</v>
      </c>
      <c r="W44" s="55"/>
      <c r="X44" s="17" t="s">
        <v>246</v>
      </c>
      <c r="Y44" s="10">
        <f t="shared" si="20"/>
        <v>7</v>
      </c>
      <c r="Z44" s="17" t="s">
        <v>234</v>
      </c>
      <c r="AA44" s="10">
        <f t="shared" si="7"/>
        <v>8</v>
      </c>
      <c r="AB44" s="17" t="str" cm="1">
        <f t="array" ref="AB44">_xlfn.TEXTJOIN(" ",,_xlfn.FILTERXML("&lt;t&gt;&lt;s&gt;"&amp;SUBSTITUTE(X44&amp;" "&amp;Z44," ","&lt;/s&gt;&lt;s&gt;")&amp;"&lt;/s&gt;&lt;/t&gt;","//s[preceding::*=.]"))</f>
        <v>LYZ KRT19</v>
      </c>
      <c r="AC44" s="55">
        <f t="shared" si="8"/>
        <v>2</v>
      </c>
      <c r="AD44" s="108">
        <f>((LEN(TRIM(AB44))-LEN(SUBSTITUTE(AB44," ",""))+1)/MIN(Y44,AA44))*100</f>
        <v>28.571428571428569</v>
      </c>
      <c r="AE44" s="55"/>
      <c r="AF44" s="17" t="s">
        <v>366</v>
      </c>
      <c r="AG44" s="10" t="s">
        <v>366</v>
      </c>
      <c r="AH44" s="17" t="s">
        <v>235</v>
      </c>
      <c r="AI44" s="10">
        <f t="shared" si="9"/>
        <v>2</v>
      </c>
      <c r="AJ44" s="17" t="s">
        <v>366</v>
      </c>
      <c r="AK44" s="55" t="s">
        <v>366</v>
      </c>
      <c r="AL44" s="108" t="s">
        <v>366</v>
      </c>
    </row>
    <row r="45" spans="1:38" ht="27.6" x14ac:dyDescent="0.25">
      <c r="A45" s="22" t="s">
        <v>1</v>
      </c>
      <c r="B45" s="80" t="s">
        <v>388</v>
      </c>
      <c r="C45" s="17" t="s">
        <v>305</v>
      </c>
      <c r="D45" s="10">
        <f>LEN(TRIM(C45))-LEN(SUBSTITUTE(C45," ",""))+1</f>
        <v>6</v>
      </c>
      <c r="E45" s="17" t="s">
        <v>366</v>
      </c>
      <c r="F45" s="10" t="s">
        <v>366</v>
      </c>
      <c r="G45" s="17" t="s">
        <v>366</v>
      </c>
      <c r="H45" s="10" t="s">
        <v>366</v>
      </c>
      <c r="I45" s="17" t="s">
        <v>366</v>
      </c>
      <c r="J45" s="123" t="s">
        <v>366</v>
      </c>
      <c r="K45" s="92" t="s">
        <v>366</v>
      </c>
      <c r="L45" s="10" t="s">
        <v>366</v>
      </c>
      <c r="M45" s="17" t="s">
        <v>366</v>
      </c>
      <c r="N45" s="123" t="s">
        <v>366</v>
      </c>
      <c r="O45" s="92" t="s">
        <v>366</v>
      </c>
      <c r="P45" s="10" t="s">
        <v>366</v>
      </c>
      <c r="Q45" s="17" t="s">
        <v>366</v>
      </c>
      <c r="R45" s="123" t="s">
        <v>366</v>
      </c>
      <c r="S45" s="92" t="s">
        <v>366</v>
      </c>
      <c r="T45" s="10" t="s">
        <v>366</v>
      </c>
      <c r="U45" s="64" t="s">
        <v>366</v>
      </c>
      <c r="V45" s="10" t="s">
        <v>366</v>
      </c>
      <c r="W45" s="55"/>
      <c r="X45" s="17" t="s">
        <v>214</v>
      </c>
      <c r="Y45" s="10">
        <f>LEN(TRIM(X45))-LEN(SUBSTITUTE(X45," ",""))+1</f>
        <v>2</v>
      </c>
      <c r="Z45" s="17" t="s">
        <v>366</v>
      </c>
      <c r="AA45" s="10" t="s">
        <v>366</v>
      </c>
      <c r="AB45" s="17" t="s">
        <v>366</v>
      </c>
      <c r="AC45" s="55" t="s">
        <v>366</v>
      </c>
      <c r="AD45" s="108" t="s">
        <v>366</v>
      </c>
      <c r="AE45" s="55"/>
      <c r="AF45" s="17" t="s">
        <v>215</v>
      </c>
      <c r="AG45" s="10">
        <f>LEN(TRIM(AF45))-LEN(SUBSTITUTE(AF45," ",""))+1</f>
        <v>4</v>
      </c>
      <c r="AH45" s="17" t="s">
        <v>366</v>
      </c>
      <c r="AI45" s="10" t="s">
        <v>366</v>
      </c>
      <c r="AJ45" s="17" t="s">
        <v>366</v>
      </c>
      <c r="AK45" s="55" t="s">
        <v>366</v>
      </c>
      <c r="AL45" s="108" t="s">
        <v>366</v>
      </c>
    </row>
    <row r="46" spans="1:38" x14ac:dyDescent="0.25">
      <c r="A46" s="23" t="s">
        <v>14</v>
      </c>
      <c r="B46" s="80" t="s">
        <v>388</v>
      </c>
      <c r="C46" s="17" t="s">
        <v>304</v>
      </c>
      <c r="D46" s="10">
        <f>LEN(TRIM(C46))-LEN(SUBSTITUTE(C46," ",""))+1</f>
        <v>2</v>
      </c>
      <c r="E46" s="17" t="s">
        <v>366</v>
      </c>
      <c r="F46" s="10" t="s">
        <v>366</v>
      </c>
      <c r="G46" s="17" t="s">
        <v>366</v>
      </c>
      <c r="H46" s="10" t="s">
        <v>366</v>
      </c>
      <c r="I46" s="17" t="s">
        <v>366</v>
      </c>
      <c r="J46" s="123" t="s">
        <v>366</v>
      </c>
      <c r="K46" s="92" t="s">
        <v>366</v>
      </c>
      <c r="L46" s="10" t="s">
        <v>366</v>
      </c>
      <c r="M46" s="17" t="s">
        <v>366</v>
      </c>
      <c r="N46" s="123" t="s">
        <v>366</v>
      </c>
      <c r="O46" s="92" t="s">
        <v>366</v>
      </c>
      <c r="P46" s="10" t="s">
        <v>366</v>
      </c>
      <c r="Q46" s="17" t="s">
        <v>366</v>
      </c>
      <c r="R46" s="123" t="s">
        <v>366</v>
      </c>
      <c r="S46" s="92" t="s">
        <v>366</v>
      </c>
      <c r="T46" s="10" t="s">
        <v>366</v>
      </c>
      <c r="U46" s="64" t="s">
        <v>366</v>
      </c>
      <c r="V46" s="10" t="s">
        <v>366</v>
      </c>
      <c r="W46" s="55"/>
      <c r="X46" s="17" t="s">
        <v>22</v>
      </c>
      <c r="Y46" s="10">
        <f>LEN(TRIM(X46))-LEN(SUBSTITUTE(X46," ",""))+1</f>
        <v>1</v>
      </c>
      <c r="Z46" s="17" t="s">
        <v>366</v>
      </c>
      <c r="AA46" s="10" t="s">
        <v>366</v>
      </c>
      <c r="AB46" s="17" t="s">
        <v>366</v>
      </c>
      <c r="AC46" s="55" t="s">
        <v>366</v>
      </c>
      <c r="AD46" s="108" t="s">
        <v>366</v>
      </c>
      <c r="AE46" s="55"/>
      <c r="AF46" s="17" t="s">
        <v>28</v>
      </c>
      <c r="AG46" s="10">
        <f>LEN(TRIM(AF46))-LEN(SUBSTITUTE(AF46," ",""))+1</f>
        <v>1</v>
      </c>
      <c r="AH46" s="17" t="s">
        <v>366</v>
      </c>
      <c r="AI46" s="10" t="s">
        <v>366</v>
      </c>
      <c r="AJ46" s="17" t="s">
        <v>366</v>
      </c>
      <c r="AK46" s="55" t="s">
        <v>366</v>
      </c>
      <c r="AL46" s="108" t="s">
        <v>366</v>
      </c>
    </row>
    <row r="47" spans="1:38" x14ac:dyDescent="0.25">
      <c r="A47" s="23" t="s">
        <v>13</v>
      </c>
      <c r="B47" s="80" t="s">
        <v>388</v>
      </c>
      <c r="C47" s="17" t="s">
        <v>366</v>
      </c>
      <c r="D47" s="10" t="s">
        <v>366</v>
      </c>
      <c r="E47" s="17" t="s">
        <v>366</v>
      </c>
      <c r="F47" s="10" t="s">
        <v>366</v>
      </c>
      <c r="G47" s="17" t="s">
        <v>366</v>
      </c>
      <c r="H47" s="10" t="s">
        <v>366</v>
      </c>
      <c r="I47" s="17" t="s">
        <v>366</v>
      </c>
      <c r="J47" s="123" t="s">
        <v>366</v>
      </c>
      <c r="K47" s="92" t="s">
        <v>366</v>
      </c>
      <c r="L47" s="10" t="s">
        <v>366</v>
      </c>
      <c r="M47" s="17" t="s">
        <v>366</v>
      </c>
      <c r="N47" s="123" t="s">
        <v>366</v>
      </c>
      <c r="O47" s="92" t="s">
        <v>366</v>
      </c>
      <c r="P47" s="10" t="s">
        <v>366</v>
      </c>
      <c r="Q47" s="17" t="s">
        <v>366</v>
      </c>
      <c r="R47" s="123" t="s">
        <v>366</v>
      </c>
      <c r="S47" s="92" t="s">
        <v>366</v>
      </c>
      <c r="T47" s="10" t="s">
        <v>366</v>
      </c>
      <c r="U47" s="64" t="s">
        <v>366</v>
      </c>
      <c r="V47" s="10" t="s">
        <v>366</v>
      </c>
      <c r="W47" s="55"/>
      <c r="X47" s="17" t="s">
        <v>366</v>
      </c>
      <c r="Y47" s="10" t="s">
        <v>366</v>
      </c>
      <c r="Z47" s="17" t="s">
        <v>366</v>
      </c>
      <c r="AA47" s="10" t="s">
        <v>366</v>
      </c>
      <c r="AB47" s="17" t="s">
        <v>366</v>
      </c>
      <c r="AC47" s="55" t="s">
        <v>366</v>
      </c>
      <c r="AD47" s="108" t="s">
        <v>366</v>
      </c>
      <c r="AE47" s="55"/>
      <c r="AF47" s="17" t="s">
        <v>366</v>
      </c>
      <c r="AG47" s="10" t="s">
        <v>366</v>
      </c>
      <c r="AH47" s="17" t="s">
        <v>366</v>
      </c>
      <c r="AI47" s="10" t="s">
        <v>366</v>
      </c>
      <c r="AJ47" s="17" t="s">
        <v>366</v>
      </c>
      <c r="AK47" s="55" t="s">
        <v>366</v>
      </c>
      <c r="AL47" s="108" t="s">
        <v>366</v>
      </c>
    </row>
    <row r="48" spans="1:38" x14ac:dyDescent="0.25">
      <c r="A48" s="23" t="s">
        <v>4</v>
      </c>
      <c r="B48" s="80" t="s">
        <v>388</v>
      </c>
      <c r="C48" s="17" t="s">
        <v>27</v>
      </c>
      <c r="D48" s="10">
        <f>LEN(TRIM(C48))-LEN(SUBSTITUTE(C48," ",""))+1</f>
        <v>1</v>
      </c>
      <c r="E48" s="17" t="s">
        <v>366</v>
      </c>
      <c r="F48" s="10" t="s">
        <v>366</v>
      </c>
      <c r="G48" s="17" t="s">
        <v>366</v>
      </c>
      <c r="H48" s="10" t="s">
        <v>366</v>
      </c>
      <c r="I48" s="17" t="s">
        <v>366</v>
      </c>
      <c r="J48" s="123" t="s">
        <v>366</v>
      </c>
      <c r="K48" s="92" t="s">
        <v>366</v>
      </c>
      <c r="L48" s="10" t="s">
        <v>366</v>
      </c>
      <c r="M48" s="17" t="s">
        <v>366</v>
      </c>
      <c r="N48" s="123" t="s">
        <v>366</v>
      </c>
      <c r="O48" s="92" t="s">
        <v>366</v>
      </c>
      <c r="P48" s="10" t="s">
        <v>366</v>
      </c>
      <c r="Q48" s="17" t="s">
        <v>366</v>
      </c>
      <c r="R48" s="123" t="s">
        <v>366</v>
      </c>
      <c r="S48" s="92" t="s">
        <v>366</v>
      </c>
      <c r="T48" s="10" t="s">
        <v>366</v>
      </c>
      <c r="U48" s="64" t="s">
        <v>366</v>
      </c>
      <c r="V48" s="10" t="s">
        <v>366</v>
      </c>
      <c r="W48" s="55"/>
      <c r="X48" s="17" t="s">
        <v>27</v>
      </c>
      <c r="Y48" s="10">
        <f>LEN(TRIM(X48))-LEN(SUBSTITUTE(X48," ",""))+1</f>
        <v>1</v>
      </c>
      <c r="Z48" s="17" t="s">
        <v>366</v>
      </c>
      <c r="AA48" s="10" t="s">
        <v>366</v>
      </c>
      <c r="AB48" s="17" t="s">
        <v>366</v>
      </c>
      <c r="AC48" s="55" t="s">
        <v>366</v>
      </c>
      <c r="AD48" s="108" t="s">
        <v>366</v>
      </c>
      <c r="AE48" s="55"/>
      <c r="AF48" s="17" t="s">
        <v>366</v>
      </c>
      <c r="AG48" s="10" t="s">
        <v>366</v>
      </c>
      <c r="AH48" s="17" t="s">
        <v>366</v>
      </c>
      <c r="AI48" s="10" t="s">
        <v>366</v>
      </c>
      <c r="AJ48" s="17" t="s">
        <v>366</v>
      </c>
      <c r="AK48" s="55" t="s">
        <v>366</v>
      </c>
      <c r="AL48" s="108" t="s">
        <v>366</v>
      </c>
    </row>
    <row r="49" spans="1:38" x14ac:dyDescent="0.25">
      <c r="A49" s="23" t="s">
        <v>8</v>
      </c>
      <c r="B49" s="80" t="s">
        <v>388</v>
      </c>
      <c r="C49" s="17" t="s">
        <v>23</v>
      </c>
      <c r="D49" s="10">
        <f>LEN(TRIM(C49))-LEN(SUBSTITUTE(C49," ",""))+1</f>
        <v>1</v>
      </c>
      <c r="E49" s="17" t="s">
        <v>366</v>
      </c>
      <c r="F49" s="10" t="s">
        <v>366</v>
      </c>
      <c r="G49" s="17" t="s">
        <v>366</v>
      </c>
      <c r="H49" s="10" t="s">
        <v>366</v>
      </c>
      <c r="I49" s="17" t="s">
        <v>366</v>
      </c>
      <c r="J49" s="123" t="s">
        <v>366</v>
      </c>
      <c r="K49" s="92" t="s">
        <v>366</v>
      </c>
      <c r="L49" s="10" t="s">
        <v>366</v>
      </c>
      <c r="M49" s="17" t="s">
        <v>366</v>
      </c>
      <c r="N49" s="123" t="s">
        <v>366</v>
      </c>
      <c r="O49" s="92" t="s">
        <v>366</v>
      </c>
      <c r="P49" s="10" t="s">
        <v>366</v>
      </c>
      <c r="Q49" s="17" t="s">
        <v>366</v>
      </c>
      <c r="R49" s="123" t="s">
        <v>366</v>
      </c>
      <c r="S49" s="92" t="s">
        <v>366</v>
      </c>
      <c r="T49" s="10" t="s">
        <v>366</v>
      </c>
      <c r="U49" s="64" t="s">
        <v>366</v>
      </c>
      <c r="V49" s="10" t="s">
        <v>366</v>
      </c>
      <c r="W49" s="55"/>
      <c r="X49" s="17" t="s">
        <v>23</v>
      </c>
      <c r="Y49" s="10">
        <f>LEN(TRIM(X49))-LEN(SUBSTITUTE(X49," ",""))+1</f>
        <v>1</v>
      </c>
      <c r="Z49" s="17" t="s">
        <v>366</v>
      </c>
      <c r="AA49" s="10" t="s">
        <v>366</v>
      </c>
      <c r="AB49" s="17" t="s">
        <v>366</v>
      </c>
      <c r="AC49" s="55" t="s">
        <v>366</v>
      </c>
      <c r="AD49" s="108" t="s">
        <v>366</v>
      </c>
      <c r="AE49" s="55"/>
      <c r="AF49" s="17" t="s">
        <v>366</v>
      </c>
      <c r="AG49" s="10" t="s">
        <v>366</v>
      </c>
      <c r="AH49" s="17" t="s">
        <v>366</v>
      </c>
      <c r="AI49" s="10" t="s">
        <v>366</v>
      </c>
      <c r="AJ49" s="17" t="s">
        <v>366</v>
      </c>
      <c r="AK49" s="55" t="s">
        <v>366</v>
      </c>
      <c r="AL49" s="108" t="s">
        <v>366</v>
      </c>
    </row>
    <row r="50" spans="1:38" x14ac:dyDescent="0.25">
      <c r="A50" s="23" t="s">
        <v>15</v>
      </c>
      <c r="B50" s="80" t="s">
        <v>388</v>
      </c>
      <c r="C50" s="17" t="s">
        <v>216</v>
      </c>
      <c r="D50" s="10">
        <f>LEN(TRIM(C50))-LEN(SUBSTITUTE(C50," ",""))+1</f>
        <v>3</v>
      </c>
      <c r="E50" s="17" t="s">
        <v>366</v>
      </c>
      <c r="F50" s="10" t="s">
        <v>366</v>
      </c>
      <c r="G50" s="17" t="s">
        <v>366</v>
      </c>
      <c r="H50" s="10" t="s">
        <v>366</v>
      </c>
      <c r="I50" s="17" t="s">
        <v>366</v>
      </c>
      <c r="J50" s="123" t="s">
        <v>366</v>
      </c>
      <c r="K50" s="92" t="s">
        <v>366</v>
      </c>
      <c r="L50" s="10" t="s">
        <v>366</v>
      </c>
      <c r="M50" s="17" t="s">
        <v>366</v>
      </c>
      <c r="N50" s="123" t="s">
        <v>366</v>
      </c>
      <c r="O50" s="92" t="s">
        <v>366</v>
      </c>
      <c r="P50" s="10" t="s">
        <v>366</v>
      </c>
      <c r="Q50" s="17" t="s">
        <v>366</v>
      </c>
      <c r="R50" s="123" t="s">
        <v>366</v>
      </c>
      <c r="S50" s="92" t="s">
        <v>366</v>
      </c>
      <c r="T50" s="10" t="s">
        <v>366</v>
      </c>
      <c r="U50" s="64" t="s">
        <v>366</v>
      </c>
      <c r="V50" s="10" t="s">
        <v>366</v>
      </c>
      <c r="W50" s="55"/>
      <c r="X50" s="17" t="s">
        <v>216</v>
      </c>
      <c r="Y50" s="10">
        <f>LEN(TRIM(X50))-LEN(SUBSTITUTE(X50," ",""))+1</f>
        <v>3</v>
      </c>
      <c r="Z50" s="17" t="s">
        <v>366</v>
      </c>
      <c r="AA50" s="10" t="s">
        <v>366</v>
      </c>
      <c r="AB50" s="17" t="s">
        <v>366</v>
      </c>
      <c r="AC50" s="55" t="s">
        <v>366</v>
      </c>
      <c r="AD50" s="108" t="s">
        <v>366</v>
      </c>
      <c r="AE50" s="55"/>
      <c r="AF50" s="17" t="s">
        <v>366</v>
      </c>
      <c r="AG50" s="10" t="s">
        <v>366</v>
      </c>
      <c r="AH50" s="17" t="s">
        <v>366</v>
      </c>
      <c r="AI50" s="10" t="s">
        <v>366</v>
      </c>
      <c r="AJ50" s="17" t="s">
        <v>366</v>
      </c>
      <c r="AK50" s="55" t="s">
        <v>366</v>
      </c>
      <c r="AL50" s="108" t="s">
        <v>366</v>
      </c>
    </row>
    <row r="51" spans="1:38" ht="220.8" x14ac:dyDescent="0.25">
      <c r="A51" s="22" t="s">
        <v>1</v>
      </c>
      <c r="B51" s="80" t="s">
        <v>3</v>
      </c>
      <c r="C51" s="17" t="s">
        <v>311</v>
      </c>
      <c r="D51" s="10">
        <f t="shared" si="18"/>
        <v>38</v>
      </c>
      <c r="E51" s="17" t="s">
        <v>362</v>
      </c>
      <c r="F51" s="10">
        <f t="shared" si="5"/>
        <v>10</v>
      </c>
      <c r="G51" s="17" t="s">
        <v>366</v>
      </c>
      <c r="H51" s="10" t="s">
        <v>366</v>
      </c>
      <c r="I51" s="17" t="str" cm="1">
        <f t="array" ref="I51">_xlfn.TEXTJOIN(" ",,_xlfn.FILTERXML("&lt;t&gt;&lt;s&gt;"&amp;SUBSTITUTE(C51&amp;" "&amp;E51," ","&lt;/s&gt;&lt;s&gt;")&amp;"&lt;/s&gt;&lt;/t&gt;","//s[preceding::*=.]"))</f>
        <v>IFITM3 KRT19 TFRC TFF1 XBP1 HSPB1</v>
      </c>
      <c r="J51" s="123">
        <f t="shared" si="6"/>
        <v>6</v>
      </c>
      <c r="K51" s="92">
        <f>((LEN(TRIM(I51))-LEN(SUBSTITUTE(I51," ",""))+1)/MIN(D51,F51))*100</f>
        <v>60</v>
      </c>
      <c r="L51" s="10">
        <v>0.01</v>
      </c>
      <c r="M51" s="17" t="s">
        <v>366</v>
      </c>
      <c r="N51" s="123" t="s">
        <v>366</v>
      </c>
      <c r="O51" s="92" t="s">
        <v>366</v>
      </c>
      <c r="P51" s="10" t="s">
        <v>366</v>
      </c>
      <c r="Q51" s="17" t="s">
        <v>366</v>
      </c>
      <c r="R51" s="123" t="s">
        <v>366</v>
      </c>
      <c r="S51" s="92" t="s">
        <v>366</v>
      </c>
      <c r="T51" s="10" t="s">
        <v>366</v>
      </c>
      <c r="U51" s="64" t="s">
        <v>366</v>
      </c>
      <c r="V51" s="10" t="s">
        <v>366</v>
      </c>
      <c r="W51" s="55"/>
      <c r="X51" s="17" t="s">
        <v>247</v>
      </c>
      <c r="Y51" s="10">
        <f t="shared" si="20"/>
        <v>27</v>
      </c>
      <c r="Z51" s="17" t="s">
        <v>229</v>
      </c>
      <c r="AA51" s="10">
        <f t="shared" si="7"/>
        <v>9</v>
      </c>
      <c r="AB51" s="17" t="str" cm="1">
        <f t="array" ref="AB51">_xlfn.TEXTJOIN(" ",,_xlfn.FILTERXML("&lt;t&gt;&lt;s&gt;"&amp;SUBSTITUTE(X51&amp;" "&amp;Z51," ","&lt;/s&gt;&lt;s&gt;")&amp;"&lt;/s&gt;&lt;/t&gt;","//s[preceding::*=.]"))</f>
        <v>IFITM3 KRT19 TFRC TFF1 XBP1 HSPB1</v>
      </c>
      <c r="AC51" s="55">
        <f t="shared" si="8"/>
        <v>6</v>
      </c>
      <c r="AD51" s="108">
        <f>((LEN(TRIM(AB51))-LEN(SUBSTITUTE(AB51," ",""))+1)/MIN(Y51,AA51))*100</f>
        <v>66.666666666666657</v>
      </c>
      <c r="AE51" s="55"/>
      <c r="AF51" s="17" t="s">
        <v>248</v>
      </c>
      <c r="AG51" s="10">
        <f t="shared" si="13"/>
        <v>11</v>
      </c>
      <c r="AH51" s="17" t="s">
        <v>230</v>
      </c>
      <c r="AI51" s="10">
        <f t="shared" si="9"/>
        <v>1</v>
      </c>
      <c r="AJ51" s="17" t="s">
        <v>366</v>
      </c>
      <c r="AK51" s="55" t="s">
        <v>366</v>
      </c>
      <c r="AL51" s="108" t="s">
        <v>366</v>
      </c>
    </row>
    <row r="52" spans="1:38" ht="110.4" x14ac:dyDescent="0.25">
      <c r="A52" s="23" t="s">
        <v>14</v>
      </c>
      <c r="B52" s="80" t="s">
        <v>3</v>
      </c>
      <c r="C52" s="17" t="s">
        <v>312</v>
      </c>
      <c r="D52" s="10">
        <f t="shared" si="18"/>
        <v>17</v>
      </c>
      <c r="E52" s="17" t="s">
        <v>366</v>
      </c>
      <c r="F52" s="10" t="s">
        <v>366</v>
      </c>
      <c r="G52" s="17" t="s">
        <v>366</v>
      </c>
      <c r="H52" s="10" t="s">
        <v>366</v>
      </c>
      <c r="I52" s="17" t="s">
        <v>366</v>
      </c>
      <c r="J52" s="123" t="s">
        <v>366</v>
      </c>
      <c r="K52" s="92" t="s">
        <v>366</v>
      </c>
      <c r="L52" s="10" t="s">
        <v>366</v>
      </c>
      <c r="M52" s="17" t="s">
        <v>366</v>
      </c>
      <c r="N52" s="123" t="s">
        <v>366</v>
      </c>
      <c r="O52" s="92" t="s">
        <v>366</v>
      </c>
      <c r="P52" s="10" t="s">
        <v>366</v>
      </c>
      <c r="Q52" s="17" t="s">
        <v>366</v>
      </c>
      <c r="R52" s="123" t="s">
        <v>366</v>
      </c>
      <c r="S52" s="92" t="s">
        <v>366</v>
      </c>
      <c r="T52" s="10" t="s">
        <v>366</v>
      </c>
      <c r="U52" s="64" t="s">
        <v>366</v>
      </c>
      <c r="V52" s="10" t="s">
        <v>366</v>
      </c>
      <c r="W52" s="55"/>
      <c r="X52" s="17" t="s">
        <v>249</v>
      </c>
      <c r="Y52" s="10">
        <f t="shared" si="20"/>
        <v>12</v>
      </c>
      <c r="Z52" s="17" t="s">
        <v>366</v>
      </c>
      <c r="AA52" s="10" t="s">
        <v>366</v>
      </c>
      <c r="AB52" s="17" t="s">
        <v>366</v>
      </c>
      <c r="AC52" s="55" t="s">
        <v>366</v>
      </c>
      <c r="AD52" s="108" t="s">
        <v>366</v>
      </c>
      <c r="AE52" s="55"/>
      <c r="AF52" s="17" t="s">
        <v>250</v>
      </c>
      <c r="AG52" s="10">
        <f t="shared" si="13"/>
        <v>5</v>
      </c>
      <c r="AH52" s="17" t="s">
        <v>366</v>
      </c>
      <c r="AI52" s="10" t="s">
        <v>366</v>
      </c>
      <c r="AJ52" s="17" t="s">
        <v>366</v>
      </c>
      <c r="AK52" s="55" t="s">
        <v>366</v>
      </c>
      <c r="AL52" s="108" t="s">
        <v>366</v>
      </c>
    </row>
    <row r="53" spans="1:38" ht="138" x14ac:dyDescent="0.25">
      <c r="A53" s="23" t="s">
        <v>13</v>
      </c>
      <c r="B53" s="80" t="s">
        <v>3</v>
      </c>
      <c r="C53" s="17" t="s">
        <v>313</v>
      </c>
      <c r="D53" s="10">
        <f t="shared" si="18"/>
        <v>11</v>
      </c>
      <c r="E53" s="17" t="s">
        <v>363</v>
      </c>
      <c r="F53" s="10">
        <f t="shared" si="5"/>
        <v>10</v>
      </c>
      <c r="G53" s="17" t="s">
        <v>366</v>
      </c>
      <c r="H53" s="10" t="s">
        <v>366</v>
      </c>
      <c r="I53" s="17" t="str" cm="1">
        <f t="array" ref="I53">_xlfn.TEXTJOIN(" ",,_xlfn.FILTERXML("&lt;t&gt;&lt;s&gt;"&amp;SUBSTITUTE(C53&amp;" "&amp;E53," ","&lt;/s&gt;&lt;s&gt;")&amp;"&lt;/s&gt;&lt;/t&gt;","//s[preceding::*=.]"))</f>
        <v>PTPRC FOS</v>
      </c>
      <c r="J53" s="123">
        <f t="shared" si="6"/>
        <v>2</v>
      </c>
      <c r="K53" s="92">
        <f>((LEN(TRIM(I53))-LEN(SUBSTITUTE(I53," ",""))+1)/MIN(D53,F53))*100</f>
        <v>20</v>
      </c>
      <c r="L53" s="10">
        <v>0.24</v>
      </c>
      <c r="M53" s="17" t="s">
        <v>366</v>
      </c>
      <c r="N53" s="123" t="s">
        <v>366</v>
      </c>
      <c r="O53" s="92" t="s">
        <v>366</v>
      </c>
      <c r="P53" s="10" t="s">
        <v>366</v>
      </c>
      <c r="Q53" s="17" t="s">
        <v>366</v>
      </c>
      <c r="R53" s="123" t="s">
        <v>366</v>
      </c>
      <c r="S53" s="92" t="s">
        <v>366</v>
      </c>
      <c r="T53" s="10" t="s">
        <v>366</v>
      </c>
      <c r="U53" s="64" t="s">
        <v>366</v>
      </c>
      <c r="V53" s="10" t="s">
        <v>366</v>
      </c>
      <c r="W53" s="55"/>
      <c r="X53" s="17" t="s">
        <v>251</v>
      </c>
      <c r="Y53" s="10">
        <f t="shared" si="20"/>
        <v>4</v>
      </c>
      <c r="Z53" s="17" t="s">
        <v>236</v>
      </c>
      <c r="AA53" s="10">
        <f t="shared" si="7"/>
        <v>8</v>
      </c>
      <c r="AB53" s="17" t="str" cm="1">
        <f t="array" ref="AB53">_xlfn.TEXTJOIN(" ",,_xlfn.FILTERXML("&lt;t&gt;&lt;s&gt;"&amp;SUBSTITUTE(X53&amp;" "&amp;Z53," ","&lt;/s&gt;&lt;s&gt;")&amp;"&lt;/s&gt;&lt;/t&gt;","//s[preceding::*=.]"))</f>
        <v>PTPRC</v>
      </c>
      <c r="AC53" s="55">
        <f t="shared" si="8"/>
        <v>1</v>
      </c>
      <c r="AD53" s="108">
        <f>((LEN(TRIM(AB53))-LEN(SUBSTITUTE(AB53," ",""))+1)/MIN(Y53,AA53))*100</f>
        <v>25</v>
      </c>
      <c r="AE53" s="55"/>
      <c r="AF53" s="17" t="s">
        <v>252</v>
      </c>
      <c r="AG53" s="10">
        <f t="shared" si="13"/>
        <v>7</v>
      </c>
      <c r="AH53" s="17" t="s">
        <v>237</v>
      </c>
      <c r="AI53" s="10">
        <f t="shared" si="9"/>
        <v>2</v>
      </c>
      <c r="AJ53" s="17" t="str" cm="1">
        <f t="array" ref="AJ53">_xlfn.TEXTJOIN(" ",,_xlfn.FILTERXML("&lt;t&gt;&lt;s&gt;"&amp;SUBSTITUTE(AF53&amp;" "&amp;AH53," ","&lt;/s&gt;&lt;s&gt;")&amp;"&lt;/s&gt;&lt;/t&gt;","//s[preceding::*=.]"))</f>
        <v>FOS</v>
      </c>
      <c r="AK53" s="55">
        <f t="shared" si="10"/>
        <v>1</v>
      </c>
      <c r="AL53" s="108">
        <f>((LEN(TRIM(AJ53))-LEN(SUBSTITUTE(AJ53," ",""))+1)/MIN(AG53,AI53))*100</f>
        <v>50</v>
      </c>
    </row>
    <row r="54" spans="1:38" ht="124.2" x14ac:dyDescent="0.25">
      <c r="A54" s="23" t="s">
        <v>4</v>
      </c>
      <c r="B54" s="80" t="s">
        <v>3</v>
      </c>
      <c r="C54" s="17" t="s">
        <v>253</v>
      </c>
      <c r="D54" s="10">
        <f t="shared" si="18"/>
        <v>16</v>
      </c>
      <c r="E54" s="17" t="s">
        <v>364</v>
      </c>
      <c r="F54" s="10">
        <f t="shared" si="5"/>
        <v>10</v>
      </c>
      <c r="G54" s="17" t="s">
        <v>366</v>
      </c>
      <c r="H54" s="10" t="s">
        <v>366</v>
      </c>
      <c r="I54" s="17" t="str" cm="1">
        <f t="array" ref="I54">_xlfn.TEXTJOIN(" ",,_xlfn.FILTERXML("&lt;t&gt;&lt;s&gt;"&amp;SUBSTITUTE(C54&amp;" "&amp;E54," ","&lt;/s&gt;&lt;s&gt;")&amp;"&lt;/s&gt;&lt;/t&gt;","//s[preceding::*=.]"))</f>
        <v>HSPB1 KRT18 STMN1</v>
      </c>
      <c r="J54" s="123">
        <f t="shared" si="6"/>
        <v>3</v>
      </c>
      <c r="K54" s="92">
        <f>((LEN(TRIM(I54))-LEN(SUBSTITUTE(I54," ",""))+1)/MIN(D54,F54))*100</f>
        <v>30</v>
      </c>
      <c r="L54" s="10">
        <v>0.03</v>
      </c>
      <c r="M54" s="17" t="s">
        <v>366</v>
      </c>
      <c r="N54" s="123" t="s">
        <v>366</v>
      </c>
      <c r="O54" s="92" t="s">
        <v>366</v>
      </c>
      <c r="P54" s="10" t="s">
        <v>366</v>
      </c>
      <c r="Q54" s="17" t="s">
        <v>366</v>
      </c>
      <c r="R54" s="123" t="s">
        <v>366</v>
      </c>
      <c r="S54" s="92" t="s">
        <v>366</v>
      </c>
      <c r="T54" s="10" t="s">
        <v>366</v>
      </c>
      <c r="U54" s="64" t="s">
        <v>366</v>
      </c>
      <c r="V54" s="10" t="s">
        <v>366</v>
      </c>
      <c r="W54" s="55"/>
      <c r="X54" s="17" t="s">
        <v>253</v>
      </c>
      <c r="Y54" s="10">
        <f t="shared" si="20"/>
        <v>16</v>
      </c>
      <c r="Z54" s="17" t="s">
        <v>238</v>
      </c>
      <c r="AA54" s="10">
        <f t="shared" si="7"/>
        <v>9</v>
      </c>
      <c r="AB54" s="17" t="str" cm="1">
        <f t="array" ref="AB54">_xlfn.TEXTJOIN(" ",,_xlfn.FILTERXML("&lt;t&gt;&lt;s&gt;"&amp;SUBSTITUTE(X54&amp;" "&amp;Z54," ","&lt;/s&gt;&lt;s&gt;")&amp;"&lt;/s&gt;&lt;/t&gt;","//s[preceding::*=.]"))</f>
        <v>HSPB1 KRT18 STMN1</v>
      </c>
      <c r="AC54" s="55">
        <f t="shared" si="8"/>
        <v>3</v>
      </c>
      <c r="AD54" s="108">
        <f>((LEN(TRIM(AB54))-LEN(SUBSTITUTE(AB54," ",""))+1)/MIN(Y54,AA54))*100</f>
        <v>33.333333333333329</v>
      </c>
      <c r="AE54" s="55"/>
      <c r="AF54" s="17" t="s">
        <v>366</v>
      </c>
      <c r="AG54" s="10" t="s">
        <v>366</v>
      </c>
      <c r="AH54" s="17" t="s">
        <v>24</v>
      </c>
      <c r="AI54" s="10">
        <f t="shared" si="9"/>
        <v>1</v>
      </c>
      <c r="AJ54" s="17" t="s">
        <v>366</v>
      </c>
      <c r="AK54" s="55" t="s">
        <v>366</v>
      </c>
      <c r="AL54" s="108" t="s">
        <v>366</v>
      </c>
    </row>
    <row r="55" spans="1:38" x14ac:dyDescent="0.25">
      <c r="A55" s="23" t="s">
        <v>8</v>
      </c>
      <c r="B55" s="80" t="s">
        <v>3</v>
      </c>
      <c r="C55" s="17" t="s">
        <v>314</v>
      </c>
      <c r="D55" s="10">
        <f t="shared" si="18"/>
        <v>3</v>
      </c>
      <c r="E55" s="17" t="s">
        <v>366</v>
      </c>
      <c r="F55" s="10" t="s">
        <v>366</v>
      </c>
      <c r="G55" s="17" t="s">
        <v>366</v>
      </c>
      <c r="H55" s="10" t="s">
        <v>366</v>
      </c>
      <c r="I55" s="17" t="s">
        <v>366</v>
      </c>
      <c r="J55" s="123" t="s">
        <v>366</v>
      </c>
      <c r="K55" s="92" t="s">
        <v>366</v>
      </c>
      <c r="L55" s="10" t="s">
        <v>366</v>
      </c>
      <c r="M55" s="17" t="s">
        <v>366</v>
      </c>
      <c r="N55" s="123" t="s">
        <v>366</v>
      </c>
      <c r="O55" s="92" t="s">
        <v>366</v>
      </c>
      <c r="P55" s="10" t="s">
        <v>366</v>
      </c>
      <c r="Q55" s="17" t="s">
        <v>366</v>
      </c>
      <c r="R55" s="123" t="s">
        <v>366</v>
      </c>
      <c r="S55" s="92" t="s">
        <v>366</v>
      </c>
      <c r="T55" s="10" t="s">
        <v>366</v>
      </c>
      <c r="U55" s="64" t="s">
        <v>366</v>
      </c>
      <c r="V55" s="10" t="s">
        <v>366</v>
      </c>
      <c r="W55" s="55"/>
      <c r="X55" s="17" t="s">
        <v>226</v>
      </c>
      <c r="Y55" s="10">
        <f t="shared" si="20"/>
        <v>2</v>
      </c>
      <c r="Z55" s="17" t="s">
        <v>366</v>
      </c>
      <c r="AA55" s="10" t="s">
        <v>366</v>
      </c>
      <c r="AB55" s="17" t="s">
        <v>366</v>
      </c>
      <c r="AC55" s="55" t="s">
        <v>366</v>
      </c>
      <c r="AD55" s="108" t="s">
        <v>366</v>
      </c>
      <c r="AE55" s="55"/>
      <c r="AF55" s="17" t="s">
        <v>254</v>
      </c>
      <c r="AG55" s="10">
        <f t="shared" si="13"/>
        <v>1</v>
      </c>
      <c r="AH55" s="17" t="s">
        <v>366</v>
      </c>
      <c r="AI55" s="10" t="s">
        <v>366</v>
      </c>
      <c r="AJ55" s="17" t="s">
        <v>366</v>
      </c>
      <c r="AK55" s="55" t="s">
        <v>366</v>
      </c>
      <c r="AL55" s="108" t="s">
        <v>366</v>
      </c>
    </row>
    <row r="56" spans="1:38" ht="27.6" x14ac:dyDescent="0.25">
      <c r="A56" s="23" t="s">
        <v>15</v>
      </c>
      <c r="B56" s="80" t="s">
        <v>3</v>
      </c>
      <c r="C56" s="17" t="s">
        <v>315</v>
      </c>
      <c r="D56" s="10">
        <f t="shared" si="18"/>
        <v>5</v>
      </c>
      <c r="E56" s="17" t="s">
        <v>366</v>
      </c>
      <c r="F56" s="10" t="s">
        <v>366</v>
      </c>
      <c r="G56" s="17" t="s">
        <v>366</v>
      </c>
      <c r="H56" s="10" t="s">
        <v>366</v>
      </c>
      <c r="I56" s="17" t="s">
        <v>366</v>
      </c>
      <c r="J56" s="123" t="s">
        <v>366</v>
      </c>
      <c r="K56" s="92" t="s">
        <v>366</v>
      </c>
      <c r="L56" s="10" t="s">
        <v>366</v>
      </c>
      <c r="M56" s="17" t="s">
        <v>366</v>
      </c>
      <c r="N56" s="123" t="s">
        <v>366</v>
      </c>
      <c r="O56" s="92" t="s">
        <v>366</v>
      </c>
      <c r="P56" s="10" t="s">
        <v>366</v>
      </c>
      <c r="Q56" s="17" t="s">
        <v>366</v>
      </c>
      <c r="R56" s="123" t="s">
        <v>366</v>
      </c>
      <c r="S56" s="92" t="s">
        <v>366</v>
      </c>
      <c r="T56" s="10" t="s">
        <v>366</v>
      </c>
      <c r="U56" s="64" t="s">
        <v>366</v>
      </c>
      <c r="V56" s="10" t="s">
        <v>366</v>
      </c>
      <c r="W56" s="55"/>
      <c r="X56" s="17" t="s">
        <v>255</v>
      </c>
      <c r="Y56" s="10">
        <f t="shared" si="20"/>
        <v>3</v>
      </c>
      <c r="Z56" s="17" t="s">
        <v>366</v>
      </c>
      <c r="AA56" s="10" t="s">
        <v>366</v>
      </c>
      <c r="AB56" s="17" t="s">
        <v>366</v>
      </c>
      <c r="AC56" s="55" t="s">
        <v>366</v>
      </c>
      <c r="AD56" s="108" t="s">
        <v>366</v>
      </c>
      <c r="AE56" s="55"/>
      <c r="AF56" s="17" t="s">
        <v>256</v>
      </c>
      <c r="AG56" s="10">
        <f t="shared" si="13"/>
        <v>2</v>
      </c>
      <c r="AH56" s="17" t="s">
        <v>366</v>
      </c>
      <c r="AI56" s="10" t="s">
        <v>366</v>
      </c>
      <c r="AJ56" s="17" t="s">
        <v>366</v>
      </c>
      <c r="AK56" s="55" t="s">
        <v>366</v>
      </c>
      <c r="AL56" s="108" t="s">
        <v>366</v>
      </c>
    </row>
    <row r="57" spans="1:38" ht="136.80000000000001" customHeight="1" thickBot="1" x14ac:dyDescent="0.3">
      <c r="A57" s="142" t="s">
        <v>1</v>
      </c>
      <c r="B57" s="141" t="s">
        <v>40</v>
      </c>
      <c r="C57" s="81" t="s">
        <v>368</v>
      </c>
      <c r="D57" s="82">
        <f>LEN(TRIM(C57))-LEN(SUBSTITUTE(C57," ",""))+1</f>
        <v>22</v>
      </c>
      <c r="E57" s="81" t="s">
        <v>366</v>
      </c>
      <c r="F57" s="82" t="s">
        <v>366</v>
      </c>
      <c r="G57" s="81" t="s">
        <v>410</v>
      </c>
      <c r="H57" s="82">
        <v>15</v>
      </c>
      <c r="I57" s="81" t="s">
        <v>366</v>
      </c>
      <c r="J57" s="132" t="s">
        <v>366</v>
      </c>
      <c r="K57" s="110" t="s">
        <v>366</v>
      </c>
      <c r="L57" s="82" t="s">
        <v>366</v>
      </c>
      <c r="M57" s="81" t="str" cm="1">
        <f t="array" ref="M57">_xlfn.TEXTJOIN(" ",,_xlfn.FILTERXML("&lt;t&gt;&lt;s&gt;"&amp;SUBSTITUTE(C57&amp;" "&amp;G57," ","&lt;/s&gt;&lt;s&gt;")&amp;"&lt;/s&gt;&lt;/t&gt;","//s[preceding::*=.]"))</f>
        <v>CD69 KIF23</v>
      </c>
      <c r="N57" s="132">
        <f>LEN(TRIM(M57))-LEN(SUBSTITUTE(M57," ",""))+1</f>
        <v>2</v>
      </c>
      <c r="O57" s="110">
        <f>((LEN(TRIM(M57))-LEN(SUBSTITUTE(M57," ",""))+1)/MIN(D57,H57))*100</f>
        <v>13.333333333333334</v>
      </c>
      <c r="P57" s="82">
        <v>0.7</v>
      </c>
      <c r="Q57" s="81" t="s">
        <v>366</v>
      </c>
      <c r="R57" s="132" t="s">
        <v>366</v>
      </c>
      <c r="S57" s="110" t="s">
        <v>366</v>
      </c>
      <c r="T57" s="82" t="s">
        <v>366</v>
      </c>
      <c r="U57" s="133" t="s">
        <v>366</v>
      </c>
      <c r="V57" s="134" t="s">
        <v>366</v>
      </c>
      <c r="W57" s="136"/>
      <c r="X57" s="81" t="s">
        <v>369</v>
      </c>
      <c r="Y57" s="82">
        <f t="shared" si="20"/>
        <v>19</v>
      </c>
      <c r="Z57" s="81" t="s">
        <v>366</v>
      </c>
      <c r="AA57" s="82" t="s">
        <v>366</v>
      </c>
      <c r="AB57" s="81" t="s">
        <v>366</v>
      </c>
      <c r="AC57" s="135" t="s">
        <v>366</v>
      </c>
      <c r="AD57" s="112" t="s">
        <v>366</v>
      </c>
      <c r="AE57" s="136"/>
      <c r="AF57" s="81" t="s">
        <v>370</v>
      </c>
      <c r="AG57" s="82">
        <f>LEN(TRIM(AF57))-LEN(SUBSTITUTE(AF57," ",""))+1</f>
        <v>3</v>
      </c>
      <c r="AH57" s="81" t="s">
        <v>366</v>
      </c>
      <c r="AI57" s="82" t="s">
        <v>366</v>
      </c>
      <c r="AJ57" s="81" t="s">
        <v>366</v>
      </c>
      <c r="AK57" s="135" t="s">
        <v>366</v>
      </c>
      <c r="AL57" s="112" t="s">
        <v>366</v>
      </c>
    </row>
    <row r="58" spans="1:38" x14ac:dyDescent="0.25">
      <c r="D58" s="1">
        <f>SUM(D3:D56)</f>
        <v>862</v>
      </c>
      <c r="F58" s="1">
        <f>SUM(F3:F56)</f>
        <v>330</v>
      </c>
      <c r="H58" s="1">
        <f>SUM(H3:H56)</f>
        <v>0</v>
      </c>
      <c r="J58" s="1">
        <f>SUM(J3:J56)</f>
        <v>166</v>
      </c>
      <c r="K58" s="1"/>
      <c r="N58" s="1">
        <f>SUM(N3:N56)</f>
        <v>0</v>
      </c>
      <c r="O58" s="1"/>
      <c r="R58" s="1">
        <f>SUM(R3:R56)</f>
        <v>0</v>
      </c>
      <c r="S58" s="1"/>
      <c r="V58" s="1">
        <f>SUM(V3:V56)</f>
        <v>0</v>
      </c>
      <c r="Y58" s="1">
        <f>SUM(Y3:Y56)</f>
        <v>525</v>
      </c>
      <c r="AA58" s="1">
        <f>SUM(AA3:AA56)</f>
        <v>202</v>
      </c>
      <c r="AC58" s="1">
        <f>SUM(AC3:AC56)</f>
        <v>79</v>
      </c>
      <c r="AD58" s="1"/>
      <c r="AG58" s="1">
        <f>SUM(AG3:AG56)</f>
        <v>294</v>
      </c>
      <c r="AI58" s="1">
        <f>SUM(AI3:AI56)</f>
        <v>95</v>
      </c>
      <c r="AK58" s="1">
        <f t="shared" ref="AK58" si="23">SUM(AK3:AK56)</f>
        <v>56</v>
      </c>
      <c r="AL58" s="1"/>
    </row>
    <row r="59" spans="1:38" ht="13.8" customHeight="1" x14ac:dyDescent="0.25">
      <c r="H59" s="71"/>
      <c r="I59" s="70"/>
      <c r="J59" s="70"/>
      <c r="K59" s="111"/>
      <c r="L59" s="70"/>
      <c r="M59" s="70"/>
      <c r="N59" s="70"/>
      <c r="O59" s="111"/>
      <c r="P59" s="70"/>
      <c r="Q59" s="70"/>
      <c r="R59" s="70"/>
      <c r="S59" s="111"/>
      <c r="T59" s="70"/>
      <c r="U59" s="70"/>
      <c r="V59" s="70"/>
    </row>
    <row r="60" spans="1:38" ht="69" customHeight="1" x14ac:dyDescent="0.25">
      <c r="A60" s="70" t="s">
        <v>371</v>
      </c>
      <c r="B60" s="70"/>
      <c r="C60" s="70"/>
      <c r="D60" s="70"/>
    </row>
    <row r="67" spans="1:2" x14ac:dyDescent="0.25">
      <c r="A67" s="25"/>
      <c r="B67" s="25"/>
    </row>
    <row r="68" spans="1:2" x14ac:dyDescent="0.25">
      <c r="A68" s="25"/>
      <c r="B68" s="25"/>
    </row>
    <row r="69" spans="1:2" x14ac:dyDescent="0.25">
      <c r="A69" s="25"/>
      <c r="B69" s="25"/>
    </row>
    <row r="70" spans="1:2" x14ac:dyDescent="0.25">
      <c r="A70" s="25"/>
      <c r="B70" s="25"/>
    </row>
    <row r="71" spans="1:2" x14ac:dyDescent="0.25">
      <c r="A71" s="25"/>
      <c r="B71" s="25"/>
    </row>
    <row r="72" spans="1:2" x14ac:dyDescent="0.25">
      <c r="A72" s="25"/>
      <c r="B72" s="25"/>
    </row>
    <row r="73" spans="1:2" x14ac:dyDescent="0.25">
      <c r="A73" s="25"/>
      <c r="B73" s="25"/>
    </row>
    <row r="74" spans="1:2" x14ac:dyDescent="0.25">
      <c r="A74" s="25"/>
      <c r="B74" s="25"/>
    </row>
    <row r="75" spans="1:2" x14ac:dyDescent="0.25">
      <c r="A75" s="25"/>
      <c r="B75" s="25"/>
    </row>
    <row r="76" spans="1:2" x14ac:dyDescent="0.25">
      <c r="A76" s="25"/>
      <c r="B76" s="25"/>
    </row>
    <row r="77" spans="1:2" x14ac:dyDescent="0.25">
      <c r="A77" s="25"/>
      <c r="B77" s="25"/>
    </row>
    <row r="78" spans="1:2" x14ac:dyDescent="0.25">
      <c r="A78" s="25"/>
      <c r="B78" s="25"/>
    </row>
    <row r="79" spans="1:2" x14ac:dyDescent="0.25">
      <c r="A79" s="25"/>
      <c r="B79" s="25"/>
    </row>
    <row r="80" spans="1:2" x14ac:dyDescent="0.25">
      <c r="A80" s="25"/>
      <c r="B80" s="25"/>
    </row>
    <row r="81" spans="1:2" x14ac:dyDescent="0.25">
      <c r="A81" s="25"/>
      <c r="B81" s="25"/>
    </row>
    <row r="82" spans="1:2" x14ac:dyDescent="0.25">
      <c r="A82" s="25"/>
      <c r="B82" s="25"/>
    </row>
    <row r="83" spans="1:2" x14ac:dyDescent="0.25">
      <c r="A83" s="25"/>
      <c r="B83" s="25"/>
    </row>
    <row r="84" spans="1:2" x14ac:dyDescent="0.25">
      <c r="A84" s="25"/>
      <c r="B84" s="25"/>
    </row>
    <row r="85" spans="1:2" x14ac:dyDescent="0.25">
      <c r="A85" s="25"/>
      <c r="B85" s="25"/>
    </row>
    <row r="86" spans="1:2" x14ac:dyDescent="0.25">
      <c r="A86" s="25"/>
      <c r="B86" s="25"/>
    </row>
    <row r="87" spans="1:2" x14ac:dyDescent="0.25">
      <c r="A87" s="25"/>
      <c r="B87" s="25"/>
    </row>
    <row r="88" spans="1:2" x14ac:dyDescent="0.25">
      <c r="A88" s="25"/>
      <c r="B88" s="25"/>
    </row>
    <row r="89" spans="1:2" x14ac:dyDescent="0.25">
      <c r="A89" s="25"/>
      <c r="B89" s="25"/>
    </row>
    <row r="90" spans="1:2" x14ac:dyDescent="0.25">
      <c r="A90" s="25"/>
      <c r="B90" s="25"/>
    </row>
    <row r="91" spans="1:2" x14ac:dyDescent="0.25">
      <c r="A91" s="25"/>
      <c r="B91" s="25"/>
    </row>
    <row r="92" spans="1:2" x14ac:dyDescent="0.25">
      <c r="A92" s="25"/>
      <c r="B92" s="25"/>
    </row>
    <row r="93" spans="1:2" x14ac:dyDescent="0.25">
      <c r="A93" s="25"/>
      <c r="B93" s="25"/>
    </row>
    <row r="94" spans="1:2" x14ac:dyDescent="0.25">
      <c r="A94" s="25"/>
      <c r="B94" s="25"/>
    </row>
    <row r="95" spans="1:2" x14ac:dyDescent="0.25">
      <c r="A95" s="25"/>
      <c r="B95" s="25"/>
    </row>
    <row r="96" spans="1:2" x14ac:dyDescent="0.25">
      <c r="A96" s="25"/>
      <c r="B96" s="25"/>
    </row>
    <row r="97" spans="1:2" x14ac:dyDescent="0.25">
      <c r="A97" s="25"/>
      <c r="B97" s="25"/>
    </row>
    <row r="98" spans="1:2" x14ac:dyDescent="0.25">
      <c r="A98" s="25"/>
      <c r="B98" s="25"/>
    </row>
    <row r="99" spans="1:2" x14ac:dyDescent="0.25">
      <c r="A99" s="25"/>
      <c r="B99" s="25"/>
    </row>
    <row r="100" spans="1:2" x14ac:dyDescent="0.25">
      <c r="A100" s="25"/>
      <c r="B100" s="25"/>
    </row>
    <row r="101" spans="1:2" x14ac:dyDescent="0.25">
      <c r="A101" s="25"/>
      <c r="B101" s="25"/>
    </row>
    <row r="102" spans="1:2" x14ac:dyDescent="0.25">
      <c r="A102" s="25"/>
      <c r="B102" s="25"/>
    </row>
    <row r="103" spans="1:2" x14ac:dyDescent="0.25">
      <c r="A103" s="25"/>
      <c r="B103" s="25"/>
    </row>
    <row r="104" spans="1:2" x14ac:dyDescent="0.25">
      <c r="A104" s="25"/>
      <c r="B104" s="25"/>
    </row>
    <row r="105" spans="1:2" x14ac:dyDescent="0.25">
      <c r="A105" s="25"/>
      <c r="B105" s="25"/>
    </row>
    <row r="106" spans="1:2" x14ac:dyDescent="0.25">
      <c r="A106" s="25"/>
      <c r="B106" s="25"/>
    </row>
    <row r="107" spans="1:2" x14ac:dyDescent="0.25">
      <c r="A107" s="25"/>
      <c r="B107" s="25"/>
    </row>
    <row r="108" spans="1:2" x14ac:dyDescent="0.25">
      <c r="A108" s="25"/>
      <c r="B108" s="25"/>
    </row>
    <row r="109" spans="1:2" x14ac:dyDescent="0.25">
      <c r="A109" s="25"/>
      <c r="B109" s="25"/>
    </row>
    <row r="110" spans="1:2" x14ac:dyDescent="0.25">
      <c r="A110" s="25"/>
      <c r="B110" s="25"/>
    </row>
    <row r="111" spans="1:2" x14ac:dyDescent="0.25">
      <c r="A111" s="25"/>
      <c r="B111" s="25"/>
    </row>
    <row r="112" spans="1:2" x14ac:dyDescent="0.25">
      <c r="A112" s="25"/>
      <c r="B112" s="25"/>
    </row>
    <row r="113" spans="1:2" x14ac:dyDescent="0.25">
      <c r="A113" s="25"/>
      <c r="B113" s="25"/>
    </row>
    <row r="114" spans="1:2" x14ac:dyDescent="0.25">
      <c r="A114" s="25"/>
      <c r="B114" s="25"/>
    </row>
    <row r="115" spans="1:2" x14ac:dyDescent="0.25">
      <c r="A115" s="25"/>
      <c r="B115" s="25"/>
    </row>
    <row r="116" spans="1:2" x14ac:dyDescent="0.25">
      <c r="A116" s="25"/>
      <c r="B116" s="25"/>
    </row>
    <row r="117" spans="1:2" x14ac:dyDescent="0.25">
      <c r="A117" s="25"/>
      <c r="B117" s="25"/>
    </row>
    <row r="118" spans="1:2" x14ac:dyDescent="0.25">
      <c r="A118" s="25"/>
      <c r="B118" s="25"/>
    </row>
    <row r="119" spans="1:2" x14ac:dyDescent="0.25">
      <c r="A119" s="25"/>
      <c r="B119" s="25"/>
    </row>
    <row r="120" spans="1:2" x14ac:dyDescent="0.25">
      <c r="A120" s="25"/>
      <c r="B120" s="25"/>
    </row>
    <row r="121" spans="1:2" x14ac:dyDescent="0.25">
      <c r="A121" s="25"/>
      <c r="B121" s="25"/>
    </row>
    <row r="122" spans="1:2" x14ac:dyDescent="0.25">
      <c r="A122" s="25"/>
      <c r="B122" s="25"/>
    </row>
    <row r="123" spans="1:2" x14ac:dyDescent="0.25">
      <c r="A123" s="25"/>
      <c r="B123" s="25"/>
    </row>
    <row r="124" spans="1:2" x14ac:dyDescent="0.25">
      <c r="A124" s="25"/>
      <c r="B124" s="25"/>
    </row>
    <row r="125" spans="1:2" x14ac:dyDescent="0.25">
      <c r="A125" s="25"/>
      <c r="B125" s="25"/>
    </row>
    <row r="126" spans="1:2" x14ac:dyDescent="0.25">
      <c r="A126" s="25"/>
      <c r="B126" s="25"/>
    </row>
  </sheetData>
  <mergeCells count="3">
    <mergeCell ref="AF1:AL1"/>
    <mergeCell ref="C1:V1"/>
    <mergeCell ref="X1:AD1"/>
  </mergeCells>
  <phoneticPr fontId="3" type="noConversion"/>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9C0272-CC90-41B3-A212-79113A4234FF}">
  <dimension ref="A1:Y59"/>
  <sheetViews>
    <sheetView tabSelected="1" topLeftCell="A2" zoomScale="70" zoomScaleNormal="70" workbookViewId="0">
      <selection activeCell="Q65" sqref="Q65"/>
    </sheetView>
  </sheetViews>
  <sheetFormatPr defaultRowHeight="13.8" x14ac:dyDescent="0.25"/>
  <cols>
    <col min="1" max="1" width="18" style="1" customWidth="1"/>
    <col min="2" max="2" width="21.19921875" style="1" customWidth="1"/>
    <col min="3" max="3" width="20.3984375" style="1" customWidth="1"/>
    <col min="4" max="4" width="9.59765625" style="1" customWidth="1"/>
    <col min="5" max="5" width="26.19921875" style="1" customWidth="1"/>
    <col min="6" max="6" width="10" style="1" customWidth="1"/>
    <col min="7" max="7" width="17.69921875" style="1" customWidth="1"/>
    <col min="8" max="10" width="8.796875" style="146"/>
    <col min="11" max="11" width="17.8984375" style="1" customWidth="1"/>
    <col min="12" max="12" width="19.8984375" style="1" customWidth="1"/>
    <col min="13" max="13" width="31.296875" style="1" customWidth="1"/>
    <col min="14" max="14" width="9.5" style="1" customWidth="1"/>
    <col min="15" max="15" width="22.3984375" style="1" customWidth="1"/>
    <col min="16" max="16" width="9.5" style="1" customWidth="1"/>
    <col min="17" max="17" width="17.296875" style="1" customWidth="1"/>
    <col min="18" max="20" width="8.796875" style="1"/>
    <col min="21" max="21" width="8.796875" style="146"/>
    <col min="22" max="22" width="29" style="1" customWidth="1"/>
    <col min="23" max="23" width="8.796875" style="1"/>
    <col min="24" max="24" width="28.09765625" style="1" customWidth="1"/>
    <col min="25" max="16384" width="8.796875" style="1"/>
  </cols>
  <sheetData>
    <row r="1" spans="1:25" ht="14.4" customHeight="1" thickBot="1" x14ac:dyDescent="0.3">
      <c r="A1" s="68"/>
      <c r="B1" s="69"/>
      <c r="C1" s="221" t="s">
        <v>372</v>
      </c>
      <c r="D1" s="222"/>
      <c r="E1" s="222"/>
      <c r="F1" s="222"/>
      <c r="G1" s="222"/>
      <c r="H1" s="226"/>
      <c r="K1" s="68"/>
      <c r="L1" s="69"/>
      <c r="M1" s="221" t="s">
        <v>372</v>
      </c>
      <c r="N1" s="222"/>
      <c r="O1" s="222"/>
      <c r="P1" s="222"/>
      <c r="Q1" s="222"/>
      <c r="R1" s="226"/>
    </row>
    <row r="2" spans="1:25" ht="55.8" thickBot="1" x14ac:dyDescent="0.3">
      <c r="A2" s="84" t="s">
        <v>375</v>
      </c>
      <c r="B2" s="85" t="s">
        <v>376</v>
      </c>
      <c r="C2" s="26" t="s">
        <v>30</v>
      </c>
      <c r="D2" s="147" t="s">
        <v>31</v>
      </c>
      <c r="E2" s="26" t="s">
        <v>545</v>
      </c>
      <c r="F2" s="27" t="s">
        <v>31</v>
      </c>
      <c r="G2" s="26" t="s">
        <v>546</v>
      </c>
      <c r="H2" s="27" t="s">
        <v>435</v>
      </c>
      <c r="K2" s="84" t="s">
        <v>375</v>
      </c>
      <c r="L2" s="85" t="s">
        <v>376</v>
      </c>
      <c r="M2" s="26" t="s">
        <v>30</v>
      </c>
      <c r="N2" s="147" t="s">
        <v>31</v>
      </c>
      <c r="O2" s="26" t="s">
        <v>547</v>
      </c>
      <c r="P2" s="27" t="s">
        <v>31</v>
      </c>
      <c r="Q2" s="26" t="s">
        <v>548</v>
      </c>
      <c r="R2" s="27" t="s">
        <v>435</v>
      </c>
      <c r="V2" s="26" t="s">
        <v>550</v>
      </c>
      <c r="W2" s="27" t="s">
        <v>435</v>
      </c>
      <c r="X2" s="39" t="s">
        <v>549</v>
      </c>
      <c r="Y2" s="27" t="s">
        <v>435</v>
      </c>
    </row>
    <row r="3" spans="1:25" ht="289.8" x14ac:dyDescent="0.25">
      <c r="A3" s="144" t="s">
        <v>9</v>
      </c>
      <c r="B3" s="37" t="s">
        <v>1</v>
      </c>
      <c r="C3" s="13" t="s">
        <v>436</v>
      </c>
      <c r="D3" s="148">
        <f>LEN(TRIM(C3))-LEN(SUBSTITUTE(C3," ",""))+1</f>
        <v>25</v>
      </c>
      <c r="E3" s="172" t="str" cm="1">
        <f t="array" aca="1" ref="E3" ca="1">SUBSTITUTE(TRIM(SUBSTITUTE(_xlfn.CONCAT(IF(MID(" "&amp;C3&amp;" ",ROW(INDIRECT("1:"&amp;LEN(C3)+1)),1)=" ",IF(ISERROR(SEARCH(MID(" "&amp;C3&amp;" ",ROW(INDIRECT("1:"&amp;LEN(C3)+1)),FIND(" "," "&amp;C3&amp;" ",ROW(INDIRECT("2:"&amp;LEN(C3)+2)))-ROW(INDIRECT("1:"&amp;LEN(C3)+1))+1)," "&amp;X3&amp;" ")),MID(" "&amp;C3&amp;" ",ROW(INDIRECT("1:"&amp;LEN(C3)+1)),FIND(" "," "&amp;C3&amp;" ",ROW(INDIRECT("2:"&amp;LEN(C3)+2)))-ROW(INDIRECT("1:"&amp;LEN(C3)+1))+1),""),""))," "," "))," "," ")</f>
        <v>APOE CCND1 CD68 CD74 CDKN2A COL3A1 COL4A1 CST3 FGFR1 GATA3 HLA.A MT2A MYL6 SNAI2 SULF1 TIMP1 TMSB4X TSPAN1</v>
      </c>
      <c r="F3" s="173">
        <f t="shared" ref="F3:F11" si="0">D3-Y3</f>
        <v>18</v>
      </c>
      <c r="G3" s="170" t="s">
        <v>439</v>
      </c>
      <c r="H3" s="174">
        <f>LEN(TRIM(G3))-LEN(SUBSTITUTE(G3," ",""))+1</f>
        <v>1</v>
      </c>
      <c r="K3" s="76" t="s">
        <v>1</v>
      </c>
      <c r="L3" s="83" t="s">
        <v>9</v>
      </c>
      <c r="M3" s="13" t="s">
        <v>284</v>
      </c>
      <c r="N3" s="148">
        <f>LEN(TRIM(M3))-LEN(SUBSTITUTE(M3," ",""))+1</f>
        <v>65</v>
      </c>
      <c r="O3" s="172" t="str" cm="1">
        <f t="array" aca="1" ref="O3" ca="1">SUBSTITUTE(TRIM(SUBSTITUTE(_xlfn.CONCAT(IF(MID(" "&amp;M3&amp;" ",ROW(INDIRECT("1:"&amp;LEN(M3)+1)),1)=" ",IF(ISERROR(SEARCH(MID(" "&amp;M3&amp;" ",ROW(INDIRECT("1:"&amp;LEN(M3)+1)),FIND(" "," "&amp;M3&amp;" ",ROW(INDIRECT("2:"&amp;LEN(M3)+2)))-ROW(INDIRECT("1:"&amp;LEN(M3)+1))+1)," "&amp;V3&amp;" ")),MID(" "&amp;M3&amp;" ",ROW(INDIRECT("1:"&amp;LEN(M3)+1)),FIND(" "," "&amp;M3&amp;" ",ROW(INDIRECT("2:"&amp;LEN(M3)+2)))-ROW(INDIRECT("1:"&amp;LEN(M3)+1))+1),""),""))," "," "))," "," ")</f>
        <v>ACTA2 AHR AZGP1 BGN CCNB1 CCNE2 CD24 CD38 CD68 CD69 CD74 CDKN2A COL1A1 COL1A2 COL3A1 COL4A1 COL4A2 CST3 DERL3 FASN FAT1 FCN1 FGFR4 FN1 FOS FOXP3 FTL GNG11 GRB7 HIF1A HLA.B HSPB1 IFITM3 IGHG1 IGHG4 IGKC ISG20 KIF23 KRT18 KRT19 LAMA1 LST1 LTF LYZ MAPK3 MDM2 MYL6 MYO10 NDC80 PGR PLVAP PTTG1 RPSA S100A8 SLC39A6 SNAI2 SOX10 SULF1 TCL1A TFF1 TIMP1 TPM2 TRAC XBP1 ZNF571</v>
      </c>
      <c r="P3" s="173">
        <f t="shared" ref="P3:P11" si="1">N3-W3</f>
        <v>65</v>
      </c>
      <c r="Q3" s="170" t="s">
        <v>446</v>
      </c>
      <c r="R3" s="171">
        <f>LEN(TRIM(Q3))-LEN(SUBSTITUTE(Q3," ",""))+1</f>
        <v>25</v>
      </c>
      <c r="V3" s="170" t="s">
        <v>366</v>
      </c>
      <c r="W3" s="171">
        <v>0</v>
      </c>
      <c r="X3" s="170" t="str" cm="1">
        <f t="array" ref="X3">_xlfn.TEXTJOIN(" ",,_xlfn.FILTERXML("&lt;t&gt;&lt;s&gt;"&amp;SUBSTITUTE(Q3&amp;" "&amp;C3," ","&lt;/s&gt;&lt;s&gt;")&amp;"&lt;/s&gt;&lt;/t&gt;","//s[preceding::*=.]"))</f>
        <v>COL1A1 COL1A2 FTL HLA.B KRT18 KRT19 LYZ</v>
      </c>
      <c r="Y3" s="171">
        <f>LEN(TRIM(X3))-LEN(SUBSTITUTE(X3," ",""))+1</f>
        <v>7</v>
      </c>
    </row>
    <row r="4" spans="1:25" ht="151.80000000000001" x14ac:dyDescent="0.25">
      <c r="A4" s="3" t="s">
        <v>12</v>
      </c>
      <c r="B4" s="36" t="s">
        <v>14</v>
      </c>
      <c r="C4" s="13" t="s">
        <v>41</v>
      </c>
      <c r="D4" s="148">
        <f>LEN(TRIM(C4))-LEN(SUBSTITUTE(C4," ",""))+1</f>
        <v>15</v>
      </c>
      <c r="E4" s="154" t="str" cm="1">
        <f t="array" aca="1" ref="E4" ca="1">SUBSTITUTE(TRIM(SUBSTITUTE(_xlfn.CONCAT(IF(MID(" "&amp;C4&amp;" ",ROW(INDIRECT("1:"&amp;LEN(C4)+1)),1)=" ",IF(ISERROR(SEARCH(MID(" "&amp;C4&amp;" ",ROW(INDIRECT("1:"&amp;LEN(C4)+1)),FIND(" "," "&amp;C4&amp;" ",ROW(INDIRECT("2:"&amp;LEN(C4)+2)))-ROW(INDIRECT("1:"&amp;LEN(C4)+1))+1)," "&amp;X4&amp;" ")),MID(" "&amp;C4&amp;" ",ROW(INDIRECT("1:"&amp;LEN(C4)+1)),FIND(" "," "&amp;C4&amp;" ",ROW(INDIRECT("2:"&amp;LEN(C4)+2)))-ROW(INDIRECT("1:"&amp;LEN(C4)+1))+1),""),""))," "," "))," "," ")</f>
        <v>AHR CD19 FABP7 FCRL5 KRT17 LTF MLPH MT2A SPDEF TRAC TSPAN1 TYMS</v>
      </c>
      <c r="F4" s="155">
        <f t="shared" si="0"/>
        <v>12</v>
      </c>
      <c r="G4" s="156" t="s">
        <v>366</v>
      </c>
      <c r="H4" s="160">
        <v>0</v>
      </c>
      <c r="K4" s="23" t="s">
        <v>14</v>
      </c>
      <c r="L4" s="77" t="s">
        <v>9</v>
      </c>
      <c r="M4" s="28" t="s">
        <v>285</v>
      </c>
      <c r="N4" s="149">
        <f>LEN(TRIM(M4))-LEN(SUBSTITUTE(M4," ",""))+1</f>
        <v>35</v>
      </c>
      <c r="O4" s="154" t="str" cm="1">
        <f t="array" aca="1" ref="O4" ca="1">SUBSTITUTE(TRIM(SUBSTITUTE(_xlfn.CONCAT(IF(MID(" "&amp;M4&amp;" ",ROW(INDIRECT("1:"&amp;LEN(M4)+1)),1)=" ",IF(ISERROR(SEARCH(MID(" "&amp;M4&amp;" ",ROW(INDIRECT("1:"&amp;LEN(M4)+1)),FIND(" "," "&amp;M4&amp;" ",ROW(INDIRECT("2:"&amp;LEN(M4)+2)))-ROW(INDIRECT("1:"&amp;LEN(M4)+1))+1)," "&amp;V4&amp;" ")),MID(" "&amp;M4&amp;" ",ROW(INDIRECT("1:"&amp;LEN(M4)+1)),FIND(" "," "&amp;M4&amp;" ",ROW(INDIRECT("2:"&amp;LEN(M4)+2)))-ROW(INDIRECT("1:"&amp;LEN(M4)+1))+1),""),""))," "," "))," "," ")</f>
        <v>CCNE2 CD19 CD24 CD74 CDK4 CDKN2A FAT1 FCN1 FGFR4 FOS FOXP3 GRB7 HIF1A HSPB1 HSPG2 ICOS IFITM3 IGHG1 IGHG4 IGKC KRT19 LST1 LTF LYZ MAPK3 MYO10 PTTG1 RPSA S100A8 SLC39A6 SOX10 SULF1 TFF1 TRAC XBP1</v>
      </c>
      <c r="P4" s="155">
        <f t="shared" si="1"/>
        <v>35</v>
      </c>
      <c r="Q4" s="156" t="s">
        <v>449</v>
      </c>
      <c r="R4" s="157">
        <f t="shared" ref="R4:R10" si="2">LEN(TRIM(Q4))-LEN(SUBSTITUTE(Q4," ",""))+1</f>
        <v>13</v>
      </c>
      <c r="V4" s="156" t="s">
        <v>366</v>
      </c>
      <c r="W4" s="157">
        <v>0</v>
      </c>
      <c r="X4" s="156" t="str" cm="1">
        <f t="array" ref="X4">_xlfn.TEXTJOIN(" ",,_xlfn.FILTERXML("&lt;t&gt;&lt;s&gt;"&amp;SUBSTITUTE(Q4&amp;" "&amp;C4," ","&lt;/s&gt;&lt;s&gt;")&amp;"&lt;/s&gt;&lt;/t&gt;","//s[preceding::*=.]"))</f>
        <v>FCN1 FGFR4 SLC39A6</v>
      </c>
      <c r="Y4" s="157">
        <f t="shared" ref="Y4:Y5" si="3">LEN(TRIM(X4))-LEN(SUBSTITUTE(X4," ",""))+1</f>
        <v>3</v>
      </c>
    </row>
    <row r="5" spans="1:25" ht="179.4" x14ac:dyDescent="0.25">
      <c r="A5" s="3" t="s">
        <v>12</v>
      </c>
      <c r="B5" s="36" t="s">
        <v>13</v>
      </c>
      <c r="C5" s="14" t="s">
        <v>42</v>
      </c>
      <c r="D5" s="148">
        <f>LEN(TRIM(C5))-LEN(SUBSTITUTE(C5," ",""))+1</f>
        <v>35</v>
      </c>
      <c r="E5" s="154" t="str" cm="1">
        <f t="array" aca="1" ref="E5" ca="1">SUBSTITUTE(TRIM(SUBSTITUTE(_xlfn.CONCAT(IF(MID(" "&amp;C5&amp;" ",ROW(INDIRECT("1:"&amp;LEN(C5)+1)),1)=" ",IF(ISERROR(SEARCH(MID(" "&amp;C5&amp;" ",ROW(INDIRECT("1:"&amp;LEN(C5)+1)),FIND(" "," "&amp;C5&amp;" ",ROW(INDIRECT("2:"&amp;LEN(C5)+2)))-ROW(INDIRECT("1:"&amp;LEN(C5)+1))+1)," "&amp;X5&amp;" ")),MID(" "&amp;C5&amp;" ",ROW(INDIRECT("1:"&amp;LEN(C5)+1)),FIND(" "," "&amp;C5&amp;" ",ROW(INDIRECT("2:"&amp;LEN(C5)+2)))-ROW(INDIRECT("1:"&amp;LEN(C5)+1))+1),""),""))," "," "))," "," ")</f>
        <v>ACTA2 ANLN APOE BGN BICC1 C1QA CD19 CD74 CDK4 COL1A1 COL1A2 COL3A1 COL4A1 COL4A2 CTSL FGFR1 FN1 HLA.A HLA.B HLA.DRB1 ISG15 KIF23 KRT17 MLPH MMP11 MT2A MYB MYL6 PTEN SNAI2 TCF4 TIMP1 TMSB4X TTC6</v>
      </c>
      <c r="F5" s="155">
        <f t="shared" si="0"/>
        <v>34</v>
      </c>
      <c r="G5" s="156" t="s">
        <v>441</v>
      </c>
      <c r="H5" s="160">
        <f t="shared" ref="H5" si="4">LEN(TRIM(G5))-LEN(SUBSTITUTE(G5," ",""))+1</f>
        <v>6</v>
      </c>
      <c r="K5" s="23" t="s">
        <v>13</v>
      </c>
      <c r="L5" s="77" t="s">
        <v>9</v>
      </c>
      <c r="M5" s="14" t="s">
        <v>286</v>
      </c>
      <c r="N5" s="149">
        <f t="shared" ref="N5:N11" si="5">LEN(TRIM(M5))-LEN(SUBSTITUTE(M5," ",""))+1</f>
        <v>24</v>
      </c>
      <c r="O5" s="154" t="str" cm="1">
        <f t="array" aca="1" ref="O5" ca="1">SUBSTITUTE(TRIM(SUBSTITUTE(_xlfn.CONCAT(IF(MID(" "&amp;M5&amp;" ",ROW(INDIRECT("1:"&amp;LEN(M5)+1)),1)=" ",IF(ISERROR(SEARCH(MID(" "&amp;M5&amp;" ",ROW(INDIRECT("1:"&amp;LEN(M5)+1)),FIND(" "," "&amp;M5&amp;" ",ROW(INDIRECT("2:"&amp;LEN(M5)+2)))-ROW(INDIRECT("1:"&amp;LEN(M5)+1))+1)," "&amp;V5&amp;" ")),MID(" "&amp;M5&amp;" ",ROW(INDIRECT("1:"&amp;LEN(M5)+1)),FIND(" "," "&amp;M5&amp;" ",ROW(INDIRECT("2:"&amp;LEN(M5)+2)))-ROW(INDIRECT("1:"&amp;LEN(M5)+1))+1),""),""))," "," "))," "," ")</f>
        <v>ANLN BCL2 C1QA CD38 CD69 COL1A2 CST3 FOXP3 GNG11 HIF1A HLA.B IGHG1 IGHG4 IGKC KIF23 LYZ MYO10 PLVAP SULF1</v>
      </c>
      <c r="P5" s="155">
        <f t="shared" si="1"/>
        <v>19</v>
      </c>
      <c r="Q5" s="156" t="s">
        <v>452</v>
      </c>
      <c r="R5" s="157">
        <f t="shared" si="2"/>
        <v>1</v>
      </c>
      <c r="V5" s="156" t="str" cm="1">
        <f t="array" ref="V5">_xlfn.TEXTJOIN(" ",,_xlfn.FILTERXML("&lt;t&gt;&lt;s&gt;"&amp;SUBSTITUTE(G5&amp;" "&amp;M5," ","&lt;/s&gt;&lt;s&gt;")&amp;"&lt;/s&gt;&lt;/t&gt;","//s[preceding::*=.]"))</f>
        <v>COL1A1 COL4A1 COL4A2 FN1 TIMP1</v>
      </c>
      <c r="W5" s="157">
        <f t="shared" ref="W5" si="6">LEN(TRIM(V5))-LEN(SUBSTITUTE(V5," ",""))+1</f>
        <v>5</v>
      </c>
      <c r="X5" s="156" t="str" cm="1">
        <f t="array" ref="X5">_xlfn.TEXTJOIN(" ",,_xlfn.FILTERXML("&lt;t&gt;&lt;s&gt;"&amp;SUBSTITUTE(Q5&amp;" "&amp;C5," ","&lt;/s&gt;&lt;s&gt;")&amp;"&lt;/s&gt;&lt;/t&gt;","//s[preceding::*=.]"))</f>
        <v>GNG11</v>
      </c>
      <c r="Y5" s="157">
        <f t="shared" si="3"/>
        <v>1</v>
      </c>
    </row>
    <row r="6" spans="1:25" ht="41.4" x14ac:dyDescent="0.25">
      <c r="A6" s="3" t="s">
        <v>12</v>
      </c>
      <c r="B6" s="36" t="s">
        <v>4</v>
      </c>
      <c r="C6" s="14" t="s">
        <v>261</v>
      </c>
      <c r="D6" s="148">
        <f>LEN(TRIM(C6))-LEN(SUBSTITUTE(C6," ",""))+1</f>
        <v>4</v>
      </c>
      <c r="E6" s="154" t="str" cm="1">
        <f t="array" aca="1" ref="E6" ca="1">SUBSTITUTE(TRIM(SUBSTITUTE(_xlfn.CONCAT(IF(MID(" "&amp;C6&amp;" ",ROW(INDIRECT("1:"&amp;LEN(C6)+1)),1)=" ",IF(ISERROR(SEARCH(MID(" "&amp;C6&amp;" ",ROW(INDIRECT("1:"&amp;LEN(C6)+1)),FIND(" "," "&amp;C6&amp;" ",ROW(INDIRECT("2:"&amp;LEN(C6)+2)))-ROW(INDIRECT("1:"&amp;LEN(C6)+1))+1)," "&amp;X6&amp;" ")),MID(" "&amp;C6&amp;" ",ROW(INDIRECT("1:"&amp;LEN(C6)+1)),FIND(" "," "&amp;C6&amp;" ",ROW(INDIRECT("2:"&amp;LEN(C6)+2)))-ROW(INDIRECT("1:"&amp;LEN(C6)+1))+1),""),""))," "," "))," "," ")</f>
        <v>FAT1 FTL IGKC TFF1</v>
      </c>
      <c r="F6" s="155">
        <f t="shared" si="0"/>
        <v>4</v>
      </c>
      <c r="G6" s="156" t="s">
        <v>366</v>
      </c>
      <c r="H6" s="160">
        <v>0</v>
      </c>
      <c r="K6" s="23" t="s">
        <v>4</v>
      </c>
      <c r="L6" s="77" t="s">
        <v>9</v>
      </c>
      <c r="M6" s="14" t="s">
        <v>287</v>
      </c>
      <c r="N6" s="149">
        <f t="shared" si="5"/>
        <v>8</v>
      </c>
      <c r="O6" s="154" t="str" cm="1">
        <f t="array" aca="1" ref="O6" ca="1">SUBSTITUTE(TRIM(SUBSTITUTE(_xlfn.CONCAT(IF(MID(" "&amp;M6&amp;" ",ROW(INDIRECT("1:"&amp;LEN(M6)+1)),1)=" ",IF(ISERROR(SEARCH(MID(" "&amp;M6&amp;" ",ROW(INDIRECT("1:"&amp;LEN(M6)+1)),FIND(" "," "&amp;M6&amp;" ",ROW(INDIRECT("2:"&amp;LEN(M6)+2)))-ROW(INDIRECT("1:"&amp;LEN(M6)+1))+1)," "&amp;V6&amp;" ")),MID(" "&amp;M6&amp;" ",ROW(INDIRECT("1:"&amp;LEN(M6)+1)),FIND(" "," "&amp;M6&amp;" ",ROW(INDIRECT("2:"&amp;LEN(M6)+2)))-ROW(INDIRECT("1:"&amp;LEN(M6)+1))+1),""),""))," "," "))," "," ")</f>
        <v>COL4A1 COL4A2 FN1 GRB7 HIF1A IGHG1 KRT18 KRT19</v>
      </c>
      <c r="P6" s="155">
        <f t="shared" si="1"/>
        <v>8</v>
      </c>
      <c r="Q6" s="156" t="s">
        <v>366</v>
      </c>
      <c r="R6" s="157">
        <v>0</v>
      </c>
      <c r="V6" s="156" t="s">
        <v>366</v>
      </c>
      <c r="W6" s="157">
        <v>0</v>
      </c>
      <c r="X6" s="156" t="s">
        <v>366</v>
      </c>
      <c r="Y6" s="157">
        <v>0</v>
      </c>
    </row>
    <row r="7" spans="1:25" ht="41.4" x14ac:dyDescent="0.25">
      <c r="A7" s="3" t="s">
        <v>12</v>
      </c>
      <c r="B7" s="36" t="s">
        <v>8</v>
      </c>
      <c r="C7" s="14" t="s">
        <v>67</v>
      </c>
      <c r="D7" s="148">
        <f t="shared" ref="D7:D11" si="7">LEN(TRIM(C7))-LEN(SUBSTITUTE(C7," ",""))+1</f>
        <v>5</v>
      </c>
      <c r="E7" s="154" t="str" cm="1">
        <f t="array" aca="1" ref="E7" ca="1">SUBSTITUTE(TRIM(SUBSTITUTE(_xlfn.CONCAT(IF(MID(" "&amp;C7&amp;" ",ROW(INDIRECT("1:"&amp;LEN(C7)+1)),1)=" ",IF(ISERROR(SEARCH(MID(" "&amp;C7&amp;" ",ROW(INDIRECT("1:"&amp;LEN(C7)+1)),FIND(" "," "&amp;C7&amp;" ",ROW(INDIRECT("2:"&amp;LEN(C7)+2)))-ROW(INDIRECT("1:"&amp;LEN(C7)+1))+1)," "&amp;X7&amp;" ")),MID(" "&amp;C7&amp;" ",ROW(INDIRECT("1:"&amp;LEN(C7)+1)),FIND(" "," "&amp;C7&amp;" ",ROW(INDIRECT("2:"&amp;LEN(C7)+2)))-ROW(INDIRECT("1:"&amp;LEN(C7)+1))+1),""),""))," "," "))," "," ")</f>
        <v>FAT1 FGFR4 IGHG1 IGHG4 LST1</v>
      </c>
      <c r="F7" s="155">
        <f t="shared" si="0"/>
        <v>5</v>
      </c>
      <c r="G7" s="156" t="s">
        <v>366</v>
      </c>
      <c r="H7" s="160">
        <v>0</v>
      </c>
      <c r="K7" s="23" t="s">
        <v>8</v>
      </c>
      <c r="L7" s="77" t="s">
        <v>9</v>
      </c>
      <c r="M7" s="14" t="s">
        <v>288</v>
      </c>
      <c r="N7" s="149">
        <f t="shared" si="5"/>
        <v>9</v>
      </c>
      <c r="O7" s="154" t="str" cm="1">
        <f t="array" aca="1" ref="O7" ca="1">SUBSTITUTE(TRIM(SUBSTITUTE(_xlfn.CONCAT(IF(MID(" "&amp;M7&amp;" ",ROW(INDIRECT("1:"&amp;LEN(M7)+1)),1)=" ",IF(ISERROR(SEARCH(MID(" "&amp;M7&amp;" ",ROW(INDIRECT("1:"&amp;LEN(M7)+1)),FIND(" "," "&amp;M7&amp;" ",ROW(INDIRECT("2:"&amp;LEN(M7)+2)))-ROW(INDIRECT("1:"&amp;LEN(M7)+1))+1)," "&amp;V7&amp;" ")),MID(" "&amp;M7&amp;" ",ROW(INDIRECT("1:"&amp;LEN(M7)+1)),FIND(" "," "&amp;M7&amp;" ",ROW(INDIRECT("2:"&amp;LEN(M7)+2)))-ROW(INDIRECT("1:"&amp;LEN(M7)+1))+1),""),""))," "," "))," "," ")</f>
        <v>FN1 GNG11 HLA.B KIF23 KRT19 LAMA1 PLVAP TFF1 TPM2</v>
      </c>
      <c r="P7" s="155">
        <f t="shared" si="1"/>
        <v>9</v>
      </c>
      <c r="Q7" s="156" t="s">
        <v>366</v>
      </c>
      <c r="R7" s="157">
        <v>0</v>
      </c>
      <c r="V7" s="156" t="s">
        <v>366</v>
      </c>
      <c r="W7" s="157">
        <v>0</v>
      </c>
      <c r="X7" s="156" t="s">
        <v>366</v>
      </c>
      <c r="Y7" s="157">
        <v>0</v>
      </c>
    </row>
    <row r="8" spans="1:25" ht="138" x14ac:dyDescent="0.25">
      <c r="A8" s="3" t="s">
        <v>12</v>
      </c>
      <c r="B8" s="36" t="s">
        <v>15</v>
      </c>
      <c r="C8" s="14" t="s">
        <v>263</v>
      </c>
      <c r="D8" s="148">
        <f t="shared" si="7"/>
        <v>17</v>
      </c>
      <c r="E8" s="154" t="str" cm="1">
        <f t="array" aca="1" ref="E8" ca="1">SUBSTITUTE(TRIM(SUBSTITUTE(_xlfn.CONCAT(IF(MID(" "&amp;C8&amp;" ",ROW(INDIRECT("1:"&amp;LEN(C8)+1)),1)=" ",IF(ISERROR(SEARCH(MID(" "&amp;C8&amp;" ",ROW(INDIRECT("1:"&amp;LEN(C8)+1)),FIND(" "," "&amp;C8&amp;" ",ROW(INDIRECT("2:"&amp;LEN(C8)+2)))-ROW(INDIRECT("1:"&amp;LEN(C8)+1))+1)," "&amp;X8&amp;" ")),MID(" "&amp;C8&amp;" ",ROW(INDIRECT("1:"&amp;LEN(C8)+1)),FIND(" "," "&amp;C8&amp;" ",ROW(INDIRECT("2:"&amp;LEN(C8)+2)))-ROW(INDIRECT("1:"&amp;LEN(C8)+1))+1),""),""))," "," "))," "," ")</f>
        <v>CD68 CD69 CD74 CDK7 CDKN2A CST3 FGFR1 FTL GATA3 GNG11 HLA.B KIF23 MYL9 PTTG1 SNAI2 TIMP1 TPM2</v>
      </c>
      <c r="F8" s="155">
        <f t="shared" si="0"/>
        <v>17</v>
      </c>
      <c r="G8" s="156" t="s">
        <v>366</v>
      </c>
      <c r="H8" s="160">
        <v>0</v>
      </c>
      <c r="K8" s="23" t="s">
        <v>15</v>
      </c>
      <c r="L8" s="77" t="s">
        <v>9</v>
      </c>
      <c r="M8" s="14" t="s">
        <v>289</v>
      </c>
      <c r="N8" s="149">
        <f t="shared" si="5"/>
        <v>33</v>
      </c>
      <c r="O8" s="154" t="str" cm="1">
        <f t="array" aca="1" ref="O8" ca="1">SUBSTITUTE(TRIM(SUBSTITUTE(_xlfn.CONCAT(IF(MID(" "&amp;M8&amp;" ",ROW(INDIRECT("1:"&amp;LEN(M8)+1)),1)=" ",IF(ISERROR(SEARCH(MID(" "&amp;M8&amp;" ",ROW(INDIRECT("1:"&amp;LEN(M8)+1)),FIND(" "," "&amp;M8&amp;" ",ROW(INDIRECT("2:"&amp;LEN(M8)+2)))-ROW(INDIRECT("1:"&amp;LEN(M8)+1))+1)," "&amp;V8&amp;" ")),MID(" "&amp;M8&amp;" ",ROW(INDIRECT("1:"&amp;LEN(M8)+1)),FIND(" "," "&amp;M8&amp;" ",ROW(INDIRECT("2:"&amp;LEN(M8)+2)))-ROW(INDIRECT("1:"&amp;LEN(M8)+1))+1),""),""))," "," "))," "," ")</f>
        <v>AHR AZGP1 CCNE2 CD24 CD68 COL1A1 FAT1 FGFR4 FOS FTL GRB7 HIF1A HLA.B HSPB1 IGHG1 IGHG4 IGHM IGKC ISG20 KRT18 KRT19 LST1 LYZ MAPK3 MDM2 PGR RPSA S100A8 SLC39A6 SNAI2 TFF1 TPM2 XBP1</v>
      </c>
      <c r="P8" s="155">
        <f t="shared" si="1"/>
        <v>33</v>
      </c>
      <c r="Q8" s="156" t="s">
        <v>453</v>
      </c>
      <c r="R8" s="157">
        <f t="shared" si="2"/>
        <v>8</v>
      </c>
      <c r="V8" s="156" t="s">
        <v>366</v>
      </c>
      <c r="W8" s="157">
        <v>0</v>
      </c>
      <c r="X8" s="156" t="s">
        <v>366</v>
      </c>
      <c r="Y8" s="157">
        <v>0</v>
      </c>
    </row>
    <row r="9" spans="1:25" ht="193.2" x14ac:dyDescent="0.25">
      <c r="A9" s="3" t="s">
        <v>10</v>
      </c>
      <c r="B9" s="37" t="s">
        <v>1</v>
      </c>
      <c r="C9" s="14" t="s">
        <v>44</v>
      </c>
      <c r="D9" s="148">
        <f t="shared" si="7"/>
        <v>5</v>
      </c>
      <c r="E9" s="154" t="str" cm="1">
        <f t="array" aca="1" ref="E9" ca="1">SUBSTITUTE(TRIM(SUBSTITUTE(_xlfn.CONCAT(IF(MID(" "&amp;C9&amp;" ",ROW(INDIRECT("1:"&amp;LEN(C9)+1)),1)=" ",IF(ISERROR(SEARCH(MID(" "&amp;C9&amp;" ",ROW(INDIRECT("1:"&amp;LEN(C9)+1)),FIND(" "," "&amp;C9&amp;" ",ROW(INDIRECT("2:"&amp;LEN(C9)+2)))-ROW(INDIRECT("1:"&amp;LEN(C9)+1))+1)," "&amp;X9&amp;" ")),MID(" "&amp;C9&amp;" ",ROW(INDIRECT("1:"&amp;LEN(C9)+1)),FIND(" "," "&amp;C9&amp;" ",ROW(INDIRECT("2:"&amp;LEN(C9)+2)))-ROW(INDIRECT("1:"&amp;LEN(C9)+1))+1),""),""))," "," "))," "," ")</f>
        <v>APOE CCNB1 CD74 CST3 HLA.B</v>
      </c>
      <c r="F9" s="155">
        <f t="shared" si="0"/>
        <v>5</v>
      </c>
      <c r="G9" s="156" t="s">
        <v>366</v>
      </c>
      <c r="H9" s="160">
        <v>0</v>
      </c>
      <c r="K9" s="22" t="s">
        <v>1</v>
      </c>
      <c r="L9" s="77" t="s">
        <v>10</v>
      </c>
      <c r="M9" s="14" t="s">
        <v>290</v>
      </c>
      <c r="N9" s="149">
        <f t="shared" si="5"/>
        <v>43</v>
      </c>
      <c r="O9" s="154" t="str" cm="1">
        <f t="array" aca="1" ref="O9" ca="1">SUBSTITUTE(TRIM(SUBSTITUTE(_xlfn.CONCAT(IF(MID(" "&amp;M9&amp;" ",ROW(INDIRECT("1:"&amp;LEN(M9)+1)),1)=" ",IF(ISERROR(SEARCH(MID(" "&amp;M9&amp;" ",ROW(INDIRECT("1:"&amp;LEN(M9)+1)),FIND(" "," "&amp;M9&amp;" ",ROW(INDIRECT("2:"&amp;LEN(M9)+2)))-ROW(INDIRECT("1:"&amp;LEN(M9)+1))+1)," "&amp;V9&amp;" ")),MID(" "&amp;M9&amp;" ",ROW(INDIRECT("1:"&amp;LEN(M9)+1)),FIND(" "," "&amp;M9&amp;" ",ROW(INDIRECT("2:"&amp;LEN(M9)+2)))-ROW(INDIRECT("1:"&amp;LEN(M9)+1))+1),""),""))," "," "))," "," ")</f>
        <v>AHR CCNB1 CCNE2 CD19 CD24 CD38 CD74 COL1A1 COL1A2 COL3A1 CST3 CSTB DERL3 FAT1 FCN1 FGFR4 FOS FOXP3 FTL GNG11 HIF1A HLA.B HSPB1 IGHG1 IGHG4 IGKC KRT19 LST1 LTF LYZ MAPK3 NDC80 PGR PTTG1 RPSA S100A8 SLC39A6 SNAI2 SOX10 TFF1 TPM2 TRAC ZNF571</v>
      </c>
      <c r="P9" s="155">
        <f t="shared" si="1"/>
        <v>43</v>
      </c>
      <c r="Q9" s="156" t="s">
        <v>447</v>
      </c>
      <c r="R9" s="157">
        <f t="shared" si="2"/>
        <v>20</v>
      </c>
      <c r="V9" s="156" t="s">
        <v>366</v>
      </c>
      <c r="W9" s="157">
        <v>0</v>
      </c>
      <c r="X9" s="156" t="s">
        <v>366</v>
      </c>
      <c r="Y9" s="157">
        <v>0</v>
      </c>
    </row>
    <row r="10" spans="1:25" ht="138" x14ac:dyDescent="0.25">
      <c r="A10" s="3" t="s">
        <v>10</v>
      </c>
      <c r="B10" s="36" t="s">
        <v>14</v>
      </c>
      <c r="C10" s="14" t="s">
        <v>262</v>
      </c>
      <c r="D10" s="148">
        <f t="shared" si="7"/>
        <v>4</v>
      </c>
      <c r="E10" s="154" t="str" cm="1">
        <f t="array" aca="1" ref="E10" ca="1">SUBSTITUTE(TRIM(SUBSTITUTE(_xlfn.CONCAT(IF(MID(" "&amp;C10&amp;" ",ROW(INDIRECT("1:"&amp;LEN(C10)+1)),1)=" ",IF(ISERROR(SEARCH(MID(" "&amp;C10&amp;" ",ROW(INDIRECT("1:"&amp;LEN(C10)+1)),FIND(" "," "&amp;C10&amp;" ",ROW(INDIRECT("2:"&amp;LEN(C10)+2)))-ROW(INDIRECT("1:"&amp;LEN(C10)+1))+1)," "&amp;X10&amp;" ")),MID(" "&amp;C10&amp;" ",ROW(INDIRECT("1:"&amp;LEN(C10)+1)),FIND(" "," "&amp;C10&amp;" ",ROW(INDIRECT("2:"&amp;LEN(C10)+2)))-ROW(INDIRECT("1:"&amp;LEN(C10)+1))+1),""),""))," "," "))," "," ")</f>
        <v>CD69 FCGR3A LTF TSPAN1</v>
      </c>
      <c r="F10" s="155">
        <f t="shared" si="0"/>
        <v>4</v>
      </c>
      <c r="G10" s="156"/>
      <c r="H10" s="160">
        <v>0</v>
      </c>
      <c r="K10" s="23" t="s">
        <v>14</v>
      </c>
      <c r="L10" s="77" t="s">
        <v>10</v>
      </c>
      <c r="M10" s="14" t="s">
        <v>291</v>
      </c>
      <c r="N10" s="149">
        <f t="shared" si="5"/>
        <v>29</v>
      </c>
      <c r="O10" s="154" t="str" cm="1">
        <f t="array" aca="1" ref="O10" ca="1">SUBSTITUTE(TRIM(SUBSTITUTE(_xlfn.CONCAT(IF(MID(" "&amp;M10&amp;" ",ROW(INDIRECT("1:"&amp;LEN(M10)+1)),1)=" ",IF(ISERROR(SEARCH(MID(" "&amp;M10&amp;" ",ROW(INDIRECT("1:"&amp;LEN(M10)+1)),FIND(" "," "&amp;M10&amp;" ",ROW(INDIRECT("2:"&amp;LEN(M10)+2)))-ROW(INDIRECT("1:"&amp;LEN(M10)+1))+1)," "&amp;V10&amp;" ")),MID(" "&amp;M10&amp;" ",ROW(INDIRECT("1:"&amp;LEN(M10)+1)),FIND(" "," "&amp;M10&amp;" ",ROW(INDIRECT("2:"&amp;LEN(M10)+2)))-ROW(INDIRECT("1:"&amp;LEN(M10)+1))+1),""),""))," "," "))," "," ")</f>
        <v>CCNE2 CD19 CD24 COL4A1 CSTB FAT1 FCN1 FGFR4 FOS FOXP3 FTL GRB7 HIF1A IGHG1 IGHG4 IGKC KRT19 LST1 LYZ MAPK3 MYO10 PLVAP PTTG1 S100A8 SDC1 SLC39A6 SULF1 TFF1 TRAC</v>
      </c>
      <c r="P10" s="155">
        <f t="shared" si="1"/>
        <v>29</v>
      </c>
      <c r="Q10" s="156" t="s">
        <v>450</v>
      </c>
      <c r="R10" s="157">
        <f t="shared" si="2"/>
        <v>8</v>
      </c>
      <c r="V10" s="156" t="s">
        <v>366</v>
      </c>
      <c r="W10" s="157">
        <v>0</v>
      </c>
      <c r="X10" s="156" t="s">
        <v>366</v>
      </c>
      <c r="Y10" s="157">
        <v>0</v>
      </c>
    </row>
    <row r="11" spans="1:25" ht="55.2" x14ac:dyDescent="0.25">
      <c r="A11" s="3" t="s">
        <v>10</v>
      </c>
      <c r="B11" s="36" t="s">
        <v>13</v>
      </c>
      <c r="C11" s="14" t="s">
        <v>264</v>
      </c>
      <c r="D11" s="148">
        <f t="shared" si="7"/>
        <v>6</v>
      </c>
      <c r="E11" s="154" t="str" cm="1">
        <f t="array" aca="1" ref="E11" ca="1">SUBSTITUTE(TRIM(SUBSTITUTE(_xlfn.CONCAT(IF(MID(" "&amp;C11&amp;" ",ROW(INDIRECT("1:"&amp;LEN(C11)+1)),1)=" ",IF(ISERROR(SEARCH(MID(" "&amp;C11&amp;" ",ROW(INDIRECT("1:"&amp;LEN(C11)+1)),FIND(" "," "&amp;C11&amp;" ",ROW(INDIRECT("2:"&amp;LEN(C11)+2)))-ROW(INDIRECT("1:"&amp;LEN(C11)+1))+1)," "&amp;X11&amp;" ")),MID(" "&amp;C11&amp;" ",ROW(INDIRECT("1:"&amp;LEN(C11)+1)),FIND(" "," "&amp;C11&amp;" ",ROW(INDIRECT("2:"&amp;LEN(C11)+2)))-ROW(INDIRECT("1:"&amp;LEN(C11)+1))+1),""),""))," "," "))," "," ")</f>
        <v>APOE CD19 KRT17 KRT19 MYL6 TTC6</v>
      </c>
      <c r="F11" s="155">
        <f t="shared" si="0"/>
        <v>6</v>
      </c>
      <c r="G11" s="156" t="s">
        <v>366</v>
      </c>
      <c r="H11" s="160">
        <v>0</v>
      </c>
      <c r="K11" s="23" t="s">
        <v>13</v>
      </c>
      <c r="L11" s="77" t="s">
        <v>10</v>
      </c>
      <c r="M11" s="14" t="s">
        <v>292</v>
      </c>
      <c r="N11" s="149">
        <f t="shared" si="5"/>
        <v>12</v>
      </c>
      <c r="O11" s="154" t="str" cm="1">
        <f t="array" aca="1" ref="O11" ca="1">SUBSTITUTE(TRIM(SUBSTITUTE(_xlfn.CONCAT(IF(MID(" "&amp;M11&amp;" ",ROW(INDIRECT("1:"&amp;LEN(M11)+1)),1)=" ",IF(ISERROR(SEARCH(MID(" "&amp;M11&amp;" ",ROW(INDIRECT("1:"&amp;LEN(M11)+1)),FIND(" "," "&amp;M11&amp;" ",ROW(INDIRECT("2:"&amp;LEN(M11)+2)))-ROW(INDIRECT("1:"&amp;LEN(M11)+1))+1)," "&amp;V11&amp;" ")),MID(" "&amp;M11&amp;" ",ROW(INDIRECT("1:"&amp;LEN(M11)+1)),FIND(" "," "&amp;M11&amp;" ",ROW(INDIRECT("2:"&amp;LEN(M11)+2)))-ROW(INDIRECT("1:"&amp;LEN(M11)+1))+1),""),""))," "," "))," "," ")</f>
        <v>ANLN CD69 COL1A2 CSTB FAT1 FN1 HIF1A HLA.B IGHG1 IGHG4 IGKC KRT19</v>
      </c>
      <c r="P11" s="155">
        <f t="shared" si="1"/>
        <v>12</v>
      </c>
      <c r="Q11" s="156" t="s">
        <v>366</v>
      </c>
      <c r="R11" s="157">
        <v>0</v>
      </c>
      <c r="V11" s="156" t="s">
        <v>366</v>
      </c>
      <c r="W11" s="157">
        <v>0</v>
      </c>
      <c r="X11" s="156" t="s">
        <v>366</v>
      </c>
      <c r="Y11" s="157">
        <v>0</v>
      </c>
    </row>
    <row r="12" spans="1:25" x14ac:dyDescent="0.25">
      <c r="A12" s="3" t="s">
        <v>10</v>
      </c>
      <c r="B12" s="36" t="s">
        <v>4</v>
      </c>
      <c r="C12" s="14" t="s">
        <v>366</v>
      </c>
      <c r="D12" s="148" t="s">
        <v>366</v>
      </c>
      <c r="E12" s="154" t="str" cm="1">
        <f t="array" aca="1" ref="E12" ca="1">SUBSTITUTE(TRIM(SUBSTITUTE(_xlfn.CONCAT(IF(MID(" "&amp;C12&amp;" ",ROW(INDIRECT("1:"&amp;LEN(C12)+1)),1)=" ",IF(ISERROR(SEARCH(MID(" "&amp;C12&amp;" ",ROW(INDIRECT("1:"&amp;LEN(C12)+1)),FIND(" "," "&amp;C12&amp;" ",ROW(INDIRECT("2:"&amp;LEN(C12)+2)))-ROW(INDIRECT("1:"&amp;LEN(C12)+1))+1)," "&amp;X12&amp;" ")),MID(" "&amp;C12&amp;" ",ROW(INDIRECT("1:"&amp;LEN(C12)+1)),FIND(" "," "&amp;C12&amp;" ",ROW(INDIRECT("2:"&amp;LEN(C12)+2)))-ROW(INDIRECT("1:"&amp;LEN(C12)+1))+1),""),""))," "," "))," "," ")</f>
        <v/>
      </c>
      <c r="F12" s="155">
        <v>0</v>
      </c>
      <c r="G12" s="156"/>
      <c r="H12" s="160">
        <v>0</v>
      </c>
      <c r="K12" s="23" t="s">
        <v>4</v>
      </c>
      <c r="L12" s="77" t="s">
        <v>10</v>
      </c>
      <c r="M12" s="14" t="s">
        <v>366</v>
      </c>
      <c r="N12" s="149" t="s">
        <v>366</v>
      </c>
      <c r="O12" s="154" t="str" cm="1">
        <f t="array" aca="1" ref="O12" ca="1">SUBSTITUTE(TRIM(SUBSTITUTE(_xlfn.CONCAT(IF(MID(" "&amp;M12&amp;" ",ROW(INDIRECT("1:"&amp;LEN(M12)+1)),1)=" ",IF(ISERROR(SEARCH(MID(" "&amp;M12&amp;" ",ROW(INDIRECT("1:"&amp;LEN(M12)+1)),FIND(" "," "&amp;M12&amp;" ",ROW(INDIRECT("2:"&amp;LEN(M12)+2)))-ROW(INDIRECT("1:"&amp;LEN(M12)+1))+1)," "&amp;V12&amp;" ")),MID(" "&amp;M12&amp;" ",ROW(INDIRECT("1:"&amp;LEN(M12)+1)),FIND(" "," "&amp;M12&amp;" ",ROW(INDIRECT("2:"&amp;LEN(M12)+2)))-ROW(INDIRECT("1:"&amp;LEN(M12)+1))+1),""),""))," "," "))," "," ")</f>
        <v/>
      </c>
      <c r="P12" s="155">
        <v>0</v>
      </c>
      <c r="Q12" s="156" t="s">
        <v>366</v>
      </c>
      <c r="R12" s="157">
        <v>0</v>
      </c>
      <c r="V12" s="156" t="s">
        <v>366</v>
      </c>
      <c r="W12" s="157">
        <v>0</v>
      </c>
      <c r="X12" s="156" t="str" cm="1">
        <f t="array" ref="X12">_xlfn.TEXTJOIN(" ",,_xlfn.FILTERXML("&lt;t&gt;&lt;s&gt;"&amp;SUBSTITUTE(Q12&amp;" "&amp;C12," ","&lt;/s&gt;&lt;s&gt;")&amp;"&lt;/s&gt;&lt;/t&gt;","//s[preceding::*=.]"))</f>
        <v>-</v>
      </c>
      <c r="Y12" s="157">
        <v>0</v>
      </c>
    </row>
    <row r="13" spans="1:25" ht="27.6" x14ac:dyDescent="0.25">
      <c r="A13" s="3" t="s">
        <v>10</v>
      </c>
      <c r="B13" s="36" t="s">
        <v>8</v>
      </c>
      <c r="C13" s="14" t="s">
        <v>366</v>
      </c>
      <c r="D13" s="148" t="s">
        <v>366</v>
      </c>
      <c r="E13" s="154" t="str" cm="1">
        <f t="array" aca="1" ref="E13" ca="1">SUBSTITUTE(TRIM(SUBSTITUTE(_xlfn.CONCAT(IF(MID(" "&amp;C13&amp;" ",ROW(INDIRECT("1:"&amp;LEN(C13)+1)),1)=" ",IF(ISERROR(SEARCH(MID(" "&amp;C13&amp;" ",ROW(INDIRECT("1:"&amp;LEN(C13)+1)),FIND(" "," "&amp;C13&amp;" ",ROW(INDIRECT("2:"&amp;LEN(C13)+2)))-ROW(INDIRECT("1:"&amp;LEN(C13)+1))+1)," "&amp;X13&amp;" ")),MID(" "&amp;C13&amp;" ",ROW(INDIRECT("1:"&amp;LEN(C13)+1)),FIND(" "," "&amp;C13&amp;" ",ROW(INDIRECT("2:"&amp;LEN(C13)+2)))-ROW(INDIRECT("1:"&amp;LEN(C13)+1))+1),""),""))," "," "))," "," ")</f>
        <v/>
      </c>
      <c r="F13" s="155">
        <v>0</v>
      </c>
      <c r="G13" s="156"/>
      <c r="H13" s="160">
        <v>0</v>
      </c>
      <c r="K13" s="23" t="s">
        <v>8</v>
      </c>
      <c r="L13" s="77" t="s">
        <v>10</v>
      </c>
      <c r="M13" s="14" t="s">
        <v>168</v>
      </c>
      <c r="N13" s="149">
        <f t="shared" ref="N13:N46" si="8">LEN(TRIM(M13))-LEN(SUBSTITUTE(M13," ",""))+1</f>
        <v>4</v>
      </c>
      <c r="O13" s="154" t="str" cm="1">
        <f t="array" aca="1" ref="O13" ca="1">SUBSTITUTE(TRIM(SUBSTITUTE(_xlfn.CONCAT(IF(MID(" "&amp;M13&amp;" ",ROW(INDIRECT("1:"&amp;LEN(M13)+1)),1)=" ",IF(ISERROR(SEARCH(MID(" "&amp;M13&amp;" ",ROW(INDIRECT("1:"&amp;LEN(M13)+1)),FIND(" "," "&amp;M13&amp;" ",ROW(INDIRECT("2:"&amp;LEN(M13)+2)))-ROW(INDIRECT("1:"&amp;LEN(M13)+1))+1)," "&amp;V13&amp;" ")),MID(" "&amp;M13&amp;" ",ROW(INDIRECT("1:"&amp;LEN(M13)+1)),FIND(" "," "&amp;M13&amp;" ",ROW(INDIRECT("2:"&amp;LEN(M13)+2)))-ROW(INDIRECT("1:"&amp;LEN(M13)+1))+1),""),""))," "," "))," "," ")</f>
        <v>COL1A1 COL1A2 FN1 TPM2</v>
      </c>
      <c r="P13" s="155">
        <f t="shared" ref="P13:P46" si="9">N13-W13</f>
        <v>4</v>
      </c>
      <c r="Q13" s="156" t="s">
        <v>366</v>
      </c>
      <c r="R13" s="157">
        <v>0</v>
      </c>
      <c r="V13" s="156" t="s">
        <v>366</v>
      </c>
      <c r="W13" s="157">
        <v>0</v>
      </c>
      <c r="X13" s="156" t="s">
        <v>366</v>
      </c>
      <c r="Y13" s="157">
        <v>0</v>
      </c>
    </row>
    <row r="14" spans="1:25" ht="151.80000000000001" x14ac:dyDescent="0.25">
      <c r="A14" s="3" t="s">
        <v>10</v>
      </c>
      <c r="B14" s="36" t="s">
        <v>15</v>
      </c>
      <c r="C14" s="14" t="s">
        <v>47</v>
      </c>
      <c r="D14" s="148">
        <f t="shared" ref="D14:D24" si="10">LEN(TRIM(C14))-LEN(SUBSTITUTE(C14," ",""))+1</f>
        <v>11</v>
      </c>
      <c r="E14" s="154" t="str" cm="1">
        <f t="array" aca="1" ref="E14" ca="1">SUBSTITUTE(TRIM(SUBSTITUTE(_xlfn.CONCAT(IF(MID(" "&amp;C14&amp;" ",ROW(INDIRECT("1:"&amp;LEN(C14)+1)),1)=" ",IF(ISERROR(SEARCH(MID(" "&amp;C14&amp;" ",ROW(INDIRECT("1:"&amp;LEN(C14)+1)),FIND(" "," "&amp;C14&amp;" ",ROW(INDIRECT("2:"&amp;LEN(C14)+2)))-ROW(INDIRECT("1:"&amp;LEN(C14)+1))+1)," "&amp;X14&amp;" ")),MID(" "&amp;C14&amp;" ",ROW(INDIRECT("1:"&amp;LEN(C14)+1)),FIND(" "," "&amp;C14&amp;" ",ROW(INDIRECT("2:"&amp;LEN(C14)+2)))-ROW(INDIRECT("1:"&amp;LEN(C14)+1))+1),""),""))," "," "))," "," ")</f>
        <v>APOE CCNB1 CD68 CD74 COL3A1 CST3 ISG20 MYL9 SNAI2 TIMP1 TPM2</v>
      </c>
      <c r="F14" s="155">
        <f t="shared" ref="F14:F24" si="11">D14-Y14</f>
        <v>11</v>
      </c>
      <c r="G14" s="156" t="s">
        <v>366</v>
      </c>
      <c r="H14" s="160">
        <v>0</v>
      </c>
      <c r="K14" s="23" t="s">
        <v>15</v>
      </c>
      <c r="L14" s="77" t="s">
        <v>10</v>
      </c>
      <c r="M14" s="14" t="s">
        <v>367</v>
      </c>
      <c r="N14" s="149">
        <f t="shared" si="8"/>
        <v>33</v>
      </c>
      <c r="O14" s="154" t="str" cm="1">
        <f t="array" aca="1" ref="O14" ca="1">SUBSTITUTE(TRIM(SUBSTITUTE(_xlfn.CONCAT(IF(MID(" "&amp;M14&amp;" ",ROW(INDIRECT("1:"&amp;LEN(M14)+1)),1)=" ",IF(ISERROR(SEARCH(MID(" "&amp;M14&amp;" ",ROW(INDIRECT("1:"&amp;LEN(M14)+1)),FIND(" "," "&amp;M14&amp;" ",ROW(INDIRECT("2:"&amp;LEN(M14)+2)))-ROW(INDIRECT("1:"&amp;LEN(M14)+1))+1)," "&amp;V14&amp;" ")),MID(" "&amp;M14&amp;" ",ROW(INDIRECT("1:"&amp;LEN(M14)+1)),FIND(" "," "&amp;M14&amp;" ",ROW(INDIRECT("2:"&amp;LEN(M14)+2)))-ROW(INDIRECT("1:"&amp;LEN(M14)+1))+1),""),""))," "," "))," "," ")</f>
        <v>AHR AZGP1 CCNB1 CCNE2 CD24 CST3 CTSL DERL3 FAT1 FCN1 FGFR4 FOS FTL GRB7 HIF1A HLA.B IGHG1 IGHG4 IGKC KRT19 LST1 LYPD6B LYZ MAPK3 PECAM1 PGR PTTG1 S100A8 SLC39A6 TFF1 TPM2 TRAC TSPAN1</v>
      </c>
      <c r="P14" s="155">
        <f t="shared" si="9"/>
        <v>33</v>
      </c>
      <c r="Q14" s="156" t="s">
        <v>454</v>
      </c>
      <c r="R14" s="157">
        <f t="shared" ref="R14:R26" si="12">LEN(TRIM(Q14))-LEN(SUBSTITUTE(Q14," ",""))+1</f>
        <v>9</v>
      </c>
      <c r="V14" s="156" t="s">
        <v>366</v>
      </c>
      <c r="W14" s="157">
        <v>0</v>
      </c>
      <c r="X14" s="156" t="s">
        <v>366</v>
      </c>
      <c r="Y14" s="157">
        <v>0</v>
      </c>
    </row>
    <row r="15" spans="1:25" ht="262.2" x14ac:dyDescent="0.25">
      <c r="A15" s="3" t="s">
        <v>11</v>
      </c>
      <c r="B15" s="37" t="s">
        <v>1</v>
      </c>
      <c r="C15" s="14" t="s">
        <v>265</v>
      </c>
      <c r="D15" s="148">
        <f t="shared" si="10"/>
        <v>17</v>
      </c>
      <c r="E15" s="154" t="str" cm="1">
        <f t="array" aca="1" ref="E15" ca="1">SUBSTITUTE(TRIM(SUBSTITUTE(_xlfn.CONCAT(IF(MID(" "&amp;C15&amp;" ",ROW(INDIRECT("1:"&amp;LEN(C15)+1)),1)=" ",IF(ISERROR(SEARCH(MID(" "&amp;C15&amp;" ",ROW(INDIRECT("1:"&amp;LEN(C15)+1)),FIND(" "," "&amp;C15&amp;" ",ROW(INDIRECT("2:"&amp;LEN(C15)+2)))-ROW(INDIRECT("1:"&amp;LEN(C15)+1))+1)," "&amp;X15&amp;" ")),MID(" "&amp;C15&amp;" ",ROW(INDIRECT("1:"&amp;LEN(C15)+1)),FIND(" "," "&amp;C15&amp;" ",ROW(INDIRECT("2:"&amp;LEN(C15)+2)))-ROW(INDIRECT("1:"&amp;LEN(C15)+1))+1),""),""))," "," "))," "," ")</f>
        <v>ACTA2 CDKN2A COL3A1 COL4A1 COL4A2 FGFR1 GATA3 MYL6 PTTG1 SNAI2 SULF1 TMSB4X TYMS</v>
      </c>
      <c r="F15" s="155">
        <f t="shared" si="11"/>
        <v>13</v>
      </c>
      <c r="G15" s="156" t="s">
        <v>366</v>
      </c>
      <c r="H15" s="160">
        <v>0</v>
      </c>
      <c r="K15" s="22" t="s">
        <v>1</v>
      </c>
      <c r="L15" s="77" t="s">
        <v>11</v>
      </c>
      <c r="M15" s="14" t="s">
        <v>293</v>
      </c>
      <c r="N15" s="149">
        <f t="shared" si="8"/>
        <v>57</v>
      </c>
      <c r="O15" s="154" t="str" cm="1">
        <f t="array" aca="1" ref="O15" ca="1">SUBSTITUTE(TRIM(SUBSTITUTE(_xlfn.CONCAT(IF(MID(" "&amp;M15&amp;" ",ROW(INDIRECT("1:"&amp;LEN(M15)+1)),1)=" ",IF(ISERROR(SEARCH(MID(" "&amp;M15&amp;" ",ROW(INDIRECT("1:"&amp;LEN(M15)+1)),FIND(" "," "&amp;M15&amp;" ",ROW(INDIRECT("2:"&amp;LEN(M15)+2)))-ROW(INDIRECT("1:"&amp;LEN(M15)+1))+1)," "&amp;V15&amp;" ")),MID(" "&amp;M15&amp;" ",ROW(INDIRECT("1:"&amp;LEN(M15)+1)),FIND(" "," "&amp;M15&amp;" ",ROW(INDIRECT("2:"&amp;LEN(M15)+2)))-ROW(INDIRECT("1:"&amp;LEN(M15)+1))+1),""),""))," "," "))," "," ")</f>
        <v>ACTA2 C1QA CCNE2 CD24 CD38 CD3G CD68 CD69 CDKN2A COL1A1 COL1A2 COL3A1 COL4A1 COL4A2 CST3 FASN FAT1 FCN1 FGFR1 FGFR4 FN1 FOS FOXP3 GNG11 GRB7 HIF1A HLA.B HSPB1 IFITM3 IGHG1 IGHG4 IGKC KIF23 KRT18 KRT19 LAMA1 LST1 LYZ MAPK3 MDM2 MYL6 MYO10 PGR PLVAP PTTG1 RPSA S100A8 SLC39A6 SNAI2 SOX10 SULF1 TFF1 TIMP1 TPM2 TRAC XBP1 ZNF571</v>
      </c>
      <c r="P15" s="155">
        <f t="shared" si="9"/>
        <v>57</v>
      </c>
      <c r="Q15" s="156" t="s">
        <v>448</v>
      </c>
      <c r="R15" s="157">
        <f t="shared" si="12"/>
        <v>20</v>
      </c>
      <c r="V15" s="156" t="s">
        <v>366</v>
      </c>
      <c r="W15" s="157">
        <v>0</v>
      </c>
      <c r="X15" s="156" t="str" cm="1">
        <f t="array" ref="X15">_xlfn.TEXTJOIN(" ",,_xlfn.FILTERXML("&lt;t&gt;&lt;s&gt;"&amp;SUBSTITUTE(Q15&amp;" "&amp;C15," ","&lt;/s&gt;&lt;s&gt;")&amp;"&lt;/s&gt;&lt;/t&gt;","//s[preceding::*=.]"))</f>
        <v>COL1A1 COL1A2 FAT1 LYZ</v>
      </c>
      <c r="Y15" s="157">
        <f t="shared" ref="Y15:Y16" si="13">LEN(TRIM(X15))-LEN(SUBSTITUTE(X15," ",""))+1</f>
        <v>4</v>
      </c>
    </row>
    <row r="16" spans="1:25" ht="138" x14ac:dyDescent="0.25">
      <c r="A16" s="3" t="s">
        <v>11</v>
      </c>
      <c r="B16" s="36" t="s">
        <v>14</v>
      </c>
      <c r="C16" s="14" t="s">
        <v>49</v>
      </c>
      <c r="D16" s="148">
        <f t="shared" si="10"/>
        <v>6</v>
      </c>
      <c r="E16" s="154" t="str" cm="1">
        <f t="array" aca="1" ref="E16" ca="1">SUBSTITUTE(TRIM(SUBSTITUTE(_xlfn.CONCAT(IF(MID(" "&amp;C16&amp;" ",ROW(INDIRECT("1:"&amp;LEN(C16)+1)),1)=" ",IF(ISERROR(SEARCH(MID(" "&amp;C16&amp;" ",ROW(INDIRECT("1:"&amp;LEN(C16)+1)),FIND(" "," "&amp;C16&amp;" ",ROW(INDIRECT("2:"&amp;LEN(C16)+2)))-ROW(INDIRECT("1:"&amp;LEN(C16)+1))+1)," "&amp;X16&amp;" ")),MID(" "&amp;C16&amp;" ",ROW(INDIRECT("1:"&amp;LEN(C16)+1)),FIND(" "," "&amp;C16&amp;" ",ROW(INDIRECT("2:"&amp;LEN(C16)+2)))-ROW(INDIRECT("1:"&amp;LEN(C16)+1))+1),""),""))," "," "))," "," ")</f>
        <v>CD19 FGFR4 MT2A SPDEF TYMS</v>
      </c>
      <c r="F16" s="155">
        <f t="shared" si="11"/>
        <v>5</v>
      </c>
      <c r="G16" s="156" t="s">
        <v>366</v>
      </c>
      <c r="H16" s="160">
        <v>0</v>
      </c>
      <c r="K16" s="23" t="s">
        <v>14</v>
      </c>
      <c r="L16" s="77" t="s">
        <v>11</v>
      </c>
      <c r="M16" s="14" t="s">
        <v>294</v>
      </c>
      <c r="N16" s="149">
        <f t="shared" si="8"/>
        <v>30</v>
      </c>
      <c r="O16" s="154" t="str" cm="1">
        <f t="array" aca="1" ref="O16" ca="1">SUBSTITUTE(TRIM(SUBSTITUTE(_xlfn.CONCAT(IF(MID(" "&amp;M16&amp;" ",ROW(INDIRECT("1:"&amp;LEN(M16)+1)),1)=" ",IF(ISERROR(SEARCH(MID(" "&amp;M16&amp;" ",ROW(INDIRECT("1:"&amp;LEN(M16)+1)),FIND(" "," "&amp;M16&amp;" ",ROW(INDIRECT("2:"&amp;LEN(M16)+2)))-ROW(INDIRECT("1:"&amp;LEN(M16)+1))+1)," "&amp;V16&amp;" ")),MID(" "&amp;M16&amp;" ",ROW(INDIRECT("1:"&amp;LEN(M16)+1)),FIND(" "," "&amp;M16&amp;" ",ROW(INDIRECT("2:"&amp;LEN(M16)+2)))-ROW(INDIRECT("1:"&amp;LEN(M16)+1))+1),""),""))," "," "))," "," ")</f>
        <v>CD24 CD3G CDK4 CDKN2A FAT1 FCN1 FGFR4 FOS FOXP3 HIF1A HSPB1 HSPG2 IGHG1 IGHG4 IGKC KRT19 LST1 LYZ MAPK3 MDM2 MYL6 MYO10 PTTG1 RPSA S100A8 SLC39A6 SOX10 SULF1 TFF1 TRAC</v>
      </c>
      <c r="P16" s="155">
        <f t="shared" si="9"/>
        <v>30</v>
      </c>
      <c r="Q16" s="156" t="s">
        <v>451</v>
      </c>
      <c r="R16" s="157">
        <f t="shared" si="12"/>
        <v>5</v>
      </c>
      <c r="V16" s="156" t="s">
        <v>366</v>
      </c>
      <c r="W16" s="157">
        <v>0</v>
      </c>
      <c r="X16" s="156" t="str" cm="1">
        <f t="array" ref="X16">_xlfn.TEXTJOIN(" ",,_xlfn.FILTERXML("&lt;t&gt;&lt;s&gt;"&amp;SUBSTITUTE(Q16&amp;" "&amp;C16," ","&lt;/s&gt;&lt;s&gt;")&amp;"&lt;/s&gt;&lt;/t&gt;","//s[preceding::*=.]"))</f>
        <v>SLC39A6</v>
      </c>
      <c r="Y16" s="157">
        <f t="shared" si="13"/>
        <v>1</v>
      </c>
    </row>
    <row r="17" spans="1:25" ht="151.80000000000001" x14ac:dyDescent="0.25">
      <c r="A17" s="3" t="s">
        <v>11</v>
      </c>
      <c r="B17" s="36" t="s">
        <v>13</v>
      </c>
      <c r="C17" s="14" t="s">
        <v>266</v>
      </c>
      <c r="D17" s="148">
        <f t="shared" si="10"/>
        <v>31</v>
      </c>
      <c r="E17" s="154" t="str" cm="1">
        <f t="array" aca="1" ref="E17" ca="1">SUBSTITUTE(TRIM(SUBSTITUTE(_xlfn.CONCAT(IF(MID(" "&amp;C17&amp;" ",ROW(INDIRECT("1:"&amp;LEN(C17)+1)),1)=" ",IF(ISERROR(SEARCH(MID(" "&amp;C17&amp;" ",ROW(INDIRECT("1:"&amp;LEN(C17)+1)),FIND(" "," "&amp;C17&amp;" ",ROW(INDIRECT("2:"&amp;LEN(C17)+2)))-ROW(INDIRECT("1:"&amp;LEN(C17)+1))+1)," "&amp;X17&amp;" ")),MID(" "&amp;C17&amp;" ",ROW(INDIRECT("1:"&amp;LEN(C17)+1)),FIND(" "," "&amp;C17&amp;" ",ROW(INDIRECT("2:"&amp;LEN(C17)+2)))-ROW(INDIRECT("1:"&amp;LEN(C17)+1))+1),""),""))," "," "))," "," ")</f>
        <v>ANLN BGN C1QA CD38 CD74 CDK4 COL1A1 COL1A2 COL3A1 COL4A1 COL4A2 CTSL FAT1 FGFR1 FGFR4 FN1 HLA.B ISG15 KIT LST1 MAPK3 MLPH MMP11 MT2A MYL6 PTEN SNAI2 TAGLN TFF2 TIMP1 TMSB4X</v>
      </c>
      <c r="F17" s="155">
        <f t="shared" si="11"/>
        <v>31</v>
      </c>
      <c r="G17" s="156" t="s">
        <v>442</v>
      </c>
      <c r="H17" s="160">
        <f t="shared" ref="H17" si="14">LEN(TRIM(G17))-LEN(SUBSTITUTE(G17," ",""))+1</f>
        <v>6</v>
      </c>
      <c r="K17" s="23" t="s">
        <v>13</v>
      </c>
      <c r="L17" s="77" t="s">
        <v>11</v>
      </c>
      <c r="M17" s="14" t="s">
        <v>295</v>
      </c>
      <c r="N17" s="149">
        <f t="shared" si="8"/>
        <v>25</v>
      </c>
      <c r="O17" s="154" t="str" cm="1">
        <f t="array" aca="1" ref="O17" ca="1">SUBSTITUTE(TRIM(SUBSTITUTE(_xlfn.CONCAT(IF(MID(" "&amp;M17&amp;" ",ROW(INDIRECT("1:"&amp;LEN(M17)+1)),1)=" ",IF(ISERROR(SEARCH(MID(" "&amp;M17&amp;" ",ROW(INDIRECT("1:"&amp;LEN(M17)+1)),FIND(" "," "&amp;M17&amp;" ",ROW(INDIRECT("2:"&amp;LEN(M17)+2)))-ROW(INDIRECT("1:"&amp;LEN(M17)+1))+1)," "&amp;V17&amp;" ")),MID(" "&amp;M17&amp;" ",ROW(INDIRECT("1:"&amp;LEN(M17)+1)),FIND(" "," "&amp;M17&amp;" ",ROW(INDIRECT("2:"&amp;LEN(M17)+2)))-ROW(INDIRECT("1:"&amp;LEN(M17)+1))+1),""),""))," "," "))," "," ")</f>
        <v>ACTA2 ANLN BCL2 C1QA CD38 CD69 CDK4 FOXP3 GNG11 GRB7 HIF1A HLA.B IGHG1 IGKC MYO10 PLVAP TAGLN TIMP1 TPM2</v>
      </c>
      <c r="P17" s="155">
        <f t="shared" si="9"/>
        <v>19</v>
      </c>
      <c r="Q17" s="156" t="s">
        <v>452</v>
      </c>
      <c r="R17" s="157">
        <f t="shared" si="12"/>
        <v>1</v>
      </c>
      <c r="V17" s="156" t="str" cm="1">
        <f t="array" ref="V17">_xlfn.TEXTJOIN(" ",,_xlfn.FILTERXML("&lt;t&gt;&lt;s&gt;"&amp;SUBSTITUTE(G17&amp;" "&amp;M17," ","&lt;/s&gt;&lt;s&gt;")&amp;"&lt;/s&gt;&lt;/t&gt;","//s[preceding::*=.]"))</f>
        <v>COL1A1 COL1A2 COL4A1 COL4A2 FGFR1 FN1</v>
      </c>
      <c r="W17" s="157">
        <f t="shared" ref="W17" si="15">LEN(TRIM(V17))-LEN(SUBSTITUTE(V17," ",""))+1</f>
        <v>6</v>
      </c>
      <c r="X17" s="156" t="s">
        <v>366</v>
      </c>
      <c r="Y17" s="157">
        <v>0</v>
      </c>
    </row>
    <row r="18" spans="1:25" ht="41.4" x14ac:dyDescent="0.25">
      <c r="A18" s="3" t="s">
        <v>11</v>
      </c>
      <c r="B18" s="36" t="s">
        <v>4</v>
      </c>
      <c r="C18" s="14" t="s">
        <v>267</v>
      </c>
      <c r="D18" s="149">
        <f t="shared" si="10"/>
        <v>4</v>
      </c>
      <c r="E18" s="154" t="str" cm="1">
        <f t="array" aca="1" ref="E18" ca="1">SUBSTITUTE(TRIM(SUBSTITUTE(_xlfn.CONCAT(IF(MID(" "&amp;C18&amp;" ",ROW(INDIRECT("1:"&amp;LEN(C18)+1)),1)=" ",IF(ISERROR(SEARCH(MID(" "&amp;C18&amp;" ",ROW(INDIRECT("1:"&amp;LEN(C18)+1)),FIND(" "," "&amp;C18&amp;" ",ROW(INDIRECT("2:"&amp;LEN(C18)+2)))-ROW(INDIRECT("1:"&amp;LEN(C18)+1))+1)," "&amp;X18&amp;" ")),MID(" "&amp;C18&amp;" ",ROW(INDIRECT("1:"&amp;LEN(C18)+1)),FIND(" "," "&amp;C18&amp;" ",ROW(INDIRECT("2:"&amp;LEN(C18)+2)))-ROW(INDIRECT("1:"&amp;LEN(C18)+1))+1),""),""))," "," "))," "," ")</f>
        <v>FAT1 IGKC KRT19 TFF1</v>
      </c>
      <c r="F18" s="155">
        <f t="shared" si="11"/>
        <v>4</v>
      </c>
      <c r="G18" s="156" t="s">
        <v>366</v>
      </c>
      <c r="H18" s="160">
        <v>0</v>
      </c>
      <c r="K18" s="23" t="s">
        <v>4</v>
      </c>
      <c r="L18" s="77" t="s">
        <v>11</v>
      </c>
      <c r="M18" s="14" t="s">
        <v>287</v>
      </c>
      <c r="N18" s="149">
        <f t="shared" si="8"/>
        <v>8</v>
      </c>
      <c r="O18" s="154" t="str" cm="1">
        <f t="array" aca="1" ref="O18" ca="1">SUBSTITUTE(TRIM(SUBSTITUTE(_xlfn.CONCAT(IF(MID(" "&amp;M18&amp;" ",ROW(INDIRECT("1:"&amp;LEN(M18)+1)),1)=" ",IF(ISERROR(SEARCH(MID(" "&amp;M18&amp;" ",ROW(INDIRECT("1:"&amp;LEN(M18)+1)),FIND(" "," "&amp;M18&amp;" ",ROW(INDIRECT("2:"&amp;LEN(M18)+2)))-ROW(INDIRECT("1:"&amp;LEN(M18)+1))+1)," "&amp;V18&amp;" ")),MID(" "&amp;M18&amp;" ",ROW(INDIRECT("1:"&amp;LEN(M18)+1)),FIND(" "," "&amp;M18&amp;" ",ROW(INDIRECT("2:"&amp;LEN(M18)+2)))-ROW(INDIRECT("1:"&amp;LEN(M18)+1))+1),""),""))," "," "))," "," ")</f>
        <v>COL4A1 COL4A2 FN1 GRB7 HIF1A IGHG1 KRT18 KRT19</v>
      </c>
      <c r="P18" s="155">
        <f t="shared" si="9"/>
        <v>8</v>
      </c>
      <c r="Q18" s="156" t="s">
        <v>366</v>
      </c>
      <c r="R18" s="157">
        <v>0</v>
      </c>
      <c r="V18" s="156" t="s">
        <v>366</v>
      </c>
      <c r="W18" s="157">
        <v>0</v>
      </c>
      <c r="X18" s="156" t="s">
        <v>366</v>
      </c>
      <c r="Y18" s="157">
        <v>0</v>
      </c>
    </row>
    <row r="19" spans="1:25" ht="41.4" x14ac:dyDescent="0.25">
      <c r="A19" s="3" t="s">
        <v>11</v>
      </c>
      <c r="B19" s="36" t="s">
        <v>8</v>
      </c>
      <c r="C19" s="14" t="s">
        <v>73</v>
      </c>
      <c r="D19" s="149">
        <f t="shared" si="10"/>
        <v>2</v>
      </c>
      <c r="E19" s="154" t="str" cm="1">
        <f t="array" aca="1" ref="E19" ca="1">SUBSTITUTE(TRIM(SUBSTITUTE(_xlfn.CONCAT(IF(MID(" "&amp;C19&amp;" ",ROW(INDIRECT("1:"&amp;LEN(C19)+1)),1)=" ",IF(ISERROR(SEARCH(MID(" "&amp;C19&amp;" ",ROW(INDIRECT("1:"&amp;LEN(C19)+1)),FIND(" "," "&amp;C19&amp;" ",ROW(INDIRECT("2:"&amp;LEN(C19)+2)))-ROW(INDIRECT("1:"&amp;LEN(C19)+1))+1)," "&amp;X19&amp;" ")),MID(" "&amp;C19&amp;" ",ROW(INDIRECT("1:"&amp;LEN(C19)+1)),FIND(" "," "&amp;C19&amp;" ",ROW(INDIRECT("2:"&amp;LEN(C19)+2)))-ROW(INDIRECT("1:"&amp;LEN(C19)+1))+1),""),""))," "," "))," "," ")</f>
        <v>FAT1 IGHG4</v>
      </c>
      <c r="F19" s="155">
        <f t="shared" si="11"/>
        <v>2</v>
      </c>
      <c r="G19" s="156"/>
      <c r="H19" s="160">
        <v>0</v>
      </c>
      <c r="K19" s="23" t="s">
        <v>8</v>
      </c>
      <c r="L19" s="77" t="s">
        <v>11</v>
      </c>
      <c r="M19" s="14" t="s">
        <v>296</v>
      </c>
      <c r="N19" s="149">
        <f t="shared" si="8"/>
        <v>9</v>
      </c>
      <c r="O19" s="154" t="str" cm="1">
        <f t="array" aca="1" ref="O19" ca="1">SUBSTITUTE(TRIM(SUBSTITUTE(_xlfn.CONCAT(IF(MID(" "&amp;M19&amp;" ",ROW(INDIRECT("1:"&amp;LEN(M19)+1)),1)=" ",IF(ISERROR(SEARCH(MID(" "&amp;M19&amp;" ",ROW(INDIRECT("1:"&amp;LEN(M19)+1)),FIND(" "," "&amp;M19&amp;" ",ROW(INDIRECT("2:"&amp;LEN(M19)+2)))-ROW(INDIRECT("1:"&amp;LEN(M19)+1))+1)," "&amp;V19&amp;" ")),MID(" "&amp;M19&amp;" ",ROW(INDIRECT("1:"&amp;LEN(M19)+1)),FIND(" "," "&amp;M19&amp;" ",ROW(INDIRECT("2:"&amp;LEN(M19)+2)))-ROW(INDIRECT("1:"&amp;LEN(M19)+1))+1),""),""))," "," "))," "," ")</f>
        <v>CCNE1 GNG11 HLA-B KIF23 PLVAP TCF4 TCL1A KRT19 TFF1</v>
      </c>
      <c r="P19" s="155">
        <f t="shared" si="9"/>
        <v>9</v>
      </c>
      <c r="Q19" s="156" t="s">
        <v>366</v>
      </c>
      <c r="R19" s="157">
        <v>0</v>
      </c>
      <c r="V19" s="156" t="s">
        <v>366</v>
      </c>
      <c r="W19" s="157">
        <v>0</v>
      </c>
      <c r="X19" s="156" t="s">
        <v>366</v>
      </c>
      <c r="Y19" s="157">
        <v>0</v>
      </c>
    </row>
    <row r="20" spans="1:25" ht="124.2" x14ac:dyDescent="0.25">
      <c r="A20" s="3" t="s">
        <v>11</v>
      </c>
      <c r="B20" s="36" t="s">
        <v>15</v>
      </c>
      <c r="C20" s="14" t="s">
        <v>269</v>
      </c>
      <c r="D20" s="149">
        <f t="shared" si="10"/>
        <v>16</v>
      </c>
      <c r="E20" s="154" t="str" cm="1">
        <f t="array" aca="1" ref="E20" ca="1">SUBSTITUTE(TRIM(SUBSTITUTE(_xlfn.CONCAT(IF(MID(" "&amp;C20&amp;" ",ROW(INDIRECT("1:"&amp;LEN(C20)+1)),1)=" ",IF(ISERROR(SEARCH(MID(" "&amp;C20&amp;" ",ROW(INDIRECT("1:"&amp;LEN(C20)+1)),FIND(" "," "&amp;C20&amp;" ",ROW(INDIRECT("2:"&amp;LEN(C20)+2)))-ROW(INDIRECT("1:"&amp;LEN(C20)+1))+1)," "&amp;X20&amp;" ")),MID(" "&amp;C20&amp;" ",ROW(INDIRECT("1:"&amp;LEN(C20)+1)),FIND(" "," "&amp;C20&amp;" ",ROW(INDIRECT("2:"&amp;LEN(C20)+2)))-ROW(INDIRECT("1:"&amp;LEN(C20)+1))+1),""),""))," "," "))," "," ")</f>
        <v>ACTA2 CD68 CD69 CDK7 CDKN2A FGFR1 FOS FTL GATA3 GNG11 HIF1A KIF23 PTTG1 S100A9 SNAI2 TPM2</v>
      </c>
      <c r="F20" s="155">
        <f t="shared" si="11"/>
        <v>16</v>
      </c>
      <c r="G20" s="156" t="s">
        <v>366</v>
      </c>
      <c r="H20" s="160">
        <v>0</v>
      </c>
      <c r="K20" s="23" t="s">
        <v>15</v>
      </c>
      <c r="L20" s="77" t="s">
        <v>11</v>
      </c>
      <c r="M20" s="14" t="s">
        <v>297</v>
      </c>
      <c r="N20" s="149">
        <f t="shared" si="8"/>
        <v>26</v>
      </c>
      <c r="O20" s="154" t="str" cm="1">
        <f t="array" aca="1" ref="O20" ca="1">SUBSTITUTE(TRIM(SUBSTITUTE(_xlfn.CONCAT(IF(MID(" "&amp;M20&amp;" ",ROW(INDIRECT("1:"&amp;LEN(M20)+1)),1)=" ",IF(ISERROR(SEARCH(MID(" "&amp;M20&amp;" ",ROW(INDIRECT("1:"&amp;LEN(M20)+1)),FIND(" "," "&amp;M20&amp;" ",ROW(INDIRECT("2:"&amp;LEN(M20)+2)))-ROW(INDIRECT("1:"&amp;LEN(M20)+1))+1)," "&amp;V20&amp;" ")),MID(" "&amp;M20&amp;" ",ROW(INDIRECT("1:"&amp;LEN(M20)+1)),FIND(" "," "&amp;M20&amp;" ",ROW(INDIRECT("2:"&amp;LEN(M20)+2)))-ROW(INDIRECT("1:"&amp;LEN(M20)+1))+1),""),""))," "," "))," "," ")</f>
        <v>AZGP1 CCNE2 CD68 COL1A1 COL1A2 FAT1 FGFR4 FOS GRB7 HIF1A HLA.B HSPB1 IGHG1 IGHG4 IGKC KRT19 LST1 LYZ MAPK3 MDM2 RPSA S100A8 SNAI2 TFF1 TPM2 XBP1</v>
      </c>
      <c r="P20" s="155">
        <f t="shared" si="9"/>
        <v>26</v>
      </c>
      <c r="Q20" s="156" t="s">
        <v>455</v>
      </c>
      <c r="R20" s="157">
        <f t="shared" si="12"/>
        <v>6</v>
      </c>
      <c r="V20" s="156" t="s">
        <v>366</v>
      </c>
      <c r="W20" s="157">
        <v>0</v>
      </c>
      <c r="X20" s="156" t="s">
        <v>366</v>
      </c>
      <c r="Y20" s="157">
        <v>0</v>
      </c>
    </row>
    <row r="21" spans="1:25" ht="276" x14ac:dyDescent="0.25">
      <c r="A21" s="5" t="s">
        <v>2</v>
      </c>
      <c r="B21" s="36" t="s">
        <v>1</v>
      </c>
      <c r="C21" s="15" t="s">
        <v>270</v>
      </c>
      <c r="D21" s="150">
        <f t="shared" si="10"/>
        <v>7</v>
      </c>
      <c r="E21" s="162" t="str" cm="1">
        <f t="array" aca="1" ref="E21" ca="1">SUBSTITUTE(TRIM(SUBSTITUTE(_xlfn.CONCAT(IF(MID(" "&amp;C21&amp;" ",ROW(INDIRECT("1:"&amp;LEN(C21)+1)),1)=" ",IF(ISERROR(SEARCH(MID(" "&amp;C21&amp;" ",ROW(INDIRECT("1:"&amp;LEN(C21)+1)),FIND(" "," "&amp;C21&amp;" ",ROW(INDIRECT("2:"&amp;LEN(C21)+2)))-ROW(INDIRECT("1:"&amp;LEN(C21)+1))+1)," "&amp;X21&amp;" ")),MID(" "&amp;C21&amp;" ",ROW(INDIRECT("1:"&amp;LEN(C21)+1)),FIND(" "," "&amp;C21&amp;" ",ROW(INDIRECT("2:"&amp;LEN(C21)+2)))-ROW(INDIRECT("1:"&amp;LEN(C21)+1))+1),""),""))," "," "))," "," ")</f>
        <v>KRT18 MYL6 TMSB4X TSPAN1</v>
      </c>
      <c r="F21" s="163">
        <f t="shared" si="11"/>
        <v>4</v>
      </c>
      <c r="G21" s="156" t="s">
        <v>366</v>
      </c>
      <c r="H21" s="160">
        <v>0</v>
      </c>
      <c r="K21" s="22" t="s">
        <v>1</v>
      </c>
      <c r="L21" s="78" t="s">
        <v>25</v>
      </c>
      <c r="M21" s="15" t="s">
        <v>298</v>
      </c>
      <c r="N21" s="150">
        <f t="shared" si="8"/>
        <v>59</v>
      </c>
      <c r="O21" s="162" t="str" cm="1">
        <f t="array" aca="1" ref="O21" ca="1">SUBSTITUTE(TRIM(SUBSTITUTE(_xlfn.CONCAT(IF(MID(" "&amp;M21&amp;" ",ROW(INDIRECT("1:"&amp;LEN(M21)+1)),1)=" ",IF(ISERROR(SEARCH(MID(" "&amp;M21&amp;" ",ROW(INDIRECT("1:"&amp;LEN(M21)+1)),FIND(" "," "&amp;M21&amp;" ",ROW(INDIRECT("2:"&amp;LEN(M21)+2)))-ROW(INDIRECT("1:"&amp;LEN(M21)+1))+1)," "&amp;V21&amp;" ")),MID(" "&amp;M21&amp;" ",ROW(INDIRECT("1:"&amp;LEN(M21)+1)),FIND(" "," "&amp;M21&amp;" ",ROW(INDIRECT("2:"&amp;LEN(M21)+2)))-ROW(INDIRECT("1:"&amp;LEN(M21)+1))+1),""),""))," "," "))," "," ")</f>
        <v>APOE BGN C1QA CCNB1 CD24 CD36 CD3G CD68 CD69 CD79B CDK6 CDKN2A COL1A1 COL1A2 CRABP2 CTSL ERBB2 FAT1 FN1 FOS FOXP3 GNG11 GZMB HIF1A HLA.B HSPB1 ICOS IFITM3 IGHG1 IGHG4 IGKC IL2RA JUN KIF23 KRT8 KRT18 KRT19 LAMA1 LYZ MDM2 MLPH MYL6 MYO10 NOTCH1 PABPC1 PGR PLVAP RPSA S100A8 SDC1 SOX10 SOX4 SULF1 TFF1 THY1 TPM2 TTC6 XBP1 ZNF571</v>
      </c>
      <c r="P21" s="163">
        <f t="shared" si="9"/>
        <v>59</v>
      </c>
      <c r="Q21" s="156" t="s">
        <v>456</v>
      </c>
      <c r="R21" s="157">
        <f t="shared" si="12"/>
        <v>29</v>
      </c>
      <c r="V21" s="156" t="s">
        <v>366</v>
      </c>
      <c r="W21" s="157">
        <v>0</v>
      </c>
      <c r="X21" s="156" t="str" cm="1">
        <f t="array" ref="X21">_xlfn.TEXTJOIN(" ",,_xlfn.FILTERXML("&lt;t&gt;&lt;s&gt;"&amp;SUBSTITUTE(Q21&amp;" "&amp;C21," ","&lt;/s&gt;&lt;s&gt;")&amp;"&lt;/s&gt;&lt;/t&gt;","//s[preceding::*=.]"))</f>
        <v>CD3G RPSA SULF1</v>
      </c>
      <c r="Y21" s="157">
        <f t="shared" ref="Y21" si="16">LEN(TRIM(X21))-LEN(SUBSTITUTE(X21," ",""))+1</f>
        <v>3</v>
      </c>
    </row>
    <row r="22" spans="1:25" ht="124.2" x14ac:dyDescent="0.25">
      <c r="A22" s="5" t="s">
        <v>2</v>
      </c>
      <c r="B22" s="36" t="s">
        <v>14</v>
      </c>
      <c r="C22" s="15" t="s">
        <v>271</v>
      </c>
      <c r="D22" s="150">
        <f t="shared" si="10"/>
        <v>18</v>
      </c>
      <c r="E22" s="162" t="str" cm="1">
        <f t="array" aca="1" ref="E22" ca="1">SUBSTITUTE(TRIM(SUBSTITUTE(_xlfn.CONCAT(IF(MID(" "&amp;C22&amp;" ",ROW(INDIRECT("1:"&amp;LEN(C22)+1)),1)=" ",IF(ISERROR(SEARCH(MID(" "&amp;C22&amp;" ",ROW(INDIRECT("1:"&amp;LEN(C22)+1)),FIND(" "," "&amp;C22&amp;" ",ROW(INDIRECT("2:"&amp;LEN(C22)+2)))-ROW(INDIRECT("1:"&amp;LEN(C22)+1))+1)," "&amp;X22&amp;" ")),MID(" "&amp;C22&amp;" ",ROW(INDIRECT("1:"&amp;LEN(C22)+1)),FIND(" "," "&amp;C22&amp;" ",ROW(INDIRECT("2:"&amp;LEN(C22)+2)))-ROW(INDIRECT("1:"&amp;LEN(C22)+1))+1),""),""))," "," "))," "," ")</f>
        <v>CD24 CTSL ERBB2 FTL KIT KRT18 KRT19 LYZ MAPK3 PABPC1 PTPRC RPL18 RPSA SNAI2 STAT5A TFF3 TSPAN1 XBP1</v>
      </c>
      <c r="F22" s="163">
        <f t="shared" si="11"/>
        <v>18</v>
      </c>
      <c r="G22" s="156" t="s">
        <v>366</v>
      </c>
      <c r="H22" s="160">
        <v>0</v>
      </c>
      <c r="K22" s="23" t="s">
        <v>14</v>
      </c>
      <c r="L22" s="78" t="s">
        <v>25</v>
      </c>
      <c r="M22" s="15" t="s">
        <v>299</v>
      </c>
      <c r="N22" s="150">
        <f t="shared" si="8"/>
        <v>29</v>
      </c>
      <c r="O22" s="162" t="str" cm="1">
        <f t="array" aca="1" ref="O22" ca="1">SUBSTITUTE(TRIM(SUBSTITUTE(_xlfn.CONCAT(IF(MID(" "&amp;M22&amp;" ",ROW(INDIRECT("1:"&amp;LEN(M22)+1)),1)=" ",IF(ISERROR(SEARCH(MID(" "&amp;M22&amp;" ",ROW(INDIRECT("1:"&amp;LEN(M22)+1)),FIND(" "," "&amp;M22&amp;" ",ROW(INDIRECT("2:"&amp;LEN(M22)+2)))-ROW(INDIRECT("1:"&amp;LEN(M22)+1))+1)," "&amp;V22&amp;" ")),MID(" "&amp;M22&amp;" ",ROW(INDIRECT("1:"&amp;LEN(M22)+1)),FIND(" "," "&amp;M22&amp;" ",ROW(INDIRECT("2:"&amp;LEN(M22)+2)))-ROW(INDIRECT("1:"&amp;LEN(M22)+1))+1),""),""))," "," "))," "," ")</f>
        <v>APOE C1QA CCNB1 CD24 CD36 CD3E CTSL FASN FAT1 FCN1 FGFR4 FOS FOXP3 GRB7 ICOS IGHG1 IGHG4 IGKC LST1 LYZ MAPK3 MDM2 MLPH PTTG1 RPSA S100A8 SLC39A6 SOX10 SULF1</v>
      </c>
      <c r="P22" s="163">
        <f t="shared" si="9"/>
        <v>29</v>
      </c>
      <c r="Q22" s="156" t="s">
        <v>438</v>
      </c>
      <c r="R22" s="157">
        <f t="shared" si="12"/>
        <v>4</v>
      </c>
      <c r="V22" s="156" t="s">
        <v>366</v>
      </c>
      <c r="W22" s="157">
        <v>0</v>
      </c>
      <c r="X22" s="156" t="s">
        <v>366</v>
      </c>
      <c r="Y22" s="157">
        <v>0</v>
      </c>
    </row>
    <row r="23" spans="1:25" ht="41.4" x14ac:dyDescent="0.25">
      <c r="A23" s="5" t="s">
        <v>2</v>
      </c>
      <c r="B23" s="36" t="s">
        <v>13</v>
      </c>
      <c r="C23" s="15" t="s">
        <v>272</v>
      </c>
      <c r="D23" s="150">
        <f t="shared" si="10"/>
        <v>6</v>
      </c>
      <c r="E23" s="162" t="str" cm="1">
        <f t="array" aca="1" ref="E23" ca="1">SUBSTITUTE(TRIM(SUBSTITUTE(_xlfn.CONCAT(IF(MID(" "&amp;C23&amp;" ",ROW(INDIRECT("1:"&amp;LEN(C23)+1)),1)=" ",IF(ISERROR(SEARCH(MID(" "&amp;C23&amp;" ",ROW(INDIRECT("1:"&amp;LEN(C23)+1)),FIND(" "," "&amp;C23&amp;" ",ROW(INDIRECT("2:"&amp;LEN(C23)+2)))-ROW(INDIRECT("1:"&amp;LEN(C23)+1))+1)," "&amp;X23&amp;" ")),MID(" "&amp;C23&amp;" ",ROW(INDIRECT("1:"&amp;LEN(C23)+1)),FIND(" "," "&amp;C23&amp;" ",ROW(INDIRECT("2:"&amp;LEN(C23)+2)))-ROW(INDIRECT("1:"&amp;LEN(C23)+1))+1),""),""))," "," "))," "," ")</f>
        <v>ACTA2 CSTB ICOS KIF23 LTF SDC1</v>
      </c>
      <c r="F23" s="163">
        <f t="shared" si="11"/>
        <v>6</v>
      </c>
      <c r="G23" s="156" t="s">
        <v>366</v>
      </c>
      <c r="H23" s="160">
        <v>0</v>
      </c>
      <c r="K23" s="23" t="s">
        <v>13</v>
      </c>
      <c r="L23" s="78" t="s">
        <v>25</v>
      </c>
      <c r="M23" s="15" t="s">
        <v>300</v>
      </c>
      <c r="N23" s="150">
        <f t="shared" si="8"/>
        <v>9</v>
      </c>
      <c r="O23" s="162" t="str" cm="1">
        <f t="array" aca="1" ref="O23" ca="1">SUBSTITUTE(TRIM(SUBSTITUTE(_xlfn.CONCAT(IF(MID(" "&amp;M23&amp;" ",ROW(INDIRECT("1:"&amp;LEN(M23)+1)),1)=" ",IF(ISERROR(SEARCH(MID(" "&amp;M23&amp;" ",ROW(INDIRECT("1:"&amp;LEN(M23)+1)),FIND(" "," "&amp;M23&amp;" ",ROW(INDIRECT("2:"&amp;LEN(M23)+2)))-ROW(INDIRECT("1:"&amp;LEN(M23)+1))+1)," "&amp;V23&amp;" ")),MID(" "&amp;M23&amp;" ",ROW(INDIRECT("1:"&amp;LEN(M23)+1)),FIND(" "," "&amp;M23&amp;" ",ROW(INDIRECT("2:"&amp;LEN(M23)+2)))-ROW(INDIRECT("1:"&amp;LEN(M23)+1))+1),""),""))," "," "))," "," ")</f>
        <v>APOE FOS FOXP3 GNG11 KIF23 LTF MYO10 PTPRC SULF1</v>
      </c>
      <c r="P23" s="163">
        <f t="shared" si="9"/>
        <v>9</v>
      </c>
      <c r="Q23" s="156" t="s">
        <v>366</v>
      </c>
      <c r="R23" s="157">
        <v>0</v>
      </c>
      <c r="V23" s="156" t="s">
        <v>366</v>
      </c>
      <c r="W23" s="157">
        <v>0</v>
      </c>
      <c r="X23" s="156" t="s">
        <v>366</v>
      </c>
      <c r="Y23" s="157">
        <v>0</v>
      </c>
    </row>
    <row r="24" spans="1:25" ht="69" x14ac:dyDescent="0.25">
      <c r="A24" s="5" t="s">
        <v>2</v>
      </c>
      <c r="B24" s="36" t="s">
        <v>4</v>
      </c>
      <c r="C24" s="15" t="s">
        <v>273</v>
      </c>
      <c r="D24" s="150">
        <f t="shared" si="10"/>
        <v>10</v>
      </c>
      <c r="E24" s="162" t="str" cm="1">
        <f t="array" aca="1" ref="E24" ca="1">SUBSTITUTE(TRIM(SUBSTITUTE(_xlfn.CONCAT(IF(MID(" "&amp;C24&amp;" ",ROW(INDIRECT("1:"&amp;LEN(C24)+1)),1)=" ",IF(ISERROR(SEARCH(MID(" "&amp;C24&amp;" ",ROW(INDIRECT("1:"&amp;LEN(C24)+1)),FIND(" "," "&amp;C24&amp;" ",ROW(INDIRECT("2:"&amp;LEN(C24)+2)))-ROW(INDIRECT("1:"&amp;LEN(C24)+1))+1)," "&amp;X24&amp;" ")),MID(" "&amp;C24&amp;" ",ROW(INDIRECT("1:"&amp;LEN(C24)+1)),FIND(" "," "&amp;C24&amp;" ",ROW(INDIRECT("2:"&amp;LEN(C24)+2)))-ROW(INDIRECT("1:"&amp;LEN(C24)+1))+1),""),""))," "," "))," "," ")</f>
        <v>CD3G HIF1A HSPG2 JUN LAMA1 MMP11 MYL6 POU2AF1 SKAP1 SULF1</v>
      </c>
      <c r="F24" s="163">
        <f t="shared" si="11"/>
        <v>10</v>
      </c>
      <c r="G24" s="156" t="s">
        <v>26</v>
      </c>
      <c r="H24" s="160">
        <f t="shared" ref="H24" si="17">LEN(TRIM(G24))-LEN(SUBSTITUTE(G24," ",""))+1</f>
        <v>1</v>
      </c>
      <c r="K24" s="23" t="s">
        <v>4</v>
      </c>
      <c r="L24" s="78" t="s">
        <v>25</v>
      </c>
      <c r="M24" s="15" t="s">
        <v>301</v>
      </c>
      <c r="N24" s="150">
        <f t="shared" si="8"/>
        <v>13</v>
      </c>
      <c r="O24" s="162" t="str" cm="1">
        <f t="array" aca="1" ref="O24" ca="1">SUBSTITUTE(TRIM(SUBSTITUTE(_xlfn.CONCAT(IF(MID(" "&amp;M24&amp;" ",ROW(INDIRECT("1:"&amp;LEN(M24)+1)),1)=" ",IF(ISERROR(SEARCH(MID(" "&amp;M24&amp;" ",ROW(INDIRECT("1:"&amp;LEN(M24)+1)),FIND(" "," "&amp;M24&amp;" ",ROW(INDIRECT("2:"&amp;LEN(M24)+2)))-ROW(INDIRECT("1:"&amp;LEN(M24)+1))+1)," "&amp;V24&amp;" ")),MID(" "&amp;M24&amp;" ",ROW(INDIRECT("1:"&amp;LEN(M24)+1)),FIND(" "," "&amp;M24&amp;" ",ROW(INDIRECT("2:"&amp;LEN(M24)+2)))-ROW(INDIRECT("1:"&amp;LEN(M24)+1))+1),""),""))," "," "))," "," ")</f>
        <v>CCNB1 CD69 CDKN2A FABP7 FAP HSPG2 KIF23 LAMA1 LYZ NOTCH1 PECAM1 SKAP1 XBP1</v>
      </c>
      <c r="P24" s="163">
        <f t="shared" si="9"/>
        <v>13</v>
      </c>
      <c r="Q24" s="156" t="s">
        <v>366</v>
      </c>
      <c r="R24" s="157">
        <v>0</v>
      </c>
      <c r="V24" s="156" t="s">
        <v>366</v>
      </c>
      <c r="W24" s="157">
        <v>0</v>
      </c>
      <c r="X24" s="156" t="s">
        <v>366</v>
      </c>
      <c r="Y24" s="157">
        <v>0</v>
      </c>
    </row>
    <row r="25" spans="1:25" ht="27.6" x14ac:dyDescent="0.25">
      <c r="A25" s="5" t="s">
        <v>2</v>
      </c>
      <c r="B25" s="36" t="s">
        <v>8</v>
      </c>
      <c r="C25" s="15" t="s">
        <v>366</v>
      </c>
      <c r="D25" s="150" t="s">
        <v>366</v>
      </c>
      <c r="E25" s="162" t="str" cm="1">
        <f t="array" aca="1" ref="E25" ca="1">SUBSTITUTE(TRIM(SUBSTITUTE(_xlfn.CONCAT(IF(MID(" "&amp;C25&amp;" ",ROW(INDIRECT("1:"&amp;LEN(C25)+1)),1)=" ",IF(ISERROR(SEARCH(MID(" "&amp;C25&amp;" ",ROW(INDIRECT("1:"&amp;LEN(C25)+1)),FIND(" "," "&amp;C25&amp;" ",ROW(INDIRECT("2:"&amp;LEN(C25)+2)))-ROW(INDIRECT("1:"&amp;LEN(C25)+1))+1)," "&amp;X25&amp;" ")),MID(" "&amp;C25&amp;" ",ROW(INDIRECT("1:"&amp;LEN(C25)+1)),FIND(" "," "&amp;C25&amp;" ",ROW(INDIRECT("2:"&amp;LEN(C25)+2)))-ROW(INDIRECT("1:"&amp;LEN(C25)+1))+1),""),""))," "," "))," "," ")</f>
        <v/>
      </c>
      <c r="F25" s="163">
        <v>0</v>
      </c>
      <c r="G25" s="156"/>
      <c r="H25" s="160">
        <v>0</v>
      </c>
      <c r="K25" s="23" t="s">
        <v>8</v>
      </c>
      <c r="L25" s="78" t="s">
        <v>25</v>
      </c>
      <c r="M25" s="15" t="s">
        <v>302</v>
      </c>
      <c r="N25" s="150">
        <f t="shared" si="8"/>
        <v>6</v>
      </c>
      <c r="O25" s="162" t="str" cm="1">
        <f t="array" aca="1" ref="O25" ca="1">SUBSTITUTE(TRIM(SUBSTITUTE(_xlfn.CONCAT(IF(MID(" "&amp;M25&amp;" ",ROW(INDIRECT("1:"&amp;LEN(M25)+1)),1)=" ",IF(ISERROR(SEARCH(MID(" "&amp;M25&amp;" ",ROW(INDIRECT("1:"&amp;LEN(M25)+1)),FIND(" "," "&amp;M25&amp;" ",ROW(INDIRECT("2:"&amp;LEN(M25)+2)))-ROW(INDIRECT("1:"&amp;LEN(M25)+1))+1)," "&amp;V25&amp;" ")),MID(" "&amp;M25&amp;" ",ROW(INDIRECT("1:"&amp;LEN(M25)+1)),FIND(" "," "&amp;M25&amp;" ",ROW(INDIRECT("2:"&amp;LEN(M25)+2)))-ROW(INDIRECT("1:"&amp;LEN(M25)+1))+1),""),""))," "," "))," "," ")</f>
        <v>CCNB1 KIF23 KRT8 LAMA1 LYZ MYO10</v>
      </c>
      <c r="P25" s="163">
        <f t="shared" si="9"/>
        <v>6</v>
      </c>
      <c r="Q25" s="156" t="s">
        <v>366</v>
      </c>
      <c r="R25" s="157">
        <v>0</v>
      </c>
      <c r="V25" s="156" t="s">
        <v>366</v>
      </c>
      <c r="W25" s="157">
        <v>0</v>
      </c>
      <c r="X25" s="156" t="s">
        <v>366</v>
      </c>
      <c r="Y25" s="157">
        <v>0</v>
      </c>
    </row>
    <row r="26" spans="1:25" ht="151.80000000000001" x14ac:dyDescent="0.25">
      <c r="A26" s="5" t="s">
        <v>2</v>
      </c>
      <c r="B26" s="36" t="s">
        <v>15</v>
      </c>
      <c r="C26" s="15" t="s">
        <v>268</v>
      </c>
      <c r="D26" s="150">
        <f t="shared" ref="D26:D28" si="18">LEN(TRIM(C26))-LEN(SUBSTITUTE(C26," ",""))+1</f>
        <v>2</v>
      </c>
      <c r="E26" s="162" t="str" cm="1">
        <f t="array" aca="1" ref="E26" ca="1">SUBSTITUTE(TRIM(SUBSTITUTE(_xlfn.CONCAT(IF(MID(" "&amp;C26&amp;" ",ROW(INDIRECT("1:"&amp;LEN(C26)+1)),1)=" ",IF(ISERROR(SEARCH(MID(" "&amp;C26&amp;" ",ROW(INDIRECT("1:"&amp;LEN(C26)+1)),FIND(" "," "&amp;C26&amp;" ",ROW(INDIRECT("2:"&amp;LEN(C26)+2)))-ROW(INDIRECT("1:"&amp;LEN(C26)+1))+1)," "&amp;X26&amp;" ")),MID(" "&amp;C26&amp;" ",ROW(INDIRECT("1:"&amp;LEN(C26)+1)),FIND(" "," "&amp;C26&amp;" ",ROW(INDIRECT("2:"&amp;LEN(C26)+2)))-ROW(INDIRECT("1:"&amp;LEN(C26)+1))+1),""),""))," "," "))," "," ")</f>
        <v>CD3G SDC1</v>
      </c>
      <c r="F26" s="163">
        <f>D26-Y26</f>
        <v>2</v>
      </c>
      <c r="G26" s="156"/>
      <c r="H26" s="160">
        <v>0</v>
      </c>
      <c r="K26" s="23" t="s">
        <v>15</v>
      </c>
      <c r="L26" s="78" t="s">
        <v>25</v>
      </c>
      <c r="M26" s="15" t="s">
        <v>303</v>
      </c>
      <c r="N26" s="150">
        <f t="shared" si="8"/>
        <v>37</v>
      </c>
      <c r="O26" s="162" t="str" cm="1">
        <f t="array" aca="1" ref="O26" ca="1">SUBSTITUTE(TRIM(SUBSTITUTE(_xlfn.CONCAT(IF(MID(" "&amp;M26&amp;" ",ROW(INDIRECT("1:"&amp;LEN(M26)+1)),1)=" ",IF(ISERROR(SEARCH(MID(" "&amp;M26&amp;" ",ROW(INDIRECT("1:"&amp;LEN(M26)+1)),FIND(" "," "&amp;M26&amp;" ",ROW(INDIRECT("2:"&amp;LEN(M26)+2)))-ROW(INDIRECT("1:"&amp;LEN(M26)+1))+1)," "&amp;V26&amp;" ")),MID(" "&amp;M26&amp;" ",ROW(INDIRECT("1:"&amp;LEN(M26)+1)),FIND(" "," "&amp;M26&amp;" ",ROW(INDIRECT("2:"&amp;LEN(M26)+2)))-ROW(INDIRECT("1:"&amp;LEN(M26)+1))+1),""),""))," "," "))," "," ")</f>
        <v>APOE CAPN13 CCNB1 CD24 CD36 CD68 CD69 CDK6 COL1A2 FAT1 FN1 FOS FOXP3 HIF1A HLA.B HSPB1 IGHG1 IGHG4 IGKC JUN KIF23 KRT19 LTF LYZ MDM2 MLPH MYL6 MYO10 PLVAP RPSA S100A8 SOX10 SOX4 SULF1 TPM2 XBP1 ZNF571</v>
      </c>
      <c r="P26" s="163">
        <f t="shared" si="9"/>
        <v>37</v>
      </c>
      <c r="Q26" s="156" t="s">
        <v>457</v>
      </c>
      <c r="R26" s="157">
        <f t="shared" si="12"/>
        <v>7</v>
      </c>
      <c r="V26" s="156" t="s">
        <v>366</v>
      </c>
      <c r="W26" s="157">
        <v>0</v>
      </c>
      <c r="X26" s="156" t="s">
        <v>366</v>
      </c>
      <c r="Y26" s="157">
        <v>0</v>
      </c>
    </row>
    <row r="27" spans="1:25" ht="41.4" x14ac:dyDescent="0.25">
      <c r="A27" s="7" t="s">
        <v>381</v>
      </c>
      <c r="B27" s="37" t="s">
        <v>1</v>
      </c>
      <c r="C27" s="16" t="s">
        <v>275</v>
      </c>
      <c r="D27" s="151">
        <f t="shared" si="18"/>
        <v>9</v>
      </c>
      <c r="E27" s="164" t="str" cm="1">
        <f t="array" aca="1" ref="E27" ca="1">SUBSTITUTE(TRIM(SUBSTITUTE(_xlfn.CONCAT(IF(MID(" "&amp;C27&amp;" ",ROW(INDIRECT("1:"&amp;LEN(C27)+1)),1)=" ",IF(ISERROR(SEARCH(MID(" "&amp;C27&amp;" ",ROW(INDIRECT("1:"&amp;LEN(C27)+1)),FIND(" "," "&amp;C27&amp;" ",ROW(INDIRECT("2:"&amp;LEN(C27)+2)))-ROW(INDIRECT("1:"&amp;LEN(C27)+1))+1)," "&amp;X27&amp;" ")),MID(" "&amp;C27&amp;" ",ROW(INDIRECT("1:"&amp;LEN(C27)+1)),FIND(" "," "&amp;C27&amp;" ",ROW(INDIRECT("2:"&amp;LEN(C27)+2)))-ROW(INDIRECT("1:"&amp;LEN(C27)+1))+1),""),""))," "," "))," "," ")</f>
        <v>CD24 FGFR4 FN1 HIF1A IGHG1 IGKC KRT19 LYZ TFF1</v>
      </c>
      <c r="F27" s="165">
        <f>D27-Y27</f>
        <v>9</v>
      </c>
      <c r="G27" s="156" t="s">
        <v>366</v>
      </c>
      <c r="H27" s="160">
        <v>0</v>
      </c>
      <c r="K27" s="22" t="s">
        <v>1</v>
      </c>
      <c r="L27" s="79" t="s">
        <v>7</v>
      </c>
      <c r="M27" s="16" t="s">
        <v>306</v>
      </c>
      <c r="N27" s="151">
        <f t="shared" si="8"/>
        <v>9</v>
      </c>
      <c r="O27" s="164" t="str" cm="1">
        <f t="array" aca="1" ref="O27" ca="1">SUBSTITUTE(TRIM(SUBSTITUTE(_xlfn.CONCAT(IF(MID(" "&amp;M27&amp;" ",ROW(INDIRECT("1:"&amp;LEN(M27)+1)),1)=" ",IF(ISERROR(SEARCH(MID(" "&amp;M27&amp;" ",ROW(INDIRECT("1:"&amp;LEN(M27)+1)),FIND(" "," "&amp;M27&amp;" ",ROW(INDIRECT("2:"&amp;LEN(M27)+2)))-ROW(INDIRECT("1:"&amp;LEN(M27)+1))+1)," "&amp;V27&amp;" ")),MID(" "&amp;M27&amp;" ",ROW(INDIRECT("1:"&amp;LEN(M27)+1)),FIND(" "," "&amp;M27&amp;" ",ROW(INDIRECT("2:"&amp;LEN(M27)+2)))-ROW(INDIRECT("1:"&amp;LEN(M27)+1))+1),""),""))," "," "))," "," ")</f>
        <v>ACTA2 CAPN13 CD74 FTL LYZ PECAM1 SDC1 TSPAN1 XBP1</v>
      </c>
      <c r="P27" s="165">
        <f t="shared" si="9"/>
        <v>9</v>
      </c>
      <c r="Q27" s="156" t="s">
        <v>366</v>
      </c>
      <c r="R27" s="157">
        <v>0</v>
      </c>
      <c r="V27" s="156" t="s">
        <v>366</v>
      </c>
      <c r="W27" s="157">
        <v>0</v>
      </c>
      <c r="X27" s="156" t="s">
        <v>366</v>
      </c>
      <c r="Y27" s="157">
        <v>0</v>
      </c>
    </row>
    <row r="28" spans="1:25" x14ac:dyDescent="0.25">
      <c r="A28" s="7" t="s">
        <v>381</v>
      </c>
      <c r="B28" s="36" t="s">
        <v>14</v>
      </c>
      <c r="C28" s="16" t="s">
        <v>95</v>
      </c>
      <c r="D28" s="151">
        <f t="shared" si="18"/>
        <v>2</v>
      </c>
      <c r="E28" s="164" t="str" cm="1">
        <f t="array" aca="1" ref="E28" ca="1">SUBSTITUTE(TRIM(SUBSTITUTE(_xlfn.CONCAT(IF(MID(" "&amp;C28&amp;" ",ROW(INDIRECT("1:"&amp;LEN(C28)+1)),1)=" ",IF(ISERROR(SEARCH(MID(" "&amp;C28&amp;" ",ROW(INDIRECT("1:"&amp;LEN(C28)+1)),FIND(" "," "&amp;C28&amp;" ",ROW(INDIRECT("2:"&amp;LEN(C28)+2)))-ROW(INDIRECT("1:"&amp;LEN(C28)+1))+1)," "&amp;X28&amp;" ")),MID(" "&amp;C28&amp;" ",ROW(INDIRECT("1:"&amp;LEN(C28)+1)),FIND(" "," "&amp;C28&amp;" ",ROW(INDIRECT("2:"&amp;LEN(C28)+2)))-ROW(INDIRECT("1:"&amp;LEN(C28)+1))+1),""),""))," "," "))," "," ")</f>
        <v>FN1 IGHG1</v>
      </c>
      <c r="F28" s="165">
        <f>D28-Y28</f>
        <v>2</v>
      </c>
      <c r="G28" s="156"/>
      <c r="H28" s="160">
        <v>0</v>
      </c>
      <c r="K28" s="23" t="s">
        <v>14</v>
      </c>
      <c r="L28" s="79" t="s">
        <v>7</v>
      </c>
      <c r="M28" s="16" t="s">
        <v>219</v>
      </c>
      <c r="N28" s="151">
        <f t="shared" si="8"/>
        <v>1</v>
      </c>
      <c r="O28" s="164" t="str" cm="1">
        <f t="array" aca="1" ref="O28" ca="1">SUBSTITUTE(TRIM(SUBSTITUTE(_xlfn.CONCAT(IF(MID(" "&amp;M28&amp;" ",ROW(INDIRECT("1:"&amp;LEN(M28)+1)),1)=" ",IF(ISERROR(SEARCH(MID(" "&amp;M28&amp;" ",ROW(INDIRECT("1:"&amp;LEN(M28)+1)),FIND(" "," "&amp;M28&amp;" ",ROW(INDIRECT("2:"&amp;LEN(M28)+2)))-ROW(INDIRECT("1:"&amp;LEN(M28)+1))+1)," "&amp;V28&amp;" ")),MID(" "&amp;M28&amp;" ",ROW(INDIRECT("1:"&amp;LEN(M28)+1)),FIND(" "," "&amp;M28&amp;" ",ROW(INDIRECT("2:"&amp;LEN(M28)+2)))-ROW(INDIRECT("1:"&amp;LEN(M28)+1))+1),""),""))," "," "))," "," ")</f>
        <v>TSPAN1</v>
      </c>
      <c r="P28" s="165">
        <f t="shared" si="9"/>
        <v>1</v>
      </c>
      <c r="Q28" s="156"/>
      <c r="R28" s="157">
        <v>0</v>
      </c>
      <c r="V28" s="156" t="s">
        <v>366</v>
      </c>
      <c r="W28" s="157">
        <v>0</v>
      </c>
      <c r="X28" s="156" t="s">
        <v>366</v>
      </c>
      <c r="Y28" s="157">
        <v>0</v>
      </c>
    </row>
    <row r="29" spans="1:25" x14ac:dyDescent="0.25">
      <c r="A29" s="7" t="s">
        <v>381</v>
      </c>
      <c r="B29" s="36" t="s">
        <v>13</v>
      </c>
      <c r="C29" s="16" t="s">
        <v>366</v>
      </c>
      <c r="D29" s="151" t="s">
        <v>366</v>
      </c>
      <c r="E29" s="164" t="str" cm="1">
        <f t="array" aca="1" ref="E29" ca="1">SUBSTITUTE(TRIM(SUBSTITUTE(_xlfn.CONCAT(IF(MID(" "&amp;C29&amp;" ",ROW(INDIRECT("1:"&amp;LEN(C29)+1)),1)=" ",IF(ISERROR(SEARCH(MID(" "&amp;C29&amp;" ",ROW(INDIRECT("1:"&amp;LEN(C29)+1)),FIND(" "," "&amp;C29&amp;" ",ROW(INDIRECT("2:"&amp;LEN(C29)+2)))-ROW(INDIRECT("1:"&amp;LEN(C29)+1))+1)," "&amp;X29&amp;" ")),MID(" "&amp;C29&amp;" ",ROW(INDIRECT("1:"&amp;LEN(C29)+1)),FIND(" "," "&amp;C29&amp;" ",ROW(INDIRECT("2:"&amp;LEN(C29)+2)))-ROW(INDIRECT("1:"&amp;LEN(C29)+1))+1),""),""))," "," "))," "," ")</f>
        <v/>
      </c>
      <c r="F29" s="165">
        <v>0</v>
      </c>
      <c r="G29" s="156"/>
      <c r="H29" s="160">
        <v>0</v>
      </c>
      <c r="K29" s="23" t="s">
        <v>13</v>
      </c>
      <c r="L29" s="79" t="s">
        <v>7</v>
      </c>
      <c r="M29" s="16" t="s">
        <v>92</v>
      </c>
      <c r="N29" s="151">
        <f t="shared" si="8"/>
        <v>1</v>
      </c>
      <c r="O29" s="164" t="str" cm="1">
        <f t="array" aca="1" ref="O29" ca="1">SUBSTITUTE(TRIM(SUBSTITUTE(_xlfn.CONCAT(IF(MID(" "&amp;M29&amp;" ",ROW(INDIRECT("1:"&amp;LEN(M29)+1)),1)=" ",IF(ISERROR(SEARCH(MID(" "&amp;M29&amp;" ",ROW(INDIRECT("1:"&amp;LEN(M29)+1)),FIND(" "," "&amp;M29&amp;" ",ROW(INDIRECT("2:"&amp;LEN(M29)+2)))-ROW(INDIRECT("1:"&amp;LEN(M29)+1))+1)," "&amp;V29&amp;" ")),MID(" "&amp;M29&amp;" ",ROW(INDIRECT("1:"&amp;LEN(M29)+1)),FIND(" "," "&amp;M29&amp;" ",ROW(INDIRECT("2:"&amp;LEN(M29)+2)))-ROW(INDIRECT("1:"&amp;LEN(M29)+1))+1),""),""))," "," "))," "," ")</f>
        <v>CDKN2A</v>
      </c>
      <c r="P29" s="165">
        <f t="shared" si="9"/>
        <v>1</v>
      </c>
      <c r="Q29" s="156"/>
      <c r="R29" s="157">
        <v>0</v>
      </c>
      <c r="V29" s="156" t="s">
        <v>366</v>
      </c>
      <c r="W29" s="157">
        <v>0</v>
      </c>
      <c r="X29" s="156" t="s">
        <v>366</v>
      </c>
      <c r="Y29" s="157">
        <v>0</v>
      </c>
    </row>
    <row r="30" spans="1:25" ht="55.2" x14ac:dyDescent="0.25">
      <c r="A30" s="7" t="s">
        <v>381</v>
      </c>
      <c r="B30" s="36" t="s">
        <v>4</v>
      </c>
      <c r="C30" s="16" t="s">
        <v>276</v>
      </c>
      <c r="D30" s="151">
        <f t="shared" ref="D30:D42" si="19">LEN(TRIM(C30))-LEN(SUBSTITUTE(C30," ",""))+1</f>
        <v>12</v>
      </c>
      <c r="E30" s="164" t="str" cm="1">
        <f t="array" aca="1" ref="E30" ca="1">SUBSTITUTE(TRIM(SUBSTITUTE(_xlfn.CONCAT(IF(MID(" "&amp;C30&amp;" ",ROW(INDIRECT("1:"&amp;LEN(C30)+1)),1)=" ",IF(ISERROR(SEARCH(MID(" "&amp;C30&amp;" ",ROW(INDIRECT("1:"&amp;LEN(C30)+1)),FIND(" "," "&amp;C30&amp;" ",ROW(INDIRECT("2:"&amp;LEN(C30)+2)))-ROW(INDIRECT("1:"&amp;LEN(C30)+1))+1)," "&amp;X30&amp;" ")),MID(" "&amp;C30&amp;" ",ROW(INDIRECT("1:"&amp;LEN(C30)+1)),FIND(" "," "&amp;C30&amp;" ",ROW(INDIRECT("2:"&amp;LEN(C30)+2)))-ROW(INDIRECT("1:"&amp;LEN(C30)+1))+1),""),""))," "," "))," "," ")</f>
        <v>APOE CD24 FAT1 FN1 HLA.B IGHG1 IGHG4 IGKC KRT19 LYZ MAPK3 XBP1</v>
      </c>
      <c r="F30" s="165">
        <f t="shared" ref="F30:F46" si="20">D30-Y30</f>
        <v>12</v>
      </c>
      <c r="G30" s="156" t="s">
        <v>443</v>
      </c>
      <c r="H30" s="160">
        <f t="shared" ref="H30:H42" si="21">LEN(TRIM(G30))-LEN(SUBSTITUTE(G30," ",""))+1</f>
        <v>2</v>
      </c>
      <c r="K30" s="23" t="s">
        <v>4</v>
      </c>
      <c r="L30" s="79" t="s">
        <v>7</v>
      </c>
      <c r="M30" s="16" t="s">
        <v>220</v>
      </c>
      <c r="N30" s="151">
        <f t="shared" si="8"/>
        <v>1</v>
      </c>
      <c r="O30" s="164" t="str" cm="1">
        <f t="array" aca="1" ref="O30" ca="1">SUBSTITUTE(TRIM(SUBSTITUTE(_xlfn.CONCAT(IF(MID(" "&amp;M30&amp;" ",ROW(INDIRECT("1:"&amp;LEN(M30)+1)),1)=" ",IF(ISERROR(SEARCH(MID(" "&amp;M30&amp;" ",ROW(INDIRECT("1:"&amp;LEN(M30)+1)),FIND(" "," "&amp;M30&amp;" ",ROW(INDIRECT("2:"&amp;LEN(M30)+2)))-ROW(INDIRECT("1:"&amp;LEN(M30)+1))+1)," "&amp;V30&amp;" ")),MID(" "&amp;M30&amp;" ",ROW(INDIRECT("1:"&amp;LEN(M30)+1)),FIND(" "," "&amp;M30&amp;" ",ROW(INDIRECT("2:"&amp;LEN(M30)+2)))-ROW(INDIRECT("1:"&amp;LEN(M30)+1))+1),""),""))," "," "))," "," ")</f>
        <v>NOTCH1</v>
      </c>
      <c r="P30" s="165">
        <f t="shared" si="9"/>
        <v>1</v>
      </c>
      <c r="Q30" s="156"/>
      <c r="R30" s="157">
        <v>0</v>
      </c>
      <c r="V30" s="156" t="s">
        <v>366</v>
      </c>
      <c r="W30" s="157">
        <v>0</v>
      </c>
      <c r="X30" s="156" t="s">
        <v>366</v>
      </c>
      <c r="Y30" s="157">
        <v>0</v>
      </c>
    </row>
    <row r="31" spans="1:25" ht="55.2" x14ac:dyDescent="0.25">
      <c r="A31" s="7" t="s">
        <v>7</v>
      </c>
      <c r="B31" s="36" t="s">
        <v>8</v>
      </c>
      <c r="C31" s="16" t="s">
        <v>277</v>
      </c>
      <c r="D31" s="151">
        <f t="shared" si="19"/>
        <v>10</v>
      </c>
      <c r="E31" s="164" t="str" cm="1">
        <f t="array" aca="1" ref="E31" ca="1">SUBSTITUTE(TRIM(SUBSTITUTE(_xlfn.CONCAT(IF(MID(" "&amp;C31&amp;" ",ROW(INDIRECT("1:"&amp;LEN(C31)+1)),1)=" ",IF(ISERROR(SEARCH(MID(" "&amp;C31&amp;" ",ROW(INDIRECT("1:"&amp;LEN(C31)+1)),FIND(" "," "&amp;C31&amp;" ",ROW(INDIRECT("2:"&amp;LEN(C31)+2)))-ROW(INDIRECT("1:"&amp;LEN(C31)+1))+1)," "&amp;X31&amp;" ")),MID(" "&amp;C31&amp;" ",ROW(INDIRECT("1:"&amp;LEN(C31)+1)),FIND(" "," "&amp;C31&amp;" ",ROW(INDIRECT("2:"&amp;LEN(C31)+2)))-ROW(INDIRECT("1:"&amp;LEN(C31)+1))+1),""),""))," "," "))," "," ")</f>
        <v>CD24 FAT1 IGHG1 IGHG4 IL7R KRT18 KRT19 LYZ RPSA TFF1</v>
      </c>
      <c r="F31" s="165">
        <f t="shared" si="20"/>
        <v>10</v>
      </c>
      <c r="G31" s="156" t="s">
        <v>366</v>
      </c>
      <c r="H31" s="160">
        <v>0</v>
      </c>
      <c r="K31" s="23" t="s">
        <v>8</v>
      </c>
      <c r="L31" s="79" t="s">
        <v>7</v>
      </c>
      <c r="M31" s="16" t="s">
        <v>16</v>
      </c>
      <c r="N31" s="151">
        <f t="shared" si="8"/>
        <v>1</v>
      </c>
      <c r="O31" s="164" t="str" cm="1">
        <f t="array" aca="1" ref="O31" ca="1">SUBSTITUTE(TRIM(SUBSTITUTE(_xlfn.CONCAT(IF(MID(" "&amp;M31&amp;" ",ROW(INDIRECT("1:"&amp;LEN(M31)+1)),1)=" ",IF(ISERROR(SEARCH(MID(" "&amp;M31&amp;" ",ROW(INDIRECT("1:"&amp;LEN(M31)+1)),FIND(" "," "&amp;M31&amp;" ",ROW(INDIRECT("2:"&amp;LEN(M31)+2)))-ROW(INDIRECT("1:"&amp;LEN(M31)+1))+1)," "&amp;V31&amp;" ")),MID(" "&amp;M31&amp;" ",ROW(INDIRECT("1:"&amp;LEN(M31)+1)),FIND(" "," "&amp;M31&amp;" ",ROW(INDIRECT("2:"&amp;LEN(M31)+2)))-ROW(INDIRECT("1:"&amp;LEN(M31)+1))+1),""),""))," "," "))," "," ")</f>
        <v>TFF1</v>
      </c>
      <c r="P31" s="165">
        <f t="shared" si="9"/>
        <v>1</v>
      </c>
      <c r="Q31" s="156"/>
      <c r="R31" s="157">
        <v>0</v>
      </c>
      <c r="V31" s="156" t="s">
        <v>366</v>
      </c>
      <c r="W31" s="157">
        <v>0</v>
      </c>
      <c r="X31" s="156" t="s">
        <v>366</v>
      </c>
      <c r="Y31" s="157">
        <v>0</v>
      </c>
    </row>
    <row r="32" spans="1:25" ht="27.6" x14ac:dyDescent="0.25">
      <c r="A32" s="7" t="s">
        <v>7</v>
      </c>
      <c r="B32" s="36" t="s">
        <v>15</v>
      </c>
      <c r="C32" s="16" t="s">
        <v>100</v>
      </c>
      <c r="D32" s="151">
        <f t="shared" si="19"/>
        <v>2</v>
      </c>
      <c r="E32" s="164" t="str" cm="1">
        <f t="array" aca="1" ref="E32" ca="1">SUBSTITUTE(TRIM(SUBSTITUTE(_xlfn.CONCAT(IF(MID(" "&amp;C32&amp;" ",ROW(INDIRECT("1:"&amp;LEN(C32)+1)),1)=" ",IF(ISERROR(SEARCH(MID(" "&amp;C32&amp;" ",ROW(INDIRECT("1:"&amp;LEN(C32)+1)),FIND(" "," "&amp;C32&amp;" ",ROW(INDIRECT("2:"&amp;LEN(C32)+2)))-ROW(INDIRECT("1:"&amp;LEN(C32)+1))+1)," "&amp;X32&amp;" ")),MID(" "&amp;C32&amp;" ",ROW(INDIRECT("1:"&amp;LEN(C32)+1)),FIND(" "," "&amp;C32&amp;" ",ROW(INDIRECT("2:"&amp;LEN(C32)+2)))-ROW(INDIRECT("1:"&amp;LEN(C32)+1))+1),""),""))," "," "))," "," ")</f>
        <v>CDKN2A SULF1</v>
      </c>
      <c r="F32" s="165">
        <f t="shared" si="20"/>
        <v>2</v>
      </c>
      <c r="G32" s="156" t="s">
        <v>366</v>
      </c>
      <c r="H32" s="160">
        <v>0</v>
      </c>
      <c r="K32" s="23" t="s">
        <v>15</v>
      </c>
      <c r="L32" s="79" t="s">
        <v>7</v>
      </c>
      <c r="M32" s="16" t="s">
        <v>307</v>
      </c>
      <c r="N32" s="151">
        <f t="shared" si="8"/>
        <v>5</v>
      </c>
      <c r="O32" s="164" t="str" cm="1">
        <f t="array" aca="1" ref="O32" ca="1">SUBSTITUTE(TRIM(SUBSTITUTE(_xlfn.CONCAT(IF(MID(" "&amp;M32&amp;" ",ROW(INDIRECT("1:"&amp;LEN(M32)+1)),1)=" ",IF(ISERROR(SEARCH(MID(" "&amp;M32&amp;" ",ROW(INDIRECT("1:"&amp;LEN(M32)+1)),FIND(" "," "&amp;M32&amp;" ",ROW(INDIRECT("2:"&amp;LEN(M32)+2)))-ROW(INDIRECT("1:"&amp;LEN(M32)+1))+1)," "&amp;V32&amp;" ")),MID(" "&amp;M32&amp;" ",ROW(INDIRECT("1:"&amp;LEN(M32)+1)),FIND(" "," "&amp;M32&amp;" ",ROW(INDIRECT("2:"&amp;LEN(M32)+2)))-ROW(INDIRECT("1:"&amp;LEN(M32)+1))+1),""),""))," "," "))," "," ")</f>
        <v>CAPN13 DERL3 FOXP3 ISG20 XBP1</v>
      </c>
      <c r="P32" s="165">
        <f t="shared" si="9"/>
        <v>5</v>
      </c>
      <c r="Q32" s="156" t="s">
        <v>366</v>
      </c>
      <c r="R32" s="157">
        <v>0</v>
      </c>
      <c r="V32" s="156" t="s">
        <v>366</v>
      </c>
      <c r="W32" s="157">
        <v>0</v>
      </c>
      <c r="X32" s="156" t="s">
        <v>366</v>
      </c>
      <c r="Y32" s="157">
        <v>0</v>
      </c>
    </row>
    <row r="33" spans="1:25" ht="151.80000000000001" x14ac:dyDescent="0.25">
      <c r="A33" s="9" t="s">
        <v>6</v>
      </c>
      <c r="B33" s="37" t="s">
        <v>1</v>
      </c>
      <c r="C33" s="17" t="s">
        <v>390</v>
      </c>
      <c r="D33" s="152">
        <f t="shared" si="19"/>
        <v>19</v>
      </c>
      <c r="E33" s="166" t="str" cm="1">
        <f t="array" aca="1" ref="E33" ca="1">SUBSTITUTE(TRIM(SUBSTITUTE(_xlfn.CONCAT(IF(MID(" "&amp;C33&amp;" ",ROW(INDIRECT("1:"&amp;LEN(C33)+1)),1)=" ",IF(ISERROR(SEARCH(MID(" "&amp;C33&amp;" ",ROW(INDIRECT("1:"&amp;LEN(C33)+1)),FIND(" "," "&amp;C33&amp;" ",ROW(INDIRECT("2:"&amp;LEN(C33)+2)))-ROW(INDIRECT("1:"&amp;LEN(C33)+1))+1)," "&amp;X33&amp;" ")),MID(" "&amp;C33&amp;" ",ROW(INDIRECT("1:"&amp;LEN(C33)+1)),FIND(" "," "&amp;C33&amp;" ",ROW(INDIRECT("2:"&amp;LEN(C33)+2)))-ROW(INDIRECT("1:"&amp;LEN(C33)+1))+1),""),""))," "," "))," "," ")</f>
        <v>C1QA CD24 CD3G CD63 EPCAM FTL HSPG2 KRT8 LAMA1 LYZ MYL6 PLVAP RPSA S100A14 SDC1 TFF1</v>
      </c>
      <c r="F33" s="167">
        <f t="shared" si="20"/>
        <v>16</v>
      </c>
      <c r="G33" s="156" t="s">
        <v>439</v>
      </c>
      <c r="H33" s="160">
        <f t="shared" si="21"/>
        <v>1</v>
      </c>
      <c r="K33" s="22" t="s">
        <v>1</v>
      </c>
      <c r="L33" s="80" t="s">
        <v>6</v>
      </c>
      <c r="M33" s="17" t="s">
        <v>395</v>
      </c>
      <c r="N33" s="152">
        <f t="shared" si="8"/>
        <v>35</v>
      </c>
      <c r="O33" s="166" t="str" cm="1">
        <f t="array" aca="1" ref="O33" ca="1">SUBSTITUTE(TRIM(SUBSTITUTE(_xlfn.CONCAT(IF(MID(" "&amp;M33&amp;" ",ROW(INDIRECT("1:"&amp;LEN(M33)+1)),1)=" ",IF(ISERROR(SEARCH(MID(" "&amp;M33&amp;" ",ROW(INDIRECT("1:"&amp;LEN(M33)+1)),FIND(" "," "&amp;M33&amp;" ",ROW(INDIRECT("2:"&amp;LEN(M33)+2)))-ROW(INDIRECT("1:"&amp;LEN(M33)+1))+1)," "&amp;V33&amp;" ")),MID(" "&amp;M33&amp;" ",ROW(INDIRECT("1:"&amp;LEN(M33)+1)),FIND(" "," "&amp;M33&amp;" ",ROW(INDIRECT("2:"&amp;LEN(M33)+2)))-ROW(INDIRECT("1:"&amp;LEN(M33)+1))+1),""),""))," "," "))," "," ")</f>
        <v>CD24 CD3G COL1A1 ERBB2 FASN FAT1 FCN1 FGFR4 FN1 HSPB1 IFITM3 IGHG1 IGHG4 IGKC KRT18 KRT19 KRT8 LST1 LTF LYZ MAPK3 MT2A MYL6 NOTCH1 RPL18 RPSA S100A14 S100A8 SDC1 SLC39A6 TFF1 TFF3 TFRC XBP1</v>
      </c>
      <c r="P33" s="167">
        <f t="shared" si="9"/>
        <v>34</v>
      </c>
      <c r="Q33" s="156" t="s">
        <v>445</v>
      </c>
      <c r="R33" s="157">
        <f t="shared" ref="R33:R40" si="22">LEN(TRIM(Q33))-LEN(SUBSTITUTE(Q33," ",""))+1</f>
        <v>11</v>
      </c>
      <c r="V33" s="156" t="str" cm="1">
        <f t="array" ref="V33">_xlfn.TEXTJOIN(" ",,_xlfn.FILTERXML("&lt;t&gt;&lt;s&gt;"&amp;SUBSTITUTE(G33&amp;" "&amp;M33," ","&lt;/s&gt;&lt;s&gt;")&amp;"&lt;/s&gt;&lt;/t&gt;","//s[preceding::*=.]"))</f>
        <v>TMSB4X</v>
      </c>
      <c r="W33" s="157">
        <f t="shared" ref="W33" si="23">LEN(TRIM(V33))-LEN(SUBSTITUTE(V33," ",""))+1</f>
        <v>1</v>
      </c>
      <c r="X33" s="156" t="str" cm="1">
        <f t="array" ref="X33">_xlfn.TEXTJOIN(" ",,_xlfn.FILTERXML("&lt;t&gt;&lt;s&gt;"&amp;SUBSTITUTE(Q33&amp;" "&amp;C33," ","&lt;/s&gt;&lt;s&gt;")&amp;"&lt;/s&gt;&lt;/t&gt;","//s[preceding::*=.]"))</f>
        <v>FASN KRT18 TMSB4X</v>
      </c>
      <c r="Y33" s="157">
        <f t="shared" ref="Y33" si="24">LEN(TRIM(X33))-LEN(SUBSTITUTE(X33," ",""))+1</f>
        <v>3</v>
      </c>
    </row>
    <row r="34" spans="1:25" ht="96.6" x14ac:dyDescent="0.25">
      <c r="A34" s="9" t="s">
        <v>6</v>
      </c>
      <c r="B34" s="36" t="s">
        <v>14</v>
      </c>
      <c r="C34" s="17" t="s">
        <v>391</v>
      </c>
      <c r="D34" s="152">
        <f t="shared" si="19"/>
        <v>9</v>
      </c>
      <c r="E34" s="166" t="str" cm="1">
        <f t="array" aca="1" ref="E34" ca="1">SUBSTITUTE(TRIM(SUBSTITUTE(_xlfn.CONCAT(IF(MID(" "&amp;C34&amp;" ",ROW(INDIRECT("1:"&amp;LEN(C34)+1)),1)=" ",IF(ISERROR(SEARCH(MID(" "&amp;C34&amp;" ",ROW(INDIRECT("1:"&amp;LEN(C34)+1)),FIND(" "," "&amp;C34&amp;" ",ROW(INDIRECT("2:"&amp;LEN(C34)+2)))-ROW(INDIRECT("1:"&amp;LEN(C34)+1))+1)," "&amp;X34&amp;" ")),MID(" "&amp;C34&amp;" ",ROW(INDIRECT("1:"&amp;LEN(C34)+1)),FIND(" "," "&amp;C34&amp;" ",ROW(INDIRECT("2:"&amp;LEN(C34)+2)))-ROW(INDIRECT("1:"&amp;LEN(C34)+1))+1),""),""))," "," "))," "," ")</f>
        <v>BICC1 CD69 CTSL FAP FN1 FOXP3 JUN LAMA1 MLPH</v>
      </c>
      <c r="F34" s="167">
        <f t="shared" si="20"/>
        <v>9</v>
      </c>
      <c r="G34" s="156" t="s">
        <v>366</v>
      </c>
      <c r="H34" s="160">
        <v>0</v>
      </c>
      <c r="K34" s="23" t="s">
        <v>14</v>
      </c>
      <c r="L34" s="80" t="s">
        <v>6</v>
      </c>
      <c r="M34" s="17" t="s">
        <v>396</v>
      </c>
      <c r="N34" s="152">
        <f t="shared" si="8"/>
        <v>20</v>
      </c>
      <c r="O34" s="166" t="str" cm="1">
        <f t="array" aca="1" ref="O34" ca="1">SUBSTITUTE(TRIM(SUBSTITUTE(_xlfn.CONCAT(IF(MID(" "&amp;M34&amp;" ",ROW(INDIRECT("1:"&amp;LEN(M34)+1)),1)=" ",IF(ISERROR(SEARCH(MID(" "&amp;M34&amp;" ",ROW(INDIRECT("1:"&amp;LEN(M34)+1)),FIND(" "," "&amp;M34&amp;" ",ROW(INDIRECT("2:"&amp;LEN(M34)+2)))-ROW(INDIRECT("1:"&amp;LEN(M34)+1))+1)," "&amp;V34&amp;" ")),MID(" "&amp;M34&amp;" ",ROW(INDIRECT("1:"&amp;LEN(M34)+1)),FIND(" "," "&amp;M34&amp;" ",ROW(INDIRECT("2:"&amp;LEN(M34)+2)))-ROW(INDIRECT("1:"&amp;LEN(M34)+1))+1),""),""))," "," "))," "," ")</f>
        <v>CSTB ERBB2 FAT1 FCN1 FGFR4 IGHG1 IGHG4 IGKC KRT18 KRT19 LST1 LYZ MAPK3 PTTG1 S100A14 SLC39A6 SOX10 TFF1 TFF3 TMSB4X</v>
      </c>
      <c r="P34" s="167">
        <f t="shared" si="9"/>
        <v>20</v>
      </c>
      <c r="Q34" s="156" t="s">
        <v>99</v>
      </c>
      <c r="R34" s="157">
        <f t="shared" si="22"/>
        <v>3</v>
      </c>
      <c r="V34" s="156" t="s">
        <v>366</v>
      </c>
      <c r="W34" s="157">
        <v>0</v>
      </c>
      <c r="X34" s="156" t="s">
        <v>366</v>
      </c>
      <c r="Y34" s="157">
        <v>0</v>
      </c>
    </row>
    <row r="35" spans="1:25" ht="55.2" x14ac:dyDescent="0.25">
      <c r="A35" s="9" t="s">
        <v>6</v>
      </c>
      <c r="B35" s="36" t="s">
        <v>13</v>
      </c>
      <c r="C35" s="17" t="s">
        <v>392</v>
      </c>
      <c r="D35" s="152">
        <f t="shared" si="19"/>
        <v>11</v>
      </c>
      <c r="E35" s="166" t="str" cm="1">
        <f t="array" aca="1" ref="E35" ca="1">SUBSTITUTE(TRIM(SUBSTITUTE(_xlfn.CONCAT(IF(MID(" "&amp;C35&amp;" ",ROW(INDIRECT("1:"&amp;LEN(C35)+1)),1)=" ",IF(ISERROR(SEARCH(MID(" "&amp;C35&amp;" ",ROW(INDIRECT("1:"&amp;LEN(C35)+1)),FIND(" "," "&amp;C35&amp;" ",ROW(INDIRECT("2:"&amp;LEN(C35)+2)))-ROW(INDIRECT("1:"&amp;LEN(C35)+1))+1)," "&amp;X35&amp;" ")),MID(" "&amp;C35&amp;" ",ROW(INDIRECT("1:"&amp;LEN(C35)+1)),FIND(" "," "&amp;C35&amp;" ",ROW(INDIRECT("2:"&amp;LEN(C35)+2)))-ROW(INDIRECT("1:"&amp;LEN(C35)+1))+1),""),""))," "," "))," "," ")</f>
        <v>CD24 CTSL FTL GNG11 KIF23 LGALS2 LYZ SDC1 SOX10 TFRC ZNF571</v>
      </c>
      <c r="F35" s="167">
        <f t="shared" si="20"/>
        <v>11</v>
      </c>
      <c r="G35" s="156" t="s">
        <v>366</v>
      </c>
      <c r="H35" s="160">
        <v>0</v>
      </c>
      <c r="K35" s="23" t="s">
        <v>13</v>
      </c>
      <c r="L35" s="80" t="s">
        <v>6</v>
      </c>
      <c r="M35" s="17" t="s">
        <v>397</v>
      </c>
      <c r="N35" s="152">
        <f t="shared" si="8"/>
        <v>5</v>
      </c>
      <c r="O35" s="166" t="str" cm="1">
        <f t="array" aca="1" ref="O35" ca="1">SUBSTITUTE(TRIM(SUBSTITUTE(_xlfn.CONCAT(IF(MID(" "&amp;M35&amp;" ",ROW(INDIRECT("1:"&amp;LEN(M35)+1)),1)=" ",IF(ISERROR(SEARCH(MID(" "&amp;M35&amp;" ",ROW(INDIRECT("1:"&amp;LEN(M35)+1)),FIND(" "," "&amp;M35&amp;" ",ROW(INDIRECT("2:"&amp;LEN(M35)+2)))-ROW(INDIRECT("1:"&amp;LEN(M35)+1))+1)," "&amp;V35&amp;" ")),MID(" "&amp;M35&amp;" ",ROW(INDIRECT("1:"&amp;LEN(M35)+1)),FIND(" "," "&amp;M35&amp;" ",ROW(INDIRECT("2:"&amp;LEN(M35)+2)))-ROW(INDIRECT("1:"&amp;LEN(M35)+1))+1),""),""))," "," "))," "," ")</f>
        <v>COL1A2 COL3A1 COL4A1 FN1 SDC1</v>
      </c>
      <c r="P35" s="167">
        <f t="shared" si="9"/>
        <v>5</v>
      </c>
      <c r="Q35" s="156" t="s">
        <v>366</v>
      </c>
      <c r="R35" s="157">
        <v>0</v>
      </c>
      <c r="V35" s="156" t="s">
        <v>366</v>
      </c>
      <c r="W35" s="157">
        <v>0</v>
      </c>
      <c r="X35" s="156" t="s">
        <v>366</v>
      </c>
      <c r="Y35" s="157">
        <v>0</v>
      </c>
    </row>
    <row r="36" spans="1:25" ht="110.4" x14ac:dyDescent="0.25">
      <c r="A36" s="9" t="s">
        <v>6</v>
      </c>
      <c r="B36" s="36" t="s">
        <v>4</v>
      </c>
      <c r="C36" s="17" t="s">
        <v>393</v>
      </c>
      <c r="D36" s="152">
        <f t="shared" si="19"/>
        <v>23</v>
      </c>
      <c r="E36" s="166" t="str" cm="1">
        <f t="array" aca="1" ref="E36" ca="1">SUBSTITUTE(TRIM(SUBSTITUTE(_xlfn.CONCAT(IF(MID(" "&amp;C36&amp;" ",ROW(INDIRECT("1:"&amp;LEN(C36)+1)),1)=" ",IF(ISERROR(SEARCH(MID(" "&amp;C36&amp;" ",ROW(INDIRECT("1:"&amp;LEN(C36)+1)),FIND(" "," "&amp;C36&amp;" ",ROW(INDIRECT("2:"&amp;LEN(C36)+2)))-ROW(INDIRECT("1:"&amp;LEN(C36)+1))+1)," "&amp;X36&amp;" ")),MID(" "&amp;C36&amp;" ",ROW(INDIRECT("1:"&amp;LEN(C36)+1)),FIND(" "," "&amp;C36&amp;" ",ROW(INDIRECT("2:"&amp;LEN(C36)+2)))-ROW(INDIRECT("1:"&amp;LEN(C36)+1))+1),""),""))," "," "))," "," ")</f>
        <v>APOE CD3G CDK4 CDK6 EPCAM FASN GATA3 HSPG2 IGHG1 JUN KRAS KRT18 KRT19 LAMA1 MLPH MYL6 PTPRB RPSA S100A14 SULF1 TFF1 THY1 TMSB4X</v>
      </c>
      <c r="F36" s="167">
        <f t="shared" si="20"/>
        <v>23</v>
      </c>
      <c r="G36" s="156" t="s">
        <v>440</v>
      </c>
      <c r="H36" s="160">
        <f t="shared" si="21"/>
        <v>2</v>
      </c>
      <c r="K36" s="23" t="s">
        <v>4</v>
      </c>
      <c r="L36" s="80" t="s">
        <v>6</v>
      </c>
      <c r="M36" s="17" t="s">
        <v>398</v>
      </c>
      <c r="N36" s="152">
        <f t="shared" si="8"/>
        <v>11</v>
      </c>
      <c r="O36" s="166" t="str" cm="1">
        <f t="array" aca="1" ref="O36" ca="1">SUBSTITUTE(TRIM(SUBSTITUTE(_xlfn.CONCAT(IF(MID(" "&amp;M36&amp;" ",ROW(INDIRECT("1:"&amp;LEN(M36)+1)),1)=" ",IF(ISERROR(SEARCH(MID(" "&amp;M36&amp;" ",ROW(INDIRECT("1:"&amp;LEN(M36)+1)),FIND(" "," "&amp;M36&amp;" ",ROW(INDIRECT("2:"&amp;LEN(M36)+2)))-ROW(INDIRECT("1:"&amp;LEN(M36)+1))+1)," "&amp;V36&amp;" ")),MID(" "&amp;M36&amp;" ",ROW(INDIRECT("1:"&amp;LEN(M36)+1)),FIND(" "," "&amp;M36&amp;" ",ROW(INDIRECT("2:"&amp;LEN(M36)+2)))-ROW(INDIRECT("1:"&amp;LEN(M36)+1))+1),""),""))," "," "))," "," ")</f>
        <v>APOE ERBB2 FASN HSPB1 KRT18 KRT19 MT2A MYL6 NOTCH1 RPSA TMSB4X</v>
      </c>
      <c r="P36" s="167">
        <f t="shared" si="9"/>
        <v>11</v>
      </c>
      <c r="Q36" s="156" t="s">
        <v>366</v>
      </c>
      <c r="R36" s="157">
        <v>0</v>
      </c>
      <c r="V36" s="156" t="s">
        <v>366</v>
      </c>
      <c r="W36" s="157">
        <v>0</v>
      </c>
      <c r="X36" s="156" t="s">
        <v>366</v>
      </c>
      <c r="Y36" s="157">
        <v>0</v>
      </c>
    </row>
    <row r="37" spans="1:25" ht="27.6" x14ac:dyDescent="0.25">
      <c r="A37" s="9" t="s">
        <v>6</v>
      </c>
      <c r="B37" s="36" t="s">
        <v>8</v>
      </c>
      <c r="C37" s="17" t="s">
        <v>386</v>
      </c>
      <c r="D37" s="152">
        <f t="shared" si="19"/>
        <v>6</v>
      </c>
      <c r="E37" s="166" t="str" cm="1">
        <f t="array" aca="1" ref="E37" ca="1">SUBSTITUTE(TRIM(SUBSTITUTE(_xlfn.CONCAT(IF(MID(" "&amp;C37&amp;" ",ROW(INDIRECT("1:"&amp;LEN(C37)+1)),1)=" ",IF(ISERROR(SEARCH(MID(" "&amp;C37&amp;" ",ROW(INDIRECT("1:"&amp;LEN(C37)+1)),FIND(" "," "&amp;C37&amp;" ",ROW(INDIRECT("2:"&amp;LEN(C37)+2)))-ROW(INDIRECT("1:"&amp;LEN(C37)+1))+1)," "&amp;X37&amp;" ")),MID(" "&amp;C37&amp;" ",ROW(INDIRECT("1:"&amp;LEN(C37)+1)),FIND(" "," "&amp;C37&amp;" ",ROW(INDIRECT("2:"&amp;LEN(C37)+2)))-ROW(INDIRECT("1:"&amp;LEN(C37)+1))+1),""),""))," "," "))," "," ")</f>
        <v>ANLN C1QA SDC1 TFF1 TFF2 TMSB4X</v>
      </c>
      <c r="F37" s="167">
        <f t="shared" si="20"/>
        <v>6</v>
      </c>
      <c r="G37" s="156" t="s">
        <v>113</v>
      </c>
      <c r="H37" s="160">
        <f t="shared" si="21"/>
        <v>2</v>
      </c>
      <c r="K37" s="23" t="s">
        <v>8</v>
      </c>
      <c r="L37" s="80" t="s">
        <v>6</v>
      </c>
      <c r="M37" s="17" t="s">
        <v>314</v>
      </c>
      <c r="N37" s="152">
        <f t="shared" si="8"/>
        <v>3</v>
      </c>
      <c r="O37" s="166" t="str" cm="1">
        <f t="array" aca="1" ref="O37" ca="1">SUBSTITUTE(TRIM(SUBSTITUTE(_xlfn.CONCAT(IF(MID(" "&amp;M37&amp;" ",ROW(INDIRECT("1:"&amp;LEN(M37)+1)),1)=" ",IF(ISERROR(SEARCH(MID(" "&amp;M37&amp;" ",ROW(INDIRECT("1:"&amp;LEN(M37)+1)),FIND(" "," "&amp;M37&amp;" ",ROW(INDIRECT("2:"&amp;LEN(M37)+2)))-ROW(INDIRECT("1:"&amp;LEN(M37)+1))+1)," "&amp;V37&amp;" ")),MID(" "&amp;M37&amp;" ",ROW(INDIRECT("1:"&amp;LEN(M37)+1)),FIND(" "," "&amp;M37&amp;" ",ROW(INDIRECT("2:"&amp;LEN(M37)+2)))-ROW(INDIRECT("1:"&amp;LEN(M37)+1))+1),""),""))," "," "))," "," ")</f>
        <v>FOXP3 TFF1</v>
      </c>
      <c r="P37" s="167">
        <f t="shared" si="9"/>
        <v>2</v>
      </c>
      <c r="Q37" s="156" t="s">
        <v>366</v>
      </c>
      <c r="R37" s="157">
        <v>0</v>
      </c>
      <c r="V37" s="156" t="str" cm="1">
        <f t="array" ref="V37">_xlfn.TEXTJOIN(" ",,_xlfn.FILTERXML("&lt;t&gt;&lt;s&gt;"&amp;SUBSTITUTE(G37&amp;" "&amp;M37," ","&lt;/s&gt;&lt;s&gt;")&amp;"&lt;/s&gt;&lt;/t&gt;","//s[preceding::*=.]"))</f>
        <v>SDC1</v>
      </c>
      <c r="W37" s="157">
        <f t="shared" ref="W37" si="25">LEN(TRIM(V37))-LEN(SUBSTITUTE(V37," ",""))+1</f>
        <v>1</v>
      </c>
      <c r="X37" s="156" t="s">
        <v>366</v>
      </c>
      <c r="Y37" s="157">
        <v>0</v>
      </c>
    </row>
    <row r="38" spans="1:25" ht="55.2" x14ac:dyDescent="0.25">
      <c r="A38" s="9" t="s">
        <v>6</v>
      </c>
      <c r="B38" s="36" t="s">
        <v>15</v>
      </c>
      <c r="C38" s="17" t="s">
        <v>394</v>
      </c>
      <c r="D38" s="152">
        <f t="shared" si="19"/>
        <v>11</v>
      </c>
      <c r="E38" s="166" t="str" cm="1">
        <f t="array" aca="1" ref="E38" ca="1">SUBSTITUTE(TRIM(SUBSTITUTE(_xlfn.CONCAT(IF(MID(" "&amp;C38&amp;" ",ROW(INDIRECT("1:"&amp;LEN(C38)+1)),1)=" ",IF(ISERROR(SEARCH(MID(" "&amp;C38&amp;" ",ROW(INDIRECT("1:"&amp;LEN(C38)+1)),FIND(" "," "&amp;C38&amp;" ",ROW(INDIRECT("2:"&amp;LEN(C38)+2)))-ROW(INDIRECT("1:"&amp;LEN(C38)+1))+1)," "&amp;X38&amp;" ")),MID(" "&amp;C38&amp;" ",ROW(INDIRECT("1:"&amp;LEN(C38)+1)),FIND(" "," "&amp;C38&amp;" ",ROW(INDIRECT("2:"&amp;LEN(C38)+2)))-ROW(INDIRECT("1:"&amp;LEN(C38)+1))+1),""),""))," "," "))," "," ")</f>
        <v>C1QA CD69 CD74 HLA.B KRT8 LAMA1 PLVAP PTPRC RPSA TFRC TPM2</v>
      </c>
      <c r="F38" s="167">
        <f t="shared" si="20"/>
        <v>11</v>
      </c>
      <c r="G38" s="156" t="s">
        <v>366</v>
      </c>
      <c r="H38" s="160">
        <v>0</v>
      </c>
      <c r="K38" s="23" t="s">
        <v>15</v>
      </c>
      <c r="L38" s="80" t="s">
        <v>6</v>
      </c>
      <c r="M38" s="17" t="s">
        <v>399</v>
      </c>
      <c r="N38" s="152">
        <f t="shared" si="8"/>
        <v>13</v>
      </c>
      <c r="O38" s="166" t="str" cm="1">
        <f t="array" aca="1" ref="O38" ca="1">SUBSTITUTE(TRIM(SUBSTITUTE(_xlfn.CONCAT(IF(MID(" "&amp;M38&amp;" ",ROW(INDIRECT("1:"&amp;LEN(M38)+1)),1)=" ",IF(ISERROR(SEARCH(MID(" "&amp;M38&amp;" ",ROW(INDIRECT("1:"&amp;LEN(M38)+1)),FIND(" "," "&amp;M38&amp;" ",ROW(INDIRECT("2:"&amp;LEN(M38)+2)))-ROW(INDIRECT("1:"&amp;LEN(M38)+1))+1)," "&amp;V38&amp;" ")),MID(" "&amp;M38&amp;" ",ROW(INDIRECT("1:"&amp;LEN(M38)+1)),FIND(" "," "&amp;M38&amp;" ",ROW(INDIRECT("2:"&amp;LEN(M38)+2)))-ROW(INDIRECT("1:"&amp;LEN(M38)+1))+1),""),""))," "," "))," "," ")</f>
        <v>CD24 FASN FAT1 HSPB1 KRT18 KRT19 LST1 LYZ MAPK3 MT2A MYL6 S100A8 TMSB4X</v>
      </c>
      <c r="P38" s="167">
        <f t="shared" si="9"/>
        <v>13</v>
      </c>
      <c r="Q38" s="156" t="s">
        <v>439</v>
      </c>
      <c r="R38" s="157">
        <f t="shared" si="22"/>
        <v>1</v>
      </c>
      <c r="V38" s="156" t="s">
        <v>366</v>
      </c>
      <c r="W38" s="157">
        <v>0</v>
      </c>
      <c r="X38" s="156" t="s">
        <v>366</v>
      </c>
      <c r="Y38" s="157">
        <v>0</v>
      </c>
    </row>
    <row r="39" spans="1:25" ht="110.4" x14ac:dyDescent="0.25">
      <c r="A39" s="9" t="s">
        <v>5</v>
      </c>
      <c r="B39" s="37" t="s">
        <v>1</v>
      </c>
      <c r="C39" s="17" t="s">
        <v>278</v>
      </c>
      <c r="D39" s="152">
        <f t="shared" si="19"/>
        <v>11</v>
      </c>
      <c r="E39" s="166" t="str" cm="1">
        <f t="array" aca="1" ref="E39" ca="1">SUBSTITUTE(TRIM(SUBSTITUTE(_xlfn.CONCAT(IF(MID(" "&amp;C39&amp;" ",ROW(INDIRECT("1:"&amp;LEN(C39)+1)),1)=" ",IF(ISERROR(SEARCH(MID(" "&amp;C39&amp;" ",ROW(INDIRECT("1:"&amp;LEN(C39)+1)),FIND(" "," "&amp;C39&amp;" ",ROW(INDIRECT("2:"&amp;LEN(C39)+2)))-ROW(INDIRECT("1:"&amp;LEN(C39)+1))+1)," "&amp;X39&amp;" ")),MID(" "&amp;C39&amp;" ",ROW(INDIRECT("1:"&amp;LEN(C39)+1)),FIND(" "," "&amp;C39&amp;" ",ROW(INDIRECT("2:"&amp;LEN(C39)+2)))-ROW(INDIRECT("1:"&amp;LEN(C39)+1))+1),""),""))," "," "))," "," ")</f>
        <v>CD3G ERBB2 FASN HSPB1 KRT19 KRT8 LAMA1 S100A14 TFF1 TMSB4X</v>
      </c>
      <c r="F39" s="167">
        <f t="shared" si="20"/>
        <v>10</v>
      </c>
      <c r="G39" s="156" t="s">
        <v>366</v>
      </c>
      <c r="H39" s="160">
        <v>0</v>
      </c>
      <c r="K39" s="22" t="s">
        <v>1</v>
      </c>
      <c r="L39" s="80" t="s">
        <v>5</v>
      </c>
      <c r="M39" s="17" t="s">
        <v>308</v>
      </c>
      <c r="N39" s="152">
        <f t="shared" si="8"/>
        <v>21</v>
      </c>
      <c r="O39" s="166" t="str" cm="1">
        <f t="array" aca="1" ref="O39" ca="1">SUBSTITUTE(TRIM(SUBSTITUTE(_xlfn.CONCAT(IF(MID(" "&amp;M39&amp;" ",ROW(INDIRECT("1:"&amp;LEN(M39)+1)),1)=" ",IF(ISERROR(SEARCH(MID(" "&amp;M39&amp;" ",ROW(INDIRECT("1:"&amp;LEN(M39)+1)),FIND(" "," "&amp;M39&amp;" ",ROW(INDIRECT("2:"&amp;LEN(M39)+2)))-ROW(INDIRECT("1:"&amp;LEN(M39)+1))+1)," "&amp;V39&amp;" ")),MID(" "&amp;M39&amp;" ",ROW(INDIRECT("1:"&amp;LEN(M39)+1)),FIND(" "," "&amp;M39&amp;" ",ROW(INDIRECT("2:"&amp;LEN(M39)+2)))-ROW(INDIRECT("1:"&amp;LEN(M39)+1))+1),""),""))," "," "))," "," ")</f>
        <v>C1QA ERBB2 FABP7 FASN FAT1 FGFR4 GRB7 HSPB1 IFITM3 IGHG1 IGHG4 IGKC KRT18 KRT19 LYZ MAPK3 MDM2 MYL6 NOTCH1 S100A14 TMSB4X</v>
      </c>
      <c r="P39" s="167">
        <f t="shared" si="9"/>
        <v>21</v>
      </c>
      <c r="Q39" s="156" t="s">
        <v>458</v>
      </c>
      <c r="R39" s="157">
        <f t="shared" si="22"/>
        <v>5</v>
      </c>
      <c r="V39" s="156" t="s">
        <v>366</v>
      </c>
      <c r="W39" s="157">
        <v>0</v>
      </c>
      <c r="X39" s="156" t="str" cm="1">
        <f t="array" ref="X39">_xlfn.TEXTJOIN(" ",,_xlfn.FILTERXML("&lt;t&gt;&lt;s&gt;"&amp;SUBSTITUTE(Q39&amp;" "&amp;C39," ","&lt;/s&gt;&lt;s&gt;")&amp;"&lt;/s&gt;&lt;/t&gt;","//s[preceding::*=.]"))</f>
        <v>KRT18</v>
      </c>
      <c r="Y39" s="157">
        <f t="shared" ref="Y39" si="26">LEN(TRIM(X39))-LEN(SUBSTITUTE(X39," ",""))+1</f>
        <v>1</v>
      </c>
    </row>
    <row r="40" spans="1:25" ht="69" x14ac:dyDescent="0.25">
      <c r="A40" s="9" t="s">
        <v>5</v>
      </c>
      <c r="B40" s="36" t="s">
        <v>14</v>
      </c>
      <c r="C40" s="17" t="s">
        <v>279</v>
      </c>
      <c r="D40" s="152">
        <f t="shared" si="19"/>
        <v>4</v>
      </c>
      <c r="E40" s="166" t="str" cm="1">
        <f t="array" aca="1" ref="E40" ca="1">SUBSTITUTE(TRIM(SUBSTITUTE(_xlfn.CONCAT(IF(MID(" "&amp;C40&amp;" ",ROW(INDIRECT("1:"&amp;LEN(C40)+1)),1)=" ",IF(ISERROR(SEARCH(MID(" "&amp;C40&amp;" ",ROW(INDIRECT("1:"&amp;LEN(C40)+1)),FIND(" "," "&amp;C40&amp;" ",ROW(INDIRECT("2:"&amp;LEN(C40)+2)))-ROW(INDIRECT("1:"&amp;LEN(C40)+1))+1)," "&amp;X40&amp;" ")),MID(" "&amp;C40&amp;" ",ROW(INDIRECT("1:"&amp;LEN(C40)+1)),FIND(" "," "&amp;C40&amp;" ",ROW(INDIRECT("2:"&amp;LEN(C40)+2)))-ROW(INDIRECT("1:"&amp;LEN(C40)+1))+1),""),""))," "," "))," "," ")</f>
        <v>ERBB2 JUN MLPH PLEK</v>
      </c>
      <c r="F40" s="167">
        <f t="shared" si="20"/>
        <v>4</v>
      </c>
      <c r="G40" s="156" t="s">
        <v>366</v>
      </c>
      <c r="H40" s="160">
        <v>0</v>
      </c>
      <c r="K40" s="23" t="s">
        <v>14</v>
      </c>
      <c r="L40" s="80" t="s">
        <v>5</v>
      </c>
      <c r="M40" s="17" t="s">
        <v>309</v>
      </c>
      <c r="N40" s="152">
        <f t="shared" si="8"/>
        <v>13</v>
      </c>
      <c r="O40" s="166" t="str" cm="1">
        <f t="array" aca="1" ref="O40" ca="1">SUBSTITUTE(TRIM(SUBSTITUTE(_xlfn.CONCAT(IF(MID(" "&amp;M40&amp;" ",ROW(INDIRECT("1:"&amp;LEN(M40)+1)),1)=" ",IF(ISERROR(SEARCH(MID(" "&amp;M40&amp;" ",ROW(INDIRECT("1:"&amp;LEN(M40)+1)),FIND(" "," "&amp;M40&amp;" ",ROW(INDIRECT("2:"&amp;LEN(M40)+2)))-ROW(INDIRECT("1:"&amp;LEN(M40)+1))+1)," "&amp;V40&amp;" ")),MID(" "&amp;M40&amp;" ",ROW(INDIRECT("1:"&amp;LEN(M40)+1)),FIND(" "," "&amp;M40&amp;" ",ROW(INDIRECT("2:"&amp;LEN(M40)+2)))-ROW(INDIRECT("1:"&amp;LEN(M40)+1))+1),""),""))," "," "))," "," ")</f>
        <v>FAT1 FGFR4 GRB7 HSPB1 IFITM3 IGHG1 IGHG4 IGKC KRT18 MAPK3 MYL6 S100A14 SLC39A6</v>
      </c>
      <c r="P40" s="167">
        <f t="shared" si="9"/>
        <v>13</v>
      </c>
      <c r="Q40" s="156" t="s">
        <v>231</v>
      </c>
      <c r="R40" s="157">
        <f t="shared" si="22"/>
        <v>1</v>
      </c>
      <c r="V40" s="156" t="s">
        <v>366</v>
      </c>
      <c r="W40" s="157">
        <v>0</v>
      </c>
      <c r="X40" s="156" t="s">
        <v>366</v>
      </c>
      <c r="Y40" s="157">
        <v>0</v>
      </c>
    </row>
    <row r="41" spans="1:25" ht="55.2" x14ac:dyDescent="0.25">
      <c r="A41" s="9" t="s">
        <v>5</v>
      </c>
      <c r="B41" s="36" t="s">
        <v>13</v>
      </c>
      <c r="C41" s="17" t="s">
        <v>280</v>
      </c>
      <c r="D41" s="152">
        <f t="shared" si="19"/>
        <v>10</v>
      </c>
      <c r="E41" s="166" t="str" cm="1">
        <f t="array" aca="1" ref="E41" ca="1">SUBSTITUTE(TRIM(SUBSTITUTE(_xlfn.CONCAT(IF(MID(" "&amp;C41&amp;" ",ROW(INDIRECT("1:"&amp;LEN(C41)+1)),1)=" ",IF(ISERROR(SEARCH(MID(" "&amp;C41&amp;" ",ROW(INDIRECT("1:"&amp;LEN(C41)+1)),FIND(" "," "&amp;C41&amp;" ",ROW(INDIRECT("2:"&amp;LEN(C41)+2)))-ROW(INDIRECT("1:"&amp;LEN(C41)+1))+1)," "&amp;X41&amp;" ")),MID(" "&amp;C41&amp;" ",ROW(INDIRECT("1:"&amp;LEN(C41)+1)),FIND(" "," "&amp;C41&amp;" ",ROW(INDIRECT("2:"&amp;LEN(C41)+2)))-ROW(INDIRECT("1:"&amp;LEN(C41)+1))+1),""),""))," "," "))," "," ")</f>
        <v>C1QA CD24 GNG11 JUN KIF23 LYZ S100A9 SNAI2 SOX10 ZNF571</v>
      </c>
      <c r="F41" s="167">
        <f t="shared" si="20"/>
        <v>10</v>
      </c>
      <c r="G41" s="156" t="s">
        <v>366</v>
      </c>
      <c r="H41" s="160">
        <v>0</v>
      </c>
      <c r="K41" s="23" t="s">
        <v>13</v>
      </c>
      <c r="L41" s="80" t="s">
        <v>5</v>
      </c>
      <c r="M41" s="17" t="s">
        <v>243</v>
      </c>
      <c r="N41" s="152">
        <f t="shared" si="8"/>
        <v>1</v>
      </c>
      <c r="O41" s="166" t="str" cm="1">
        <f t="array" aca="1" ref="O41" ca="1">SUBSTITUTE(TRIM(SUBSTITUTE(_xlfn.CONCAT(IF(MID(" "&amp;M41&amp;" ",ROW(INDIRECT("1:"&amp;LEN(M41)+1)),1)=" ",IF(ISERROR(SEARCH(MID(" "&amp;M41&amp;" ",ROW(INDIRECT("1:"&amp;LEN(M41)+1)),FIND(" "," "&amp;M41&amp;" ",ROW(INDIRECT("2:"&amp;LEN(M41)+2)))-ROW(INDIRECT("1:"&amp;LEN(M41)+1))+1)," "&amp;V41&amp;" ")),MID(" "&amp;M41&amp;" ",ROW(INDIRECT("1:"&amp;LEN(M41)+1)),FIND(" "," "&amp;M41&amp;" ",ROW(INDIRECT("2:"&amp;LEN(M41)+2)))-ROW(INDIRECT("1:"&amp;LEN(M41)+1))+1),""),""))," "," "))," "," ")</f>
        <v>RRM2</v>
      </c>
      <c r="P41" s="167">
        <f t="shared" si="9"/>
        <v>1</v>
      </c>
      <c r="Q41" s="156" t="s">
        <v>366</v>
      </c>
      <c r="R41" s="157">
        <v>0</v>
      </c>
      <c r="V41" s="156" t="s">
        <v>366</v>
      </c>
      <c r="W41" s="157">
        <v>0</v>
      </c>
      <c r="X41" s="156" t="s">
        <v>366</v>
      </c>
      <c r="Y41" s="157">
        <v>0</v>
      </c>
    </row>
    <row r="42" spans="1:25" ht="41.4" x14ac:dyDescent="0.25">
      <c r="A42" s="9" t="s">
        <v>5</v>
      </c>
      <c r="B42" s="36" t="s">
        <v>4</v>
      </c>
      <c r="C42" s="17" t="s">
        <v>281</v>
      </c>
      <c r="D42" s="152">
        <f t="shared" si="19"/>
        <v>8</v>
      </c>
      <c r="E42" s="166" t="str" cm="1">
        <f t="array" aca="1" ref="E42" ca="1">SUBSTITUTE(TRIM(SUBSTITUTE(_xlfn.CONCAT(IF(MID(" "&amp;C42&amp;" ",ROW(INDIRECT("1:"&amp;LEN(C42)+1)),1)=" ",IF(ISERROR(SEARCH(MID(" "&amp;C42&amp;" ",ROW(INDIRECT("1:"&amp;LEN(C42)+1)),FIND(" "," "&amp;C42&amp;" ",ROW(INDIRECT("2:"&amp;LEN(C42)+2)))-ROW(INDIRECT("1:"&amp;LEN(C42)+1))+1)," "&amp;X42&amp;" ")),MID(" "&amp;C42&amp;" ",ROW(INDIRECT("1:"&amp;LEN(C42)+1)),FIND(" "," "&amp;C42&amp;" ",ROW(INDIRECT("2:"&amp;LEN(C42)+2)))-ROW(INDIRECT("1:"&amp;LEN(C42)+1))+1),""),""))," "," "))," "," ")</f>
        <v>CD3G CD69 CDKN2A GATA3 LAMA1 MLPH PECAM1 SULF1</v>
      </c>
      <c r="F42" s="167">
        <f t="shared" si="20"/>
        <v>8</v>
      </c>
      <c r="G42" s="156" t="s">
        <v>0</v>
      </c>
      <c r="H42" s="160">
        <f t="shared" si="21"/>
        <v>1</v>
      </c>
      <c r="K42" s="23" t="s">
        <v>4</v>
      </c>
      <c r="L42" s="80" t="s">
        <v>5</v>
      </c>
      <c r="M42" s="17" t="s">
        <v>310</v>
      </c>
      <c r="N42" s="152">
        <f t="shared" si="8"/>
        <v>8</v>
      </c>
      <c r="O42" s="166" t="str" cm="1">
        <f t="array" aca="1" ref="O42" ca="1">SUBSTITUTE(TRIM(SUBSTITUTE(_xlfn.CONCAT(IF(MID(" "&amp;M42&amp;" ",ROW(INDIRECT("1:"&amp;LEN(M42)+1)),1)=" ",IF(ISERROR(SEARCH(MID(" "&amp;M42&amp;" ",ROW(INDIRECT("1:"&amp;LEN(M42)+1)),FIND(" "," "&amp;M42&amp;" ",ROW(INDIRECT("2:"&amp;LEN(M42)+2)))-ROW(INDIRECT("1:"&amp;LEN(M42)+1))+1)," "&amp;V42&amp;" ")),MID(" "&amp;M42&amp;" ",ROW(INDIRECT("1:"&amp;LEN(M42)+1)),FIND(" "," "&amp;M42&amp;" ",ROW(INDIRECT("2:"&amp;LEN(M42)+2)))-ROW(INDIRECT("1:"&amp;LEN(M42)+1))+1),""),""))," "," "))," "," ")</f>
        <v>CD68 CDKN2A COL3A1 GRB7 HSPB1 KRT18 NOTCH1 TFRC</v>
      </c>
      <c r="P42" s="167">
        <f t="shared" si="9"/>
        <v>8</v>
      </c>
      <c r="Q42" s="156" t="s">
        <v>366</v>
      </c>
      <c r="R42" s="157">
        <v>0</v>
      </c>
      <c r="V42" s="156" t="s">
        <v>366</v>
      </c>
      <c r="W42" s="157">
        <v>0</v>
      </c>
      <c r="X42" s="156" t="s">
        <v>366</v>
      </c>
      <c r="Y42" s="157">
        <v>0</v>
      </c>
    </row>
    <row r="43" spans="1:25" x14ac:dyDescent="0.25">
      <c r="A43" s="9" t="s">
        <v>5</v>
      </c>
      <c r="B43" s="36" t="s">
        <v>8</v>
      </c>
      <c r="C43" s="17" t="s">
        <v>113</v>
      </c>
      <c r="D43" s="152">
        <f>LEN(TRIM(C43))-LEN(SUBSTITUTE(C43," ",""))+1</f>
        <v>2</v>
      </c>
      <c r="E43" s="166" t="str" cm="1">
        <f t="array" aca="1" ref="E43" ca="1">SUBSTITUTE(TRIM(SUBSTITUTE(_xlfn.CONCAT(IF(MID(" "&amp;C43&amp;" ",ROW(INDIRECT("1:"&amp;LEN(C43)+1)),1)=" ",IF(ISERROR(SEARCH(MID(" "&amp;C43&amp;" ",ROW(INDIRECT("1:"&amp;LEN(C43)+1)),FIND(" "," "&amp;C43&amp;" ",ROW(INDIRECT("2:"&amp;LEN(C43)+2)))-ROW(INDIRECT("1:"&amp;LEN(C43)+1))+1)," "&amp;X43&amp;" ")),MID(" "&amp;C43&amp;" ",ROW(INDIRECT("1:"&amp;LEN(C43)+1)),FIND(" "," "&amp;C43&amp;" ",ROW(INDIRECT("2:"&amp;LEN(C43)+2)))-ROW(INDIRECT("1:"&amp;LEN(C43)+1))+1),""),""))," "," "))," "," ")</f>
        <v>SDC1 TFF2</v>
      </c>
      <c r="F43" s="167">
        <f t="shared" si="20"/>
        <v>2</v>
      </c>
      <c r="G43" s="156" t="s">
        <v>366</v>
      </c>
      <c r="H43" s="160">
        <v>0</v>
      </c>
      <c r="K43" s="23" t="s">
        <v>8</v>
      </c>
      <c r="L43" s="80" t="s">
        <v>5</v>
      </c>
      <c r="M43" s="17" t="s">
        <v>220</v>
      </c>
      <c r="N43" s="152">
        <f t="shared" si="8"/>
        <v>1</v>
      </c>
      <c r="O43" s="166" t="str" cm="1">
        <f t="array" aca="1" ref="O43" ca="1">SUBSTITUTE(TRIM(SUBSTITUTE(_xlfn.CONCAT(IF(MID(" "&amp;M43&amp;" ",ROW(INDIRECT("1:"&amp;LEN(M43)+1)),1)=" ",IF(ISERROR(SEARCH(MID(" "&amp;M43&amp;" ",ROW(INDIRECT("1:"&amp;LEN(M43)+1)),FIND(" "," "&amp;M43&amp;" ",ROW(INDIRECT("2:"&amp;LEN(M43)+2)))-ROW(INDIRECT("1:"&amp;LEN(M43)+1))+1)," "&amp;V43&amp;" ")),MID(" "&amp;M43&amp;" ",ROW(INDIRECT("1:"&amp;LEN(M43)+1)),FIND(" "," "&amp;M43&amp;" ",ROW(INDIRECT("2:"&amp;LEN(M43)+2)))-ROW(INDIRECT("1:"&amp;LEN(M43)+1))+1),""),""))," "," "))," "," ")</f>
        <v>NOTCH1</v>
      </c>
      <c r="P43" s="167">
        <f t="shared" si="9"/>
        <v>1</v>
      </c>
      <c r="Q43" s="156" t="s">
        <v>366</v>
      </c>
      <c r="R43" s="157">
        <v>0</v>
      </c>
      <c r="V43" s="156" t="s">
        <v>366</v>
      </c>
      <c r="W43" s="157">
        <v>0</v>
      </c>
      <c r="X43" s="156" t="s">
        <v>366</v>
      </c>
      <c r="Y43" s="157">
        <v>0</v>
      </c>
    </row>
    <row r="44" spans="1:25" ht="41.4" x14ac:dyDescent="0.25">
      <c r="A44" s="9" t="s">
        <v>5</v>
      </c>
      <c r="B44" s="36" t="s">
        <v>15</v>
      </c>
      <c r="C44" s="17" t="s">
        <v>114</v>
      </c>
      <c r="D44" s="152">
        <f>LEN(TRIM(C44))-LEN(SUBSTITUTE(C44," ",""))+1</f>
        <v>5</v>
      </c>
      <c r="E44" s="166" t="str" cm="1">
        <f t="array" aca="1" ref="E44" ca="1">SUBSTITUTE(TRIM(SUBSTITUTE(_xlfn.CONCAT(IF(MID(" "&amp;C44&amp;" ",ROW(INDIRECT("1:"&amp;LEN(C44)+1)),1)=" ",IF(ISERROR(SEARCH(MID(" "&amp;C44&amp;" ",ROW(INDIRECT("1:"&amp;LEN(C44)+1)),FIND(" "," "&amp;C44&amp;" ",ROW(INDIRECT("2:"&amp;LEN(C44)+2)))-ROW(INDIRECT("1:"&amp;LEN(C44)+1))+1)," "&amp;X44&amp;" ")),MID(" "&amp;C44&amp;" ",ROW(INDIRECT("1:"&amp;LEN(C44)+1)),FIND(" "," "&amp;C44&amp;" ",ROW(INDIRECT("2:"&amp;LEN(C44)+2)))-ROW(INDIRECT("1:"&amp;LEN(C44)+1))+1),""),""))," "," "))," "," ")</f>
        <v>CCND1 FASN KRT8 RPSA TPM2</v>
      </c>
      <c r="F44" s="167">
        <f t="shared" si="20"/>
        <v>5</v>
      </c>
      <c r="G44" s="156" t="s">
        <v>366</v>
      </c>
      <c r="H44" s="160">
        <v>0</v>
      </c>
      <c r="K44" s="23" t="s">
        <v>15</v>
      </c>
      <c r="L44" s="80" t="s">
        <v>5</v>
      </c>
      <c r="M44" s="17" t="s">
        <v>246</v>
      </c>
      <c r="N44" s="152">
        <f t="shared" si="8"/>
        <v>7</v>
      </c>
      <c r="O44" s="166" t="str" cm="1">
        <f t="array" aca="1" ref="O44" ca="1">SUBSTITUTE(TRIM(SUBSTITUTE(_xlfn.CONCAT(IF(MID(" "&amp;M44&amp;" ",ROW(INDIRECT("1:"&amp;LEN(M44)+1)),1)=" ",IF(ISERROR(SEARCH(MID(" "&amp;M44&amp;" ",ROW(INDIRECT("1:"&amp;LEN(M44)+1)),FIND(" "," "&amp;M44&amp;" ",ROW(INDIRECT("2:"&amp;LEN(M44)+2)))-ROW(INDIRECT("1:"&amp;LEN(M44)+1))+1)," "&amp;V44&amp;" ")),MID(" "&amp;M44&amp;" ",ROW(INDIRECT("1:"&amp;LEN(M44)+1)),FIND(" "," "&amp;M44&amp;" ",ROW(INDIRECT("2:"&amp;LEN(M44)+2)))-ROW(INDIRECT("1:"&amp;LEN(M44)+1))+1),""),""))," "," "))," "," ")</f>
        <v>CCND1 CD24 KRT18 KRT19 LYZ MDM2 TMSB4X</v>
      </c>
      <c r="P44" s="167">
        <f t="shared" si="9"/>
        <v>7</v>
      </c>
      <c r="Q44" s="156" t="s">
        <v>366</v>
      </c>
      <c r="R44" s="157">
        <v>0</v>
      </c>
      <c r="V44" s="156" t="s">
        <v>366</v>
      </c>
      <c r="W44" s="157">
        <v>0</v>
      </c>
      <c r="X44" s="156" t="s">
        <v>366</v>
      </c>
      <c r="Y44" s="157">
        <v>0</v>
      </c>
    </row>
    <row r="45" spans="1:25" ht="27.6" x14ac:dyDescent="0.25">
      <c r="A45" s="9" t="s">
        <v>388</v>
      </c>
      <c r="B45" s="37" t="s">
        <v>1</v>
      </c>
      <c r="C45" s="17" t="s">
        <v>0</v>
      </c>
      <c r="D45" s="152">
        <f>LEN(TRIM(C45))-LEN(SUBSTITUTE(C45," ",""))+1</f>
        <v>1</v>
      </c>
      <c r="E45" s="166" t="str" cm="1">
        <f t="array" aca="1" ref="E45" ca="1">SUBSTITUTE(TRIM(SUBSTITUTE(_xlfn.CONCAT(IF(MID(" "&amp;C45&amp;" ",ROW(INDIRECT("1:"&amp;LEN(C45)+1)),1)=" ",IF(ISERROR(SEARCH(MID(" "&amp;C45&amp;" ",ROW(INDIRECT("1:"&amp;LEN(C45)+1)),FIND(" "," "&amp;C45&amp;" ",ROW(INDIRECT("2:"&amp;LEN(C45)+2)))-ROW(INDIRECT("1:"&amp;LEN(C45)+1))+1)," "&amp;X45&amp;" ")),MID(" "&amp;C45&amp;" ",ROW(INDIRECT("1:"&amp;LEN(C45)+1)),FIND(" "," "&amp;C45&amp;" ",ROW(INDIRECT("2:"&amp;LEN(C45)+2)))-ROW(INDIRECT("1:"&amp;LEN(C45)+1))+1),""),""))," "," "))," "," ")</f>
        <v>LAMA1</v>
      </c>
      <c r="F45" s="167">
        <f t="shared" si="20"/>
        <v>1</v>
      </c>
      <c r="G45" s="156"/>
      <c r="H45" s="160">
        <v>0</v>
      </c>
      <c r="K45" s="22" t="s">
        <v>1</v>
      </c>
      <c r="L45" s="80" t="s">
        <v>388</v>
      </c>
      <c r="M45" s="17" t="s">
        <v>305</v>
      </c>
      <c r="N45" s="152">
        <f t="shared" si="8"/>
        <v>6</v>
      </c>
      <c r="O45" s="166" t="str" cm="1">
        <f t="array" aca="1" ref="O45" ca="1">SUBSTITUTE(TRIM(SUBSTITUTE(_xlfn.CONCAT(IF(MID(" "&amp;M45&amp;" ",ROW(INDIRECT("1:"&amp;LEN(M45)+1)),1)=" ",IF(ISERROR(SEARCH(MID(" "&amp;M45&amp;" ",ROW(INDIRECT("1:"&amp;LEN(M45)+1)),FIND(" "," "&amp;M45&amp;" ",ROW(INDIRECT("2:"&amp;LEN(M45)+2)))-ROW(INDIRECT("1:"&amp;LEN(M45)+1))+1)," "&amp;V45&amp;" ")),MID(" "&amp;M45&amp;" ",ROW(INDIRECT("1:"&amp;LEN(M45)+1)),FIND(" "," "&amp;M45&amp;" ",ROW(INDIRECT("2:"&amp;LEN(M45)+2)))-ROW(INDIRECT("1:"&amp;LEN(M45)+1))+1),""),""))," "," "))," "," ")</f>
        <v>FAT1 FN1 IGHG1 IGHG4 IGHM XCL1</v>
      </c>
      <c r="P45" s="167">
        <f t="shared" si="9"/>
        <v>6</v>
      </c>
      <c r="Q45" s="156" t="s">
        <v>366</v>
      </c>
      <c r="R45" s="157">
        <v>0</v>
      </c>
      <c r="V45" s="156" t="s">
        <v>366</v>
      </c>
      <c r="W45" s="157">
        <v>0</v>
      </c>
      <c r="X45" s="156" t="s">
        <v>366</v>
      </c>
      <c r="Y45" s="157">
        <v>0</v>
      </c>
    </row>
    <row r="46" spans="1:25" x14ac:dyDescent="0.25">
      <c r="A46" s="9" t="s">
        <v>388</v>
      </c>
      <c r="B46" s="36" t="s">
        <v>14</v>
      </c>
      <c r="C46" s="17" t="s">
        <v>20</v>
      </c>
      <c r="D46" s="152">
        <f>LEN(TRIM(C46))-LEN(SUBSTITUTE(C46," ",""))+1</f>
        <v>1</v>
      </c>
      <c r="E46" s="166" t="str" cm="1">
        <f t="array" aca="1" ref="E46" ca="1">SUBSTITUTE(TRIM(SUBSTITUTE(_xlfn.CONCAT(IF(MID(" "&amp;C46&amp;" ",ROW(INDIRECT("1:"&amp;LEN(C46)+1)),1)=" ",IF(ISERROR(SEARCH(MID(" "&amp;C46&amp;" ",ROW(INDIRECT("1:"&amp;LEN(C46)+1)),FIND(" "," "&amp;C46&amp;" ",ROW(INDIRECT("2:"&amp;LEN(C46)+2)))-ROW(INDIRECT("1:"&amp;LEN(C46)+1))+1)," "&amp;X46&amp;" ")),MID(" "&amp;C46&amp;" ",ROW(INDIRECT("1:"&amp;LEN(C46)+1)),FIND(" "," "&amp;C46&amp;" ",ROW(INDIRECT("2:"&amp;LEN(C46)+2)))-ROW(INDIRECT("1:"&amp;LEN(C46)+1))+1),""),""))," "," "))," "," ")</f>
        <v>RPSA</v>
      </c>
      <c r="F46" s="167">
        <f t="shared" si="20"/>
        <v>1</v>
      </c>
      <c r="G46" s="156"/>
      <c r="H46" s="160">
        <v>0</v>
      </c>
      <c r="K46" s="23" t="s">
        <v>14</v>
      </c>
      <c r="L46" s="80" t="s">
        <v>388</v>
      </c>
      <c r="M46" s="17" t="s">
        <v>304</v>
      </c>
      <c r="N46" s="152">
        <f t="shared" si="8"/>
        <v>2</v>
      </c>
      <c r="O46" s="166" t="str" cm="1">
        <f t="array" aca="1" ref="O46" ca="1">SUBSTITUTE(TRIM(SUBSTITUTE(_xlfn.CONCAT(IF(MID(" "&amp;M46&amp;" ",ROW(INDIRECT("1:"&amp;LEN(M46)+1)),1)=" ",IF(ISERROR(SEARCH(MID(" "&amp;M46&amp;" ",ROW(INDIRECT("1:"&amp;LEN(M46)+1)),FIND(" "," "&amp;M46&amp;" ",ROW(INDIRECT("2:"&amp;LEN(M46)+2)))-ROW(INDIRECT("1:"&amp;LEN(M46)+1))+1)," "&amp;V46&amp;" ")),MID(" "&amp;M46&amp;" ",ROW(INDIRECT("1:"&amp;LEN(M46)+1)),FIND(" "," "&amp;M46&amp;" ",ROW(INDIRECT("2:"&amp;LEN(M46)+2)))-ROW(INDIRECT("1:"&amp;LEN(M46)+1))+1),""),""))," "," "))," "," ")</f>
        <v>FASN IGHG1</v>
      </c>
      <c r="P46" s="167">
        <f t="shared" si="9"/>
        <v>2</v>
      </c>
      <c r="Q46" s="156" t="s">
        <v>366</v>
      </c>
      <c r="R46" s="157">
        <v>0</v>
      </c>
      <c r="V46" s="156" t="s">
        <v>366</v>
      </c>
      <c r="W46" s="157">
        <v>0</v>
      </c>
      <c r="X46" s="156" t="s">
        <v>366</v>
      </c>
      <c r="Y46" s="157">
        <v>0</v>
      </c>
    </row>
    <row r="47" spans="1:25" x14ac:dyDescent="0.25">
      <c r="A47" s="9" t="s">
        <v>388</v>
      </c>
      <c r="B47" s="36" t="s">
        <v>13</v>
      </c>
      <c r="C47" s="17" t="s">
        <v>366</v>
      </c>
      <c r="D47" s="152" t="s">
        <v>366</v>
      </c>
      <c r="E47" s="166" t="str" cm="1">
        <f t="array" aca="1" ref="E47" ca="1">SUBSTITUTE(TRIM(SUBSTITUTE(_xlfn.CONCAT(IF(MID(" "&amp;C47&amp;" ",ROW(INDIRECT("1:"&amp;LEN(C47)+1)),1)=" ",IF(ISERROR(SEARCH(MID(" "&amp;C47&amp;" ",ROW(INDIRECT("1:"&amp;LEN(C47)+1)),FIND(" "," "&amp;C47&amp;" ",ROW(INDIRECT("2:"&amp;LEN(C47)+2)))-ROW(INDIRECT("1:"&amp;LEN(C47)+1))+1)," "&amp;X47&amp;" ")),MID(" "&amp;C47&amp;" ",ROW(INDIRECT("1:"&amp;LEN(C47)+1)),FIND(" "," "&amp;C47&amp;" ",ROW(INDIRECT("2:"&amp;LEN(C47)+2)))-ROW(INDIRECT("1:"&amp;LEN(C47)+1))+1),""),""))," "," "))," "," ")</f>
        <v/>
      </c>
      <c r="F47" s="167">
        <v>0</v>
      </c>
      <c r="G47" s="156"/>
      <c r="H47" s="160">
        <v>0</v>
      </c>
      <c r="K47" s="23" t="s">
        <v>13</v>
      </c>
      <c r="L47" s="80" t="s">
        <v>388</v>
      </c>
      <c r="M47" s="17" t="s">
        <v>366</v>
      </c>
      <c r="N47" s="152" t="s">
        <v>366</v>
      </c>
      <c r="O47" s="166" t="str" cm="1">
        <f t="array" aca="1" ref="O47" ca="1">SUBSTITUTE(TRIM(SUBSTITUTE(_xlfn.CONCAT(IF(MID(" "&amp;M47&amp;" ",ROW(INDIRECT("1:"&amp;LEN(M47)+1)),1)=" ",IF(ISERROR(SEARCH(MID(" "&amp;M47&amp;" ",ROW(INDIRECT("1:"&amp;LEN(M47)+1)),FIND(" "," "&amp;M47&amp;" ",ROW(INDIRECT("2:"&amp;LEN(M47)+2)))-ROW(INDIRECT("1:"&amp;LEN(M47)+1))+1)," "&amp;V47&amp;" ")),MID(" "&amp;M47&amp;" ",ROW(INDIRECT("1:"&amp;LEN(M47)+1)),FIND(" "," "&amp;M47&amp;" ",ROW(INDIRECT("2:"&amp;LEN(M47)+2)))-ROW(INDIRECT("1:"&amp;LEN(M47)+1))+1),""),""))," "," "))," "," ")</f>
        <v/>
      </c>
      <c r="P47" s="167">
        <v>0</v>
      </c>
      <c r="Q47" s="156"/>
      <c r="R47" s="157">
        <v>0</v>
      </c>
      <c r="V47" s="156" t="s">
        <v>366</v>
      </c>
      <c r="W47" s="157">
        <v>0</v>
      </c>
      <c r="X47" s="156" t="s">
        <v>366</v>
      </c>
      <c r="Y47" s="157">
        <v>0</v>
      </c>
    </row>
    <row r="48" spans="1:25" x14ac:dyDescent="0.25">
      <c r="A48" s="9" t="s">
        <v>388</v>
      </c>
      <c r="B48" s="36" t="s">
        <v>4</v>
      </c>
      <c r="C48" s="17" t="s">
        <v>274</v>
      </c>
      <c r="D48" s="152">
        <f>LEN(TRIM(C48))-LEN(SUBSTITUTE(C48," ",""))+1</f>
        <v>2</v>
      </c>
      <c r="E48" s="166" t="str" cm="1">
        <f t="array" aca="1" ref="E48" ca="1">SUBSTITUTE(TRIM(SUBSTITUTE(_xlfn.CONCAT(IF(MID(" "&amp;C48&amp;" ",ROW(INDIRECT("1:"&amp;LEN(C48)+1)),1)=" ",IF(ISERROR(SEARCH(MID(" "&amp;C48&amp;" ",ROW(INDIRECT("1:"&amp;LEN(C48)+1)),FIND(" "," "&amp;C48&amp;" ",ROW(INDIRECT("2:"&amp;LEN(C48)+2)))-ROW(INDIRECT("1:"&amp;LEN(C48)+1))+1)," "&amp;X48&amp;" ")),MID(" "&amp;C48&amp;" ",ROW(INDIRECT("1:"&amp;LEN(C48)+1)),FIND(" "," "&amp;C48&amp;" ",ROW(INDIRECT("2:"&amp;LEN(C48)+2)))-ROW(INDIRECT("1:"&amp;LEN(C48)+1))+1),""),""))," "," "))," "," ")</f>
        <v>APOE KRT18</v>
      </c>
      <c r="F48" s="167">
        <f>D48-Y48</f>
        <v>2</v>
      </c>
      <c r="G48" s="156"/>
      <c r="H48" s="160">
        <v>0</v>
      </c>
      <c r="K48" s="23" t="s">
        <v>4</v>
      </c>
      <c r="L48" s="80" t="s">
        <v>388</v>
      </c>
      <c r="M48" s="17" t="s">
        <v>27</v>
      </c>
      <c r="N48" s="152">
        <f t="shared" ref="N48:N56" si="27">LEN(TRIM(M48))-LEN(SUBSTITUTE(M48," ",""))+1</f>
        <v>1</v>
      </c>
      <c r="O48" s="166" t="str" cm="1">
        <f t="array" aca="1" ref="O48" ca="1">SUBSTITUTE(TRIM(SUBSTITUTE(_xlfn.CONCAT(IF(MID(" "&amp;M48&amp;" ",ROW(INDIRECT("1:"&amp;LEN(M48)+1)),1)=" ",IF(ISERROR(SEARCH(MID(" "&amp;M48&amp;" ",ROW(INDIRECT("1:"&amp;LEN(M48)+1)),FIND(" "," "&amp;M48&amp;" ",ROW(INDIRECT("2:"&amp;LEN(M48)+2)))-ROW(INDIRECT("1:"&amp;LEN(M48)+1))+1)," "&amp;V48&amp;" ")),MID(" "&amp;M48&amp;" ",ROW(INDIRECT("1:"&amp;LEN(M48)+1)),FIND(" "," "&amp;M48&amp;" ",ROW(INDIRECT("2:"&amp;LEN(M48)+2)))-ROW(INDIRECT("1:"&amp;LEN(M48)+1))+1),""),""))," "," "))," "," ")</f>
        <v>APOE</v>
      </c>
      <c r="P48" s="167">
        <f t="shared" ref="P48:P56" si="28">N48-W48</f>
        <v>1</v>
      </c>
      <c r="Q48" s="156"/>
      <c r="R48" s="157">
        <v>0</v>
      </c>
      <c r="V48" s="156" t="s">
        <v>366</v>
      </c>
      <c r="W48" s="157">
        <v>0</v>
      </c>
      <c r="X48" s="156" t="s">
        <v>366</v>
      </c>
      <c r="Y48" s="157">
        <v>0</v>
      </c>
    </row>
    <row r="49" spans="1:25" x14ac:dyDescent="0.25">
      <c r="A49" s="9" t="s">
        <v>388</v>
      </c>
      <c r="B49" s="36" t="s">
        <v>8</v>
      </c>
      <c r="C49" s="17" t="s">
        <v>366</v>
      </c>
      <c r="D49" s="152" t="s">
        <v>366</v>
      </c>
      <c r="E49" s="166" t="str" cm="1">
        <f t="array" aca="1" ref="E49" ca="1">SUBSTITUTE(TRIM(SUBSTITUTE(_xlfn.CONCAT(IF(MID(" "&amp;C49&amp;" ",ROW(INDIRECT("1:"&amp;LEN(C49)+1)),1)=" ",IF(ISERROR(SEARCH(MID(" "&amp;C49&amp;" ",ROW(INDIRECT("1:"&amp;LEN(C49)+1)),FIND(" "," "&amp;C49&amp;" ",ROW(INDIRECT("2:"&amp;LEN(C49)+2)))-ROW(INDIRECT("1:"&amp;LEN(C49)+1))+1)," "&amp;X49&amp;" ")),MID(" "&amp;C49&amp;" ",ROW(INDIRECT("1:"&amp;LEN(C49)+1)),FIND(" "," "&amp;C49&amp;" ",ROW(INDIRECT("2:"&amp;LEN(C49)+2)))-ROW(INDIRECT("1:"&amp;LEN(C49)+1))+1),""),""))," "," "))," "," ")</f>
        <v/>
      </c>
      <c r="F49" s="167">
        <v>0</v>
      </c>
      <c r="G49" s="156"/>
      <c r="H49" s="160">
        <v>0</v>
      </c>
      <c r="K49" s="23" t="s">
        <v>8</v>
      </c>
      <c r="L49" s="80" t="s">
        <v>388</v>
      </c>
      <c r="M49" s="17" t="s">
        <v>23</v>
      </c>
      <c r="N49" s="152">
        <f t="shared" si="27"/>
        <v>1</v>
      </c>
      <c r="O49" s="166" t="str" cm="1">
        <f t="array" aca="1" ref="O49" ca="1">SUBSTITUTE(TRIM(SUBSTITUTE(_xlfn.CONCAT(IF(MID(" "&amp;M49&amp;" ",ROW(INDIRECT("1:"&amp;LEN(M49)+1)),1)=" ",IF(ISERROR(SEARCH(MID(" "&amp;M49&amp;" ",ROW(INDIRECT("1:"&amp;LEN(M49)+1)),FIND(" "," "&amp;M49&amp;" ",ROW(INDIRECT("2:"&amp;LEN(M49)+2)))-ROW(INDIRECT("1:"&amp;LEN(M49)+1))+1)," "&amp;V49&amp;" ")),MID(" "&amp;M49&amp;" ",ROW(INDIRECT("1:"&amp;LEN(M49)+1)),FIND(" "," "&amp;M49&amp;" ",ROW(INDIRECT("2:"&amp;LEN(M49)+2)))-ROW(INDIRECT("1:"&amp;LEN(M49)+1))+1),""),""))," "," "))," "," ")</f>
        <v>ZNF571</v>
      </c>
      <c r="P49" s="167">
        <f t="shared" si="28"/>
        <v>1</v>
      </c>
      <c r="Q49" s="156"/>
      <c r="R49" s="157">
        <v>0</v>
      </c>
      <c r="V49" s="156" t="s">
        <v>366</v>
      </c>
      <c r="W49" s="157">
        <v>0</v>
      </c>
      <c r="X49" s="156" t="s">
        <v>366</v>
      </c>
      <c r="Y49" s="157">
        <v>0</v>
      </c>
    </row>
    <row r="50" spans="1:25" x14ac:dyDescent="0.25">
      <c r="A50" s="9" t="s">
        <v>388</v>
      </c>
      <c r="B50" s="36" t="s">
        <v>15</v>
      </c>
      <c r="C50" s="17" t="s">
        <v>93</v>
      </c>
      <c r="D50" s="152">
        <f>LEN(TRIM(C50))-LEN(SUBSTITUTE(C50," ",""))+1</f>
        <v>3</v>
      </c>
      <c r="E50" s="166" t="str" cm="1">
        <f t="array" aca="1" ref="E50" ca="1">SUBSTITUTE(TRIM(SUBSTITUTE(_xlfn.CONCAT(IF(MID(" "&amp;C50&amp;" ",ROW(INDIRECT("1:"&amp;LEN(C50)+1)),1)=" ",IF(ISERROR(SEARCH(MID(" "&amp;C50&amp;" ",ROW(INDIRECT("1:"&amp;LEN(C50)+1)),FIND(" "," "&amp;C50&amp;" ",ROW(INDIRECT("2:"&amp;LEN(C50)+2)))-ROW(INDIRECT("1:"&amp;LEN(C50)+1))+1)," "&amp;X50&amp;" ")),MID(" "&amp;C50&amp;" ",ROW(INDIRECT("1:"&amp;LEN(C50)+1)),FIND(" "," "&amp;C50&amp;" ",ROW(INDIRECT("2:"&amp;LEN(C50)+2)))-ROW(INDIRECT("1:"&amp;LEN(C50)+1))+1),""),""))," "," "))," "," ")</f>
        <v>ACTA2 MYL9 SNAI2</v>
      </c>
      <c r="F50" s="167">
        <f t="shared" ref="F50:F55" si="29">D50-Y50</f>
        <v>3</v>
      </c>
      <c r="G50" s="156" t="s">
        <v>366</v>
      </c>
      <c r="H50" s="160">
        <v>0</v>
      </c>
      <c r="K50" s="23" t="s">
        <v>15</v>
      </c>
      <c r="L50" s="80" t="s">
        <v>388</v>
      </c>
      <c r="M50" s="17" t="s">
        <v>216</v>
      </c>
      <c r="N50" s="152">
        <f t="shared" si="27"/>
        <v>3</v>
      </c>
      <c r="O50" s="166" t="str" cm="1">
        <f t="array" aca="1" ref="O50" ca="1">SUBSTITUTE(TRIM(SUBSTITUTE(_xlfn.CONCAT(IF(MID(" "&amp;M50&amp;" ",ROW(INDIRECT("1:"&amp;LEN(M50)+1)),1)=" ",IF(ISERROR(SEARCH(MID(" "&amp;M50&amp;" ",ROW(INDIRECT("1:"&amp;LEN(M50)+1)),FIND(" "," "&amp;M50&amp;" ",ROW(INDIRECT("2:"&amp;LEN(M50)+2)))-ROW(INDIRECT("1:"&amp;LEN(M50)+1))+1)," "&amp;V50&amp;" ")),MID(" "&amp;M50&amp;" ",ROW(INDIRECT("1:"&amp;LEN(M50)+1)),FIND(" "," "&amp;M50&amp;" ",ROW(INDIRECT("2:"&amp;LEN(M50)+2)))-ROW(INDIRECT("1:"&amp;LEN(M50)+1))+1),""),""))," "," "))," "," ")</f>
        <v>CDK7 IGHM XCL1</v>
      </c>
      <c r="P50" s="167">
        <f t="shared" si="28"/>
        <v>3</v>
      </c>
      <c r="Q50" s="156" t="s">
        <v>366</v>
      </c>
      <c r="R50" s="157">
        <v>0</v>
      </c>
      <c r="V50" s="156" t="s">
        <v>366</v>
      </c>
      <c r="W50" s="157">
        <v>0</v>
      </c>
      <c r="X50" s="156" t="s">
        <v>366</v>
      </c>
      <c r="Y50" s="157">
        <v>0</v>
      </c>
    </row>
    <row r="51" spans="1:25" ht="179.4" x14ac:dyDescent="0.25">
      <c r="A51" s="9" t="s">
        <v>3</v>
      </c>
      <c r="B51" s="37" t="s">
        <v>1</v>
      </c>
      <c r="C51" s="17" t="s">
        <v>282</v>
      </c>
      <c r="D51" s="152">
        <f t="shared" ref="D51:D55" si="30">LEN(TRIM(C51))-LEN(SUBSTITUTE(C51," ",""))+1</f>
        <v>12</v>
      </c>
      <c r="E51" s="166" t="str" cm="1">
        <f t="array" aca="1" ref="E51" ca="1">SUBSTITUTE(TRIM(SUBSTITUTE(_xlfn.CONCAT(IF(MID(" "&amp;C51&amp;" ",ROW(INDIRECT("1:"&amp;LEN(C51)+1)),1)=" ",IF(ISERROR(SEARCH(MID(" "&amp;C51&amp;" ",ROW(INDIRECT("1:"&amp;LEN(C51)+1)),FIND(" "," "&amp;C51&amp;" ",ROW(INDIRECT("2:"&amp;LEN(C51)+2)))-ROW(INDIRECT("1:"&amp;LEN(C51)+1))+1)," "&amp;X51&amp;" ")),MID(" "&amp;C51&amp;" ",ROW(INDIRECT("1:"&amp;LEN(C51)+1)),FIND(" "," "&amp;C51&amp;" ",ROW(INDIRECT("2:"&amp;LEN(C51)+2)))-ROW(INDIRECT("1:"&amp;LEN(C51)+1))+1),""),""))," "," "))," "," ")</f>
        <v>ANLN C1QA EPCAM FOS LYZ MYL6 PLVAP RB1 SFRP1</v>
      </c>
      <c r="F51" s="167">
        <f t="shared" si="29"/>
        <v>9</v>
      </c>
      <c r="G51" s="156"/>
      <c r="H51" s="160">
        <v>0</v>
      </c>
      <c r="K51" s="22" t="s">
        <v>1</v>
      </c>
      <c r="L51" s="80" t="s">
        <v>3</v>
      </c>
      <c r="M51" s="17" t="s">
        <v>311</v>
      </c>
      <c r="N51" s="152">
        <f t="shared" si="27"/>
        <v>38</v>
      </c>
      <c r="O51" s="166" t="str" cm="1">
        <f t="array" aca="1" ref="O51" ca="1">SUBSTITUTE(TRIM(SUBSTITUTE(_xlfn.CONCAT(IF(MID(" "&amp;M51&amp;" ",ROW(INDIRECT("1:"&amp;LEN(M51)+1)),1)=" ",IF(ISERROR(SEARCH(MID(" "&amp;M51&amp;" ",ROW(INDIRECT("1:"&amp;LEN(M51)+1)),FIND(" "," "&amp;M51&amp;" ",ROW(INDIRECT("2:"&amp;LEN(M51)+2)))-ROW(INDIRECT("1:"&amp;LEN(M51)+1))+1)," "&amp;V51&amp;" ")),MID(" "&amp;M51&amp;" ",ROW(INDIRECT("1:"&amp;LEN(M51)+1)),FIND(" "," "&amp;M51&amp;" ",ROW(INDIRECT("2:"&amp;LEN(M51)+2)))-ROW(INDIRECT("1:"&amp;LEN(M51)+1))+1),""),""))," "," "))," "," ")</f>
        <v>ACTA2 COL1A2 CSTB ERBB2 FASN FAT1 FGFR4 FN1 FOXP3 HSPB1 IFITM3 IGF1R IGHG1 IGHG4 KIF23 KRT18 KRT19 KRT8 LST1 LTF MAPK3 MT2A MYL6 MYO10 NKG7 PTPRC RPL18 RPSA RRM2 S100A14 SDC1 SULF1 TFEC TFF1 TFRC TMSB4X TTC6 XBP1</v>
      </c>
      <c r="P51" s="167">
        <f t="shared" si="28"/>
        <v>38</v>
      </c>
      <c r="Q51" s="156" t="s">
        <v>459</v>
      </c>
      <c r="R51" s="157">
        <f t="shared" ref="R51" si="31">LEN(TRIM(Q51))-LEN(SUBSTITUTE(Q51," ",""))+1</f>
        <v>11</v>
      </c>
      <c r="V51" s="156" t="s">
        <v>366</v>
      </c>
      <c r="W51" s="157">
        <v>0</v>
      </c>
      <c r="X51" s="156" t="str" cm="1">
        <f t="array" ref="X51">_xlfn.TEXTJOIN(" ",,_xlfn.FILTERXML("&lt;t&gt;&lt;s&gt;"&amp;SUBSTITUTE(Q51&amp;" "&amp;C51," ","&lt;/s&gt;&lt;s&gt;")&amp;"&lt;/s&gt;&lt;/t&gt;","//s[preceding::*=.]"))</f>
        <v>RPSA TFF1 TMSB4X</v>
      </c>
      <c r="Y51" s="157">
        <f t="shared" ref="Y51" si="32">LEN(TRIM(X51))-LEN(SUBSTITUTE(X51," ",""))+1</f>
        <v>3</v>
      </c>
    </row>
    <row r="52" spans="1:25" ht="82.8" x14ac:dyDescent="0.25">
      <c r="A52" s="9" t="s">
        <v>3</v>
      </c>
      <c r="B52" s="36" t="s">
        <v>14</v>
      </c>
      <c r="C52" s="17" t="s">
        <v>117</v>
      </c>
      <c r="D52" s="152">
        <f t="shared" si="30"/>
        <v>3</v>
      </c>
      <c r="E52" s="166" t="str" cm="1">
        <f t="array" aca="1" ref="E52" ca="1">SUBSTITUTE(TRIM(SUBSTITUTE(_xlfn.CONCAT(IF(MID(" "&amp;C52&amp;" ",ROW(INDIRECT("1:"&amp;LEN(C52)+1)),1)=" ",IF(ISERROR(SEARCH(MID(" "&amp;C52&amp;" ",ROW(INDIRECT("1:"&amp;LEN(C52)+1)),FIND(" "," "&amp;C52&amp;" ",ROW(INDIRECT("2:"&amp;LEN(C52)+2)))-ROW(INDIRECT("1:"&amp;LEN(C52)+1))+1)," "&amp;X52&amp;" ")),MID(" "&amp;C52&amp;" ",ROW(INDIRECT("1:"&amp;LEN(C52)+1)),FIND(" "," "&amp;C52&amp;" ",ROW(INDIRECT("2:"&amp;LEN(C52)+2)))-ROW(INDIRECT("1:"&amp;LEN(C52)+1))+1),""),""))," "," "))," "," ")</f>
        <v>SULF1 TSPAN1 XBP1</v>
      </c>
      <c r="F52" s="167">
        <f t="shared" si="29"/>
        <v>3</v>
      </c>
      <c r="G52" s="156" t="s">
        <v>366</v>
      </c>
      <c r="H52" s="160">
        <v>0</v>
      </c>
      <c r="K52" s="23" t="s">
        <v>14</v>
      </c>
      <c r="L52" s="80" t="s">
        <v>3</v>
      </c>
      <c r="M52" s="17" t="s">
        <v>312</v>
      </c>
      <c r="N52" s="152">
        <f t="shared" si="27"/>
        <v>17</v>
      </c>
      <c r="O52" s="166" t="str" cm="1">
        <f t="array" aca="1" ref="O52" ca="1">SUBSTITUTE(TRIM(SUBSTITUTE(_xlfn.CONCAT(IF(MID(" "&amp;M52&amp;" ",ROW(INDIRECT("1:"&amp;LEN(M52)+1)),1)=" ",IF(ISERROR(SEARCH(MID(" "&amp;M52&amp;" ",ROW(INDIRECT("1:"&amp;LEN(M52)+1)),FIND(" "," "&amp;M52&amp;" ",ROW(INDIRECT("2:"&amp;LEN(M52)+2)))-ROW(INDIRECT("1:"&amp;LEN(M52)+1))+1)," "&amp;V52&amp;" ")),MID(" "&amp;M52&amp;" ",ROW(INDIRECT("1:"&amp;LEN(M52)+1)),FIND(" "," "&amp;M52&amp;" ",ROW(INDIRECT("2:"&amp;LEN(M52)+2)))-ROW(INDIRECT("1:"&amp;LEN(M52)+1))+1),""),""))," "," "))," "," ")</f>
        <v>CSTB ERBB2 FAT1 IGHG1 IGHG4 KIF23 KRT19 KRT8 MYO10 PTTG1 SDC1 SLC39A6 TFEC TFRC TMSB4X TSPAN1 TTC6</v>
      </c>
      <c r="P52" s="167">
        <f t="shared" si="28"/>
        <v>17</v>
      </c>
      <c r="Q52" s="156" t="s">
        <v>366</v>
      </c>
      <c r="R52" s="157">
        <v>0</v>
      </c>
      <c r="V52" s="156" t="s">
        <v>366</v>
      </c>
      <c r="W52" s="157">
        <v>0</v>
      </c>
      <c r="X52" s="156" t="s">
        <v>366</v>
      </c>
      <c r="Y52" s="157">
        <v>0</v>
      </c>
    </row>
    <row r="53" spans="1:25" ht="55.2" x14ac:dyDescent="0.25">
      <c r="A53" s="9" t="s">
        <v>3</v>
      </c>
      <c r="B53" s="36" t="s">
        <v>13</v>
      </c>
      <c r="C53" s="17" t="s">
        <v>118</v>
      </c>
      <c r="D53" s="152">
        <f t="shared" si="30"/>
        <v>1</v>
      </c>
      <c r="E53" s="166" t="str" cm="1">
        <f t="array" aca="1" ref="E53" ca="1">SUBSTITUTE(TRIM(SUBSTITUTE(_xlfn.CONCAT(IF(MID(" "&amp;C53&amp;" ",ROW(INDIRECT("1:"&amp;LEN(C53)+1)),1)=" ",IF(ISERROR(SEARCH(MID(" "&amp;C53&amp;" ",ROW(INDIRECT("1:"&amp;LEN(C53)+1)),FIND(" "," "&amp;C53&amp;" ",ROW(INDIRECT("2:"&amp;LEN(C53)+2)))-ROW(INDIRECT("1:"&amp;LEN(C53)+1))+1)," "&amp;X53&amp;" ")),MID(" "&amp;C53&amp;" ",ROW(INDIRECT("1:"&amp;LEN(C53)+1)),FIND(" "," "&amp;C53&amp;" ",ROW(INDIRECT("2:"&amp;LEN(C53)+2)))-ROW(INDIRECT("1:"&amp;LEN(C53)+1))+1),""),""))," "," "))," "," ")</f>
        <v>TFRC</v>
      </c>
      <c r="F53" s="167">
        <f t="shared" si="29"/>
        <v>1</v>
      </c>
      <c r="G53" s="156"/>
      <c r="H53" s="160">
        <v>0</v>
      </c>
      <c r="K53" s="23" t="s">
        <v>13</v>
      </c>
      <c r="L53" s="80" t="s">
        <v>3</v>
      </c>
      <c r="M53" s="17" t="s">
        <v>313</v>
      </c>
      <c r="N53" s="152">
        <f t="shared" si="27"/>
        <v>11</v>
      </c>
      <c r="O53" s="166" t="str" cm="1">
        <f t="array" aca="1" ref="O53" ca="1">SUBSTITUTE(TRIM(SUBSTITUTE(_xlfn.CONCAT(IF(MID(" "&amp;M53&amp;" ",ROW(INDIRECT("1:"&amp;LEN(M53)+1)),1)=" ",IF(ISERROR(SEARCH(MID(" "&amp;M53&amp;" ",ROW(INDIRECT("1:"&amp;LEN(M53)+1)),FIND(" "," "&amp;M53&amp;" ",ROW(INDIRECT("2:"&amp;LEN(M53)+2)))-ROW(INDIRECT("1:"&amp;LEN(M53)+1))+1)," "&amp;V53&amp;" ")),MID(" "&amp;M53&amp;" ",ROW(INDIRECT("1:"&amp;LEN(M53)+1)),FIND(" "," "&amp;M53&amp;" ",ROW(INDIRECT("2:"&amp;LEN(M53)+2)))-ROW(INDIRECT("1:"&amp;LEN(M53)+1))+1),""),""))," "," "))," "," ")</f>
        <v>CD36 COL1A2 COL3A1 COL4A1 ERBB2 FASN FOS FOXP3 LTF PTPRC SDC1</v>
      </c>
      <c r="P53" s="167">
        <f t="shared" si="28"/>
        <v>11</v>
      </c>
      <c r="Q53" s="156" t="s">
        <v>366</v>
      </c>
      <c r="R53" s="157">
        <v>0</v>
      </c>
      <c r="V53" s="156" t="s">
        <v>366</v>
      </c>
      <c r="W53" s="157">
        <v>0</v>
      </c>
      <c r="X53" s="156" t="s">
        <v>366</v>
      </c>
      <c r="Y53" s="157">
        <v>0</v>
      </c>
    </row>
    <row r="54" spans="1:25" ht="82.8" x14ac:dyDescent="0.25">
      <c r="A54" s="9" t="s">
        <v>3</v>
      </c>
      <c r="B54" s="36" t="s">
        <v>4</v>
      </c>
      <c r="C54" s="17" t="s">
        <v>283</v>
      </c>
      <c r="D54" s="152">
        <f t="shared" si="30"/>
        <v>9</v>
      </c>
      <c r="E54" s="166" t="str" cm="1">
        <f t="array" aca="1" ref="E54" ca="1">SUBSTITUTE(TRIM(SUBSTITUTE(_xlfn.CONCAT(IF(MID(" "&amp;C54&amp;" ",ROW(INDIRECT("1:"&amp;LEN(C54)+1)),1)=" ",IF(ISERROR(SEARCH(MID(" "&amp;C54&amp;" ",ROW(INDIRECT("1:"&amp;LEN(C54)+1)),FIND(" "," "&amp;C54&amp;" ",ROW(INDIRECT("2:"&amp;LEN(C54)+2)))-ROW(INDIRECT("1:"&amp;LEN(C54)+1))+1)," "&amp;X54&amp;" ")),MID(" "&amp;C54&amp;" ",ROW(INDIRECT("1:"&amp;LEN(C54)+1)),FIND(" "," "&amp;C54&amp;" ",ROW(INDIRECT("2:"&amp;LEN(C54)+2)))-ROW(INDIRECT("1:"&amp;LEN(C54)+1))+1),""),""))," "," "))," "," ")</f>
        <v>EPCAM FASN FOS IGHG1 MYL6 PLVAP PTPRB RPSA TFF1</v>
      </c>
      <c r="F54" s="167">
        <f t="shared" si="29"/>
        <v>9</v>
      </c>
      <c r="G54" s="156" t="s">
        <v>366</v>
      </c>
      <c r="H54" s="160">
        <v>0</v>
      </c>
      <c r="K54" s="23" t="s">
        <v>4</v>
      </c>
      <c r="L54" s="80" t="s">
        <v>3</v>
      </c>
      <c r="M54" s="17" t="s">
        <v>253</v>
      </c>
      <c r="N54" s="152">
        <f t="shared" si="27"/>
        <v>16</v>
      </c>
      <c r="O54" s="166" t="str" cm="1">
        <f t="array" aca="1" ref="O54" ca="1">SUBSTITUTE(TRIM(SUBSTITUTE(_xlfn.CONCAT(IF(MID(" "&amp;M54&amp;" ",ROW(INDIRECT("1:"&amp;LEN(M54)+1)),1)=" ",IF(ISERROR(SEARCH(MID(" "&amp;M54&amp;" ",ROW(INDIRECT("1:"&amp;LEN(M54)+1)),FIND(" "," "&amp;M54&amp;" ",ROW(INDIRECT("2:"&amp;LEN(M54)+2)))-ROW(INDIRECT("1:"&amp;LEN(M54)+1))+1)," "&amp;V54&amp;" ")),MID(" "&amp;M54&amp;" ",ROW(INDIRECT("1:"&amp;LEN(M54)+1)),FIND(" "," "&amp;M54&amp;" ",ROW(INDIRECT("2:"&amp;LEN(M54)+2)))-ROW(INDIRECT("1:"&amp;LEN(M54)+1))+1),""),""))," "," "))," "," ")</f>
        <v>CCNB1 CDK6 FASN HSPB1 IFITM3 KRT18 KRT19 KRT8 LILRB1 MT2A MYL6 RPSA STMN1 TFF1 TMSB4X XBP1</v>
      </c>
      <c r="P54" s="167">
        <f t="shared" si="28"/>
        <v>16</v>
      </c>
      <c r="Q54" s="156" t="s">
        <v>366</v>
      </c>
      <c r="R54" s="157">
        <v>0</v>
      </c>
      <c r="V54" s="156" t="s">
        <v>366</v>
      </c>
      <c r="W54" s="157">
        <v>0</v>
      </c>
      <c r="X54" s="156" t="s">
        <v>366</v>
      </c>
      <c r="Y54" s="157">
        <v>0</v>
      </c>
    </row>
    <row r="55" spans="1:25" ht="27.6" x14ac:dyDescent="0.25">
      <c r="A55" s="9" t="s">
        <v>3</v>
      </c>
      <c r="B55" s="36" t="s">
        <v>8</v>
      </c>
      <c r="C55" s="17" t="s">
        <v>120</v>
      </c>
      <c r="D55" s="152">
        <f t="shared" si="30"/>
        <v>6</v>
      </c>
      <c r="E55" s="166" t="str" cm="1">
        <f t="array" aca="1" ref="E55" ca="1">SUBSTITUTE(TRIM(SUBSTITUTE(_xlfn.CONCAT(IF(MID(" "&amp;C55&amp;" ",ROW(INDIRECT("1:"&amp;LEN(C55)+1)),1)=" ",IF(ISERROR(SEARCH(MID(" "&amp;C55&amp;" ",ROW(INDIRECT("1:"&amp;LEN(C55)+1)),FIND(" "," "&amp;C55&amp;" ",ROW(INDIRECT("2:"&amp;LEN(C55)+2)))-ROW(INDIRECT("1:"&amp;LEN(C55)+1))+1)," "&amp;X55&amp;" ")),MID(" "&amp;C55&amp;" ",ROW(INDIRECT("1:"&amp;LEN(C55)+1)),FIND(" "," "&amp;C55&amp;" ",ROW(INDIRECT("2:"&amp;LEN(C55)+2)))-ROW(INDIRECT("1:"&amp;LEN(C55)+1))+1),""),""))," "," "))," "," ")</f>
        <v>ANLN C1QA LDB2 SDC1 TFF1 TFF2</v>
      </c>
      <c r="F55" s="167">
        <f t="shared" si="29"/>
        <v>6</v>
      </c>
      <c r="G55" s="156" t="s">
        <v>444</v>
      </c>
      <c r="H55" s="160">
        <f>LEN(TRIM(G55))-LEN(SUBSTITUTE(G55," ",""))+1</f>
        <v>1</v>
      </c>
      <c r="K55" s="23" t="s">
        <v>8</v>
      </c>
      <c r="L55" s="80" t="s">
        <v>3</v>
      </c>
      <c r="M55" s="17" t="s">
        <v>314</v>
      </c>
      <c r="N55" s="152">
        <f t="shared" si="27"/>
        <v>3</v>
      </c>
      <c r="O55" s="166" t="str" cm="1">
        <f t="array" aca="1" ref="O55" ca="1">SUBSTITUTE(TRIM(SUBSTITUTE(_xlfn.CONCAT(IF(MID(" "&amp;M55&amp;" ",ROW(INDIRECT("1:"&amp;LEN(M55)+1)),1)=" ",IF(ISERROR(SEARCH(MID(" "&amp;M55&amp;" ",ROW(INDIRECT("1:"&amp;LEN(M55)+1)),FIND(" "," "&amp;M55&amp;" ",ROW(INDIRECT("2:"&amp;LEN(M55)+2)))-ROW(INDIRECT("1:"&amp;LEN(M55)+1))+1)," "&amp;V55&amp;" ")),MID(" "&amp;M55&amp;" ",ROW(INDIRECT("1:"&amp;LEN(M55)+1)),FIND(" "," "&amp;M55&amp;" ",ROW(INDIRECT("2:"&amp;LEN(M55)+2)))-ROW(INDIRECT("1:"&amp;LEN(M55)+1))+1),""),""))," "," "))," "," ")</f>
        <v>FOXP3 SDC1 TFF1</v>
      </c>
      <c r="P55" s="167">
        <f t="shared" si="28"/>
        <v>3</v>
      </c>
      <c r="Q55" s="156" t="s">
        <v>366</v>
      </c>
      <c r="R55" s="157">
        <v>0</v>
      </c>
      <c r="V55" s="156" t="s">
        <v>366</v>
      </c>
      <c r="W55" s="157">
        <v>0</v>
      </c>
      <c r="X55" s="156" t="s">
        <v>366</v>
      </c>
      <c r="Y55" s="157">
        <v>0</v>
      </c>
    </row>
    <row r="56" spans="1:25" ht="28.2" thickBot="1" x14ac:dyDescent="0.3">
      <c r="A56" s="11" t="s">
        <v>3</v>
      </c>
      <c r="B56" s="38" t="s">
        <v>15</v>
      </c>
      <c r="C56" s="18" t="s">
        <v>366</v>
      </c>
      <c r="D56" s="153" t="s">
        <v>366</v>
      </c>
      <c r="E56" s="168" t="str" cm="1">
        <f t="array" aca="1" ref="E56" ca="1">SUBSTITUTE(TRIM(SUBSTITUTE(_xlfn.CONCAT(IF(MID(" "&amp;C56&amp;" ",ROW(INDIRECT("1:"&amp;LEN(C56)+1)),1)=" ",IF(ISERROR(SEARCH(MID(" "&amp;C56&amp;" ",ROW(INDIRECT("1:"&amp;LEN(C56)+1)),FIND(" "," "&amp;C56&amp;" ",ROW(INDIRECT("2:"&amp;LEN(C56)+2)))-ROW(INDIRECT("1:"&amp;LEN(C56)+1))+1)," "&amp;X56&amp;" ")),MID(" "&amp;C56&amp;" ",ROW(INDIRECT("1:"&amp;LEN(C56)+1)),FIND(" "," "&amp;C56&amp;" ",ROW(INDIRECT("2:"&amp;LEN(C56)+2)))-ROW(INDIRECT("1:"&amp;LEN(C56)+1))+1),""),""))," "," "))," "," ")</f>
        <v/>
      </c>
      <c r="F56" s="169">
        <v>0</v>
      </c>
      <c r="G56" s="158"/>
      <c r="H56" s="161">
        <v>0</v>
      </c>
      <c r="K56" s="23" t="s">
        <v>15</v>
      </c>
      <c r="L56" s="80" t="s">
        <v>3</v>
      </c>
      <c r="M56" s="17" t="s">
        <v>315</v>
      </c>
      <c r="N56" s="152">
        <f t="shared" si="27"/>
        <v>5</v>
      </c>
      <c r="O56" s="168" t="str" cm="1">
        <f t="array" aca="1" ref="O56" ca="1">SUBSTITUTE(TRIM(SUBSTITUTE(_xlfn.CONCAT(IF(MID(" "&amp;M56&amp;" ",ROW(INDIRECT("1:"&amp;LEN(M56)+1)),1)=" ",IF(ISERROR(SEARCH(MID(" "&amp;M56&amp;" ",ROW(INDIRECT("1:"&amp;LEN(M56)+1)),FIND(" "," "&amp;M56&amp;" ",ROW(INDIRECT("2:"&amp;LEN(M56)+2)))-ROW(INDIRECT("1:"&amp;LEN(M56)+1))+1)," "&amp;V56&amp;" ")),MID(" "&amp;M56&amp;" ",ROW(INDIRECT("1:"&amp;LEN(M56)+1)),FIND(" "," "&amp;M56&amp;" ",ROW(INDIRECT("2:"&amp;LEN(M56)+2)))-ROW(INDIRECT("1:"&amp;LEN(M56)+1))+1),""),""))," "," "))," "," ")</f>
        <v>FAT1 FN1 HSPB1 MT2A POU2AF1</v>
      </c>
      <c r="P56" s="169">
        <f t="shared" si="28"/>
        <v>5</v>
      </c>
      <c r="Q56" s="158" t="s">
        <v>366</v>
      </c>
      <c r="R56" s="159">
        <v>0</v>
      </c>
      <c r="V56" s="158" t="s">
        <v>366</v>
      </c>
      <c r="W56" s="159">
        <v>0</v>
      </c>
      <c r="X56" s="158" t="s">
        <v>366</v>
      </c>
      <c r="Y56" s="159">
        <v>0</v>
      </c>
    </row>
    <row r="57" spans="1:25" x14ac:dyDescent="0.25">
      <c r="D57" s="1">
        <f>SUM(D3:D56)</f>
        <v>438</v>
      </c>
      <c r="F57" s="1">
        <f t="shared" ref="F57:H57" si="33">SUM(F3:F56)</f>
        <v>412</v>
      </c>
      <c r="H57" s="1">
        <f t="shared" si="33"/>
        <v>23</v>
      </c>
      <c r="N57" s="1">
        <f>SUM(N3:N56)</f>
        <v>862</v>
      </c>
      <c r="P57" s="1">
        <f t="shared" ref="P57:R57" si="34">SUM(P3:P56)</f>
        <v>849</v>
      </c>
      <c r="R57" s="1">
        <f t="shared" si="34"/>
        <v>188</v>
      </c>
      <c r="U57" s="1"/>
      <c r="W57" s="1">
        <f t="shared" ref="W57:Y57" si="35">SUM(W3:W56)</f>
        <v>13</v>
      </c>
      <c r="Y57" s="1">
        <f t="shared" si="35"/>
        <v>26</v>
      </c>
    </row>
    <row r="59" spans="1:25" x14ac:dyDescent="0.25">
      <c r="E59" s="1">
        <f>F57/D57</f>
        <v>0.94063926940639264</v>
      </c>
      <c r="O59" s="1">
        <f>P57/N57</f>
        <v>0.98491879350348033</v>
      </c>
    </row>
  </sheetData>
  <mergeCells count="2">
    <mergeCell ref="C1:H1"/>
    <mergeCell ref="M1:R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F370FB-5CBE-421A-B74A-2D2A5E87586C}">
  <dimension ref="A1:M63"/>
  <sheetViews>
    <sheetView zoomScale="80" zoomScaleNormal="80" workbookViewId="0">
      <selection activeCell="L59" sqref="L59"/>
    </sheetView>
  </sheetViews>
  <sheetFormatPr defaultRowHeight="13.8" x14ac:dyDescent="0.25"/>
  <cols>
    <col min="1" max="1" width="18" style="143" customWidth="1"/>
    <col min="2" max="2" width="21.19921875" style="143" customWidth="1"/>
    <col min="3" max="3" width="20.3984375" style="143" customWidth="1"/>
    <col min="4" max="4" width="9.19921875" style="143" customWidth="1"/>
    <col min="6" max="6" width="20" customWidth="1"/>
    <col min="7" max="7" width="9.796875" customWidth="1"/>
    <col min="9" max="9" width="19.3984375" customWidth="1"/>
    <col min="10" max="10" width="9.796875" customWidth="1"/>
    <col min="12" max="12" width="17.69921875" customWidth="1"/>
    <col min="13" max="13" width="9.796875" customWidth="1"/>
  </cols>
  <sheetData>
    <row r="1" spans="1:13" ht="28.2" thickBot="1" x14ac:dyDescent="0.3">
      <c r="A1" s="67" t="s">
        <v>375</v>
      </c>
      <c r="B1" s="24" t="s">
        <v>376</v>
      </c>
      <c r="C1" s="26" t="s">
        <v>30</v>
      </c>
      <c r="D1" s="27" t="s">
        <v>31</v>
      </c>
      <c r="F1" s="26" t="s">
        <v>497</v>
      </c>
      <c r="G1" s="27" t="s">
        <v>31</v>
      </c>
      <c r="I1" s="26" t="s">
        <v>498</v>
      </c>
      <c r="J1" s="27" t="s">
        <v>31</v>
      </c>
      <c r="L1" s="26" t="s">
        <v>499</v>
      </c>
      <c r="M1" s="27" t="s">
        <v>31</v>
      </c>
    </row>
    <row r="2" spans="1:13" ht="138" customHeight="1" x14ac:dyDescent="0.25">
      <c r="A2" s="3" t="s">
        <v>9</v>
      </c>
      <c r="B2" s="36" t="s">
        <v>1</v>
      </c>
      <c r="C2" s="14" t="s">
        <v>436</v>
      </c>
      <c r="D2" s="2">
        <f>LEN(TRIM(C2))-LEN(SUBSTITUTE(C2," ",""))+1</f>
        <v>25</v>
      </c>
      <c r="F2" s="13" t="s">
        <v>460</v>
      </c>
      <c r="G2" s="2">
        <f t="shared" ref="G2:G10" si="0">LEN(TRIM(F2))-LEN(SUBSTITUTE(F2," ",""))+1</f>
        <v>23</v>
      </c>
      <c r="I2" s="13" t="s">
        <v>484</v>
      </c>
      <c r="J2" s="2">
        <f>LEN(TRIM(I2))-LEN(SUBSTITUTE(I2," ",""))+1</f>
        <v>18</v>
      </c>
      <c r="L2" s="13" t="str" cm="1">
        <f t="array" ref="L2">_xlfn.TEXTJOIN(" ",,_xlfn.FILTERXML("&lt;t&gt;&lt;s&gt;"&amp;SUBSTITUTE(F2&amp;" "&amp;I2," ","&lt;/s&gt;&lt;s&gt;")&amp;"&lt;/s&gt;&lt;/t&gt;","//s[preceding::*=.]"))</f>
        <v>APOE CCND1 CD68 CD74 CDKN2A COL3A1 COL4A1 CST3 FGFR1 GATA3 HLA.A MT2A MYL6 SNAI2 SULF1 TIMP1 TMSB4X TSPAN1</v>
      </c>
      <c r="M2" s="2">
        <f>LEN(TRIM(L2))-LEN(SUBSTITUTE(L2," ",""))+1</f>
        <v>18</v>
      </c>
    </row>
    <row r="3" spans="1:13" ht="82.8" x14ac:dyDescent="0.25">
      <c r="A3" s="3" t="s">
        <v>12</v>
      </c>
      <c r="B3" s="36" t="s">
        <v>14</v>
      </c>
      <c r="C3" s="13" t="s">
        <v>41</v>
      </c>
      <c r="D3" s="2">
        <f>LEN(TRIM(C3))-LEN(SUBSTITUTE(C3," ",""))+1</f>
        <v>15</v>
      </c>
      <c r="F3" s="13" t="s">
        <v>41</v>
      </c>
      <c r="G3" s="2">
        <f t="shared" si="0"/>
        <v>15</v>
      </c>
      <c r="I3" s="13" t="s">
        <v>485</v>
      </c>
      <c r="J3" s="2">
        <f>LEN(TRIM(I3))-LEN(SUBSTITUTE(I3," ",""))+1</f>
        <v>12</v>
      </c>
      <c r="L3" s="13" t="str" cm="1">
        <f t="array" ref="L3">_xlfn.TEXTJOIN(" ",,_xlfn.FILTERXML("&lt;t&gt;&lt;s&gt;"&amp;SUBSTITUTE(F3&amp;" "&amp;I3," ","&lt;/s&gt;&lt;s&gt;")&amp;"&lt;/s&gt;&lt;/t&gt;","//s[preceding::*=.]"))</f>
        <v>AHR CD19 FABP7 FCRL5 KRT17 LTF MLPH MT2A SPDEF TRAC TSPAN1 TYMS</v>
      </c>
      <c r="M3" s="2">
        <f t="shared" ref="M3:M54" si="1">LEN(TRIM(L3))-LEN(SUBSTITUTE(L3," ",""))+1</f>
        <v>12</v>
      </c>
    </row>
    <row r="4" spans="1:13" ht="207" x14ac:dyDescent="0.25">
      <c r="A4" s="3" t="s">
        <v>12</v>
      </c>
      <c r="B4" s="36" t="s">
        <v>13</v>
      </c>
      <c r="C4" s="14" t="s">
        <v>42</v>
      </c>
      <c r="D4" s="2">
        <f>LEN(TRIM(C4))-LEN(SUBSTITUTE(C4," ",""))+1</f>
        <v>35</v>
      </c>
      <c r="F4" s="14" t="s">
        <v>42</v>
      </c>
      <c r="G4" s="2">
        <f t="shared" si="0"/>
        <v>35</v>
      </c>
      <c r="I4" s="14" t="s">
        <v>486</v>
      </c>
      <c r="J4" s="2">
        <f t="shared" ref="J4:J10" si="2">LEN(TRIM(I4))-LEN(SUBSTITUTE(I4," ",""))+1</f>
        <v>34</v>
      </c>
      <c r="L4" s="14" t="str" cm="1">
        <f t="array" ref="L4">_xlfn.TEXTJOIN(" ",,_xlfn.FILTERXML("&lt;t&gt;&lt;s&gt;"&amp;SUBSTITUTE(F4&amp;" "&amp;I4," ","&lt;/s&gt;&lt;s&gt;")&amp;"&lt;/s&gt;&lt;/t&gt;","//s[preceding::*=.]"))</f>
        <v>ACTA2 ANLN APOE BGN BICC1 C1QA CD19 CD74 CDK4 COL1A1 COL1A2 COL3A1 COL4A1 COL4A2 CTSL FGFR1 FN1 HLA.A HLA.B HLA.DRB1 ISG15 KIF23 KRT17 MLPH MMP11 MT2A MYB MYL6 PTEN SNAI2 TCF4 TIMP1 TMSB4X TTC6</v>
      </c>
      <c r="M4" s="2">
        <f t="shared" si="1"/>
        <v>34</v>
      </c>
    </row>
    <row r="5" spans="1:13" ht="27.6" x14ac:dyDescent="0.25">
      <c r="A5" s="3" t="s">
        <v>12</v>
      </c>
      <c r="B5" s="36" t="s">
        <v>4</v>
      </c>
      <c r="C5" s="14" t="s">
        <v>261</v>
      </c>
      <c r="D5" s="2">
        <f>LEN(TRIM(C5))-LEN(SUBSTITUTE(C5," ",""))+1</f>
        <v>4</v>
      </c>
      <c r="F5" s="14" t="s">
        <v>461</v>
      </c>
      <c r="G5" s="2">
        <f t="shared" si="0"/>
        <v>4</v>
      </c>
      <c r="I5" s="14" t="s">
        <v>261</v>
      </c>
      <c r="J5" s="2">
        <f t="shared" si="2"/>
        <v>4</v>
      </c>
      <c r="L5" s="14" t="str" cm="1">
        <f t="array" ref="L5">_xlfn.TEXTJOIN(" ",,_xlfn.FILTERXML("&lt;t&gt;&lt;s&gt;"&amp;SUBSTITUTE(F5&amp;" "&amp;I5," ","&lt;/s&gt;&lt;s&gt;")&amp;"&lt;/s&gt;&lt;/t&gt;","//s[preceding::*=.]"))</f>
        <v>FAT1 FTL IGKC TFF1</v>
      </c>
      <c r="M5" s="2">
        <f t="shared" si="1"/>
        <v>4</v>
      </c>
    </row>
    <row r="6" spans="1:13" ht="27.6" x14ac:dyDescent="0.25">
      <c r="A6" s="3" t="s">
        <v>12</v>
      </c>
      <c r="B6" s="36" t="s">
        <v>8</v>
      </c>
      <c r="C6" s="14" t="s">
        <v>67</v>
      </c>
      <c r="D6" s="2">
        <f t="shared" ref="D6:D10" si="3">LEN(TRIM(C6))-LEN(SUBSTITUTE(C6," ",""))+1</f>
        <v>5</v>
      </c>
      <c r="F6" s="14" t="s">
        <v>67</v>
      </c>
      <c r="G6" s="2">
        <f t="shared" si="0"/>
        <v>5</v>
      </c>
      <c r="I6" s="14" t="s">
        <v>67</v>
      </c>
      <c r="J6" s="2">
        <f t="shared" si="2"/>
        <v>5</v>
      </c>
      <c r="L6" s="14" t="str" cm="1">
        <f t="array" ref="L6">_xlfn.TEXTJOIN(" ",,_xlfn.FILTERXML("&lt;t&gt;&lt;s&gt;"&amp;SUBSTITUTE(F6&amp;" "&amp;I6," ","&lt;/s&gt;&lt;s&gt;")&amp;"&lt;/s&gt;&lt;/t&gt;","//s[preceding::*=.]"))</f>
        <v>FAT1 FGFR4 IGHG1 IGHG4 LST1</v>
      </c>
      <c r="M6" s="2">
        <f t="shared" si="1"/>
        <v>5</v>
      </c>
    </row>
    <row r="7" spans="1:13" ht="96.6" x14ac:dyDescent="0.25">
      <c r="A7" s="3" t="s">
        <v>12</v>
      </c>
      <c r="B7" s="36" t="s">
        <v>15</v>
      </c>
      <c r="C7" s="14" t="s">
        <v>263</v>
      </c>
      <c r="D7" s="2">
        <f t="shared" si="3"/>
        <v>17</v>
      </c>
      <c r="F7" s="14" t="s">
        <v>462</v>
      </c>
      <c r="G7" s="2">
        <f t="shared" si="0"/>
        <v>17</v>
      </c>
      <c r="I7" s="14" t="s">
        <v>487</v>
      </c>
      <c r="J7" s="2">
        <f>LEN(TRIM(I7))-LEN(SUBSTITUTE(I7," ",""))+1</f>
        <v>17</v>
      </c>
      <c r="L7" s="14" t="str" cm="1">
        <f t="array" ref="L7">_xlfn.TEXTJOIN(" ",,_xlfn.FILTERXML("&lt;t&gt;&lt;s&gt;"&amp;SUBSTITUTE(F7&amp;" "&amp;I7," ","&lt;/s&gt;&lt;s&gt;")&amp;"&lt;/s&gt;&lt;/t&gt;","//s[preceding::*=.]"))</f>
        <v>CD68 CD69 CD74 CDK7 CDKN2A CST3 FGFR1 FTL GATA3 GNG11 HLA.B KIF23 MYL9 PTTG1 SNAI2 TIMP1 TPM2</v>
      </c>
      <c r="M7" s="2">
        <f t="shared" si="1"/>
        <v>17</v>
      </c>
    </row>
    <row r="8" spans="1:13" ht="27.6" x14ac:dyDescent="0.25">
      <c r="A8" s="3" t="s">
        <v>10</v>
      </c>
      <c r="B8" s="37" t="s">
        <v>1</v>
      </c>
      <c r="C8" s="14" t="s">
        <v>44</v>
      </c>
      <c r="D8" s="2">
        <f t="shared" si="3"/>
        <v>5</v>
      </c>
      <c r="F8" s="14" t="s">
        <v>44</v>
      </c>
      <c r="G8" s="4">
        <f t="shared" si="0"/>
        <v>5</v>
      </c>
      <c r="I8" s="14" t="s">
        <v>44</v>
      </c>
      <c r="J8" s="4">
        <f t="shared" si="2"/>
        <v>5</v>
      </c>
      <c r="L8" s="14" t="str" cm="1">
        <f t="array" ref="L8">_xlfn.TEXTJOIN(" ",,_xlfn.FILTERXML("&lt;t&gt;&lt;s&gt;"&amp;SUBSTITUTE(F8&amp;" "&amp;I8," ","&lt;/s&gt;&lt;s&gt;")&amp;"&lt;/s&gt;&lt;/t&gt;","//s[preceding::*=.]"))</f>
        <v>APOE CCNB1 CD74 CST3 HLA.B</v>
      </c>
      <c r="M8" s="4">
        <f t="shared" si="1"/>
        <v>5</v>
      </c>
    </row>
    <row r="9" spans="1:13" ht="27.6" x14ac:dyDescent="0.25">
      <c r="A9" s="3" t="s">
        <v>10</v>
      </c>
      <c r="B9" s="36" t="s">
        <v>14</v>
      </c>
      <c r="C9" s="14" t="s">
        <v>262</v>
      </c>
      <c r="D9" s="2">
        <f t="shared" si="3"/>
        <v>4</v>
      </c>
      <c r="F9" s="14" t="s">
        <v>463</v>
      </c>
      <c r="G9" s="4">
        <f t="shared" si="0"/>
        <v>4</v>
      </c>
      <c r="I9" s="14" t="s">
        <v>262</v>
      </c>
      <c r="J9" s="4">
        <f>LEN(TRIM(I9))-LEN(SUBSTITUTE(I9," ",""))+1</f>
        <v>4</v>
      </c>
      <c r="L9" s="14" t="str" cm="1">
        <f t="array" ref="L9">_xlfn.TEXTJOIN(" ",,_xlfn.FILTERXML("&lt;t&gt;&lt;s&gt;"&amp;SUBSTITUTE(F9&amp;" "&amp;I9," ","&lt;/s&gt;&lt;s&gt;")&amp;"&lt;/s&gt;&lt;/t&gt;","//s[preceding::*=.]"))</f>
        <v>CD69 FCGR3A LTF TSPAN1</v>
      </c>
      <c r="M9" s="4">
        <f t="shared" si="1"/>
        <v>4</v>
      </c>
    </row>
    <row r="10" spans="1:13" ht="27.6" x14ac:dyDescent="0.25">
      <c r="A10" s="3" t="s">
        <v>10</v>
      </c>
      <c r="B10" s="36" t="s">
        <v>13</v>
      </c>
      <c r="C10" s="14" t="s">
        <v>264</v>
      </c>
      <c r="D10" s="2">
        <f t="shared" si="3"/>
        <v>6</v>
      </c>
      <c r="F10" s="14" t="s">
        <v>46</v>
      </c>
      <c r="G10" s="4">
        <f t="shared" si="0"/>
        <v>5</v>
      </c>
      <c r="I10" s="14" t="s">
        <v>264</v>
      </c>
      <c r="J10" s="4">
        <f t="shared" si="2"/>
        <v>6</v>
      </c>
      <c r="L10" s="14" t="str" cm="1">
        <f t="array" ref="L10">_xlfn.TEXTJOIN(" ",,_xlfn.FILTERXML("&lt;t&gt;&lt;s&gt;"&amp;SUBSTITUTE(F10&amp;" "&amp;I10," ","&lt;/s&gt;&lt;s&gt;")&amp;"&lt;/s&gt;&lt;/t&gt;","//s[preceding::*=.]"))</f>
        <v>APOE CD19 KRT17 MYL6 TTC6</v>
      </c>
      <c r="M10" s="4">
        <f t="shared" si="1"/>
        <v>5</v>
      </c>
    </row>
    <row r="11" spans="1:13" x14ac:dyDescent="0.25">
      <c r="A11" s="3" t="s">
        <v>10</v>
      </c>
      <c r="B11" s="36" t="s">
        <v>4</v>
      </c>
      <c r="C11" s="14" t="s">
        <v>366</v>
      </c>
      <c r="D11" s="2" t="s">
        <v>366</v>
      </c>
      <c r="F11" s="14" t="s">
        <v>366</v>
      </c>
      <c r="G11" s="4" t="s">
        <v>366</v>
      </c>
      <c r="I11" s="14" t="s">
        <v>488</v>
      </c>
      <c r="J11" s="4" t="s">
        <v>366</v>
      </c>
      <c r="L11" s="14" t="s">
        <v>366</v>
      </c>
      <c r="M11" s="4" t="s">
        <v>366</v>
      </c>
    </row>
    <row r="12" spans="1:13" x14ac:dyDescent="0.25">
      <c r="A12" s="3" t="s">
        <v>10</v>
      </c>
      <c r="B12" s="36" t="s">
        <v>8</v>
      </c>
      <c r="C12" s="14" t="s">
        <v>366</v>
      </c>
      <c r="D12" s="2" t="s">
        <v>366</v>
      </c>
      <c r="F12" s="14" t="s">
        <v>366</v>
      </c>
      <c r="G12" s="4" t="s">
        <v>366</v>
      </c>
      <c r="I12" s="14" t="s">
        <v>488</v>
      </c>
      <c r="J12" s="4" t="s">
        <v>366</v>
      </c>
      <c r="L12" s="14" t="s">
        <v>366</v>
      </c>
      <c r="M12" s="4" t="s">
        <v>366</v>
      </c>
    </row>
    <row r="13" spans="1:13" ht="69" x14ac:dyDescent="0.25">
      <c r="A13" s="3" t="s">
        <v>10</v>
      </c>
      <c r="B13" s="36" t="s">
        <v>15</v>
      </c>
      <c r="C13" s="14" t="s">
        <v>47</v>
      </c>
      <c r="D13" s="2">
        <f t="shared" ref="D13:D23" si="4">LEN(TRIM(C13))-LEN(SUBSTITUTE(C13," ",""))+1</f>
        <v>11</v>
      </c>
      <c r="F13" s="14" t="s">
        <v>47</v>
      </c>
      <c r="G13" s="4">
        <f t="shared" ref="G13:G23" si="5">LEN(TRIM(F13))-LEN(SUBSTITUTE(F13," ",""))+1</f>
        <v>11</v>
      </c>
      <c r="I13" s="14" t="s">
        <v>47</v>
      </c>
      <c r="J13" s="4">
        <f>LEN(TRIM(I13))-LEN(SUBSTITUTE(I13," ",""))+1</f>
        <v>11</v>
      </c>
      <c r="L13" s="14" t="str" cm="1">
        <f t="array" ref="L13">_xlfn.TEXTJOIN(" ",,_xlfn.FILTERXML("&lt;t&gt;&lt;s&gt;"&amp;SUBSTITUTE(F13&amp;" "&amp;I13," ","&lt;/s&gt;&lt;s&gt;")&amp;"&lt;/s&gt;&lt;/t&gt;","//s[preceding::*=.]"))</f>
        <v>APOE CCNB1 CD68 CD74 COL3A1 CST3 ISG20 MYL9 SNAI2 TIMP1 TPM2</v>
      </c>
      <c r="M13" s="4">
        <f t="shared" si="1"/>
        <v>11</v>
      </c>
    </row>
    <row r="14" spans="1:13" ht="96.6" x14ac:dyDescent="0.25">
      <c r="A14" s="3" t="s">
        <v>11</v>
      </c>
      <c r="B14" s="37" t="s">
        <v>1</v>
      </c>
      <c r="C14" s="14" t="s">
        <v>265</v>
      </c>
      <c r="D14" s="2">
        <f t="shared" si="4"/>
        <v>17</v>
      </c>
      <c r="F14" s="14" t="s">
        <v>464</v>
      </c>
      <c r="G14" s="4">
        <f t="shared" si="5"/>
        <v>17</v>
      </c>
      <c r="I14" s="14" t="s">
        <v>489</v>
      </c>
      <c r="J14" s="4">
        <f t="shared" ref="J14:J54" si="6">LEN(TRIM(I14))-LEN(SUBSTITUTE(I14," ",""))+1</f>
        <v>13</v>
      </c>
      <c r="L14" s="14" t="str" cm="1">
        <f t="array" ref="L14">_xlfn.TEXTJOIN(" ",,_xlfn.FILTERXML("&lt;t&gt;&lt;s&gt;"&amp;SUBSTITUTE(F14&amp;" "&amp;I14," ","&lt;/s&gt;&lt;s&gt;")&amp;"&lt;/s&gt;&lt;/t&gt;","//s[preceding::*=.]"))</f>
        <v>ACTA2 CDKN2A COL3A1 COL4A1 COL4A2 FGFR1 GATA3 MYL6 PTTG1 SNAI2 SULF1 TMSB4X TYMS</v>
      </c>
      <c r="M14" s="4">
        <f t="shared" si="1"/>
        <v>13</v>
      </c>
    </row>
    <row r="15" spans="1:13" ht="41.4" x14ac:dyDescent="0.25">
      <c r="A15" s="3" t="s">
        <v>11</v>
      </c>
      <c r="B15" s="36" t="s">
        <v>14</v>
      </c>
      <c r="C15" s="14" t="s">
        <v>49</v>
      </c>
      <c r="D15" s="2">
        <f t="shared" si="4"/>
        <v>6</v>
      </c>
      <c r="F15" s="14" t="s">
        <v>49</v>
      </c>
      <c r="G15" s="4">
        <f t="shared" si="5"/>
        <v>6</v>
      </c>
      <c r="I15" s="14" t="s">
        <v>490</v>
      </c>
      <c r="J15" s="4">
        <f t="shared" si="6"/>
        <v>5</v>
      </c>
      <c r="L15" s="14" t="str" cm="1">
        <f t="array" ref="L15">_xlfn.TEXTJOIN(" ",,_xlfn.FILTERXML("&lt;t&gt;&lt;s&gt;"&amp;SUBSTITUTE(F15&amp;" "&amp;I15," ","&lt;/s&gt;&lt;s&gt;")&amp;"&lt;/s&gt;&lt;/t&gt;","//s[preceding::*=.]"))</f>
        <v>CD19 FGFR4 MT2A SPDEF TYMS</v>
      </c>
      <c r="M15" s="4">
        <f t="shared" si="1"/>
        <v>5</v>
      </c>
    </row>
    <row r="16" spans="1:13" ht="179.4" x14ac:dyDescent="0.25">
      <c r="A16" s="3" t="s">
        <v>11</v>
      </c>
      <c r="B16" s="36" t="s">
        <v>13</v>
      </c>
      <c r="C16" s="14" t="s">
        <v>266</v>
      </c>
      <c r="D16" s="2">
        <f t="shared" si="4"/>
        <v>31</v>
      </c>
      <c r="F16" s="14" t="s">
        <v>465</v>
      </c>
      <c r="G16" s="4">
        <f t="shared" si="5"/>
        <v>31</v>
      </c>
      <c r="I16" s="14" t="s">
        <v>266</v>
      </c>
      <c r="J16" s="4">
        <f>LEN(TRIM(I16))-LEN(SUBSTITUTE(I16," ",""))+1</f>
        <v>31</v>
      </c>
      <c r="L16" s="14" t="str" cm="1">
        <f t="array" ref="L16">_xlfn.TEXTJOIN(" ",,_xlfn.FILTERXML("&lt;t&gt;&lt;s&gt;"&amp;SUBSTITUTE(F16&amp;" "&amp;I16," ","&lt;/s&gt;&lt;s&gt;")&amp;"&lt;/s&gt;&lt;/t&gt;","//s[preceding::*=.]"))</f>
        <v>ANLN BGN C1QA CD38 CD74 CDK4 COL1A1 COL1A2 COL3A1 COL4A1 COL4A2 CTSL FAT1 FGFR1 FGFR4 FN1 HLA.B ISG15 KIT LST1 MAPK3 MLPH MMP11 MT2A MYL6 PTEN SNAI2 TAGLN TFF2 TIMP1 TMSB4X</v>
      </c>
      <c r="M16" s="4">
        <f t="shared" si="1"/>
        <v>31</v>
      </c>
    </row>
    <row r="17" spans="1:13" ht="27.6" x14ac:dyDescent="0.25">
      <c r="A17" s="3" t="s">
        <v>11</v>
      </c>
      <c r="B17" s="36" t="s">
        <v>4</v>
      </c>
      <c r="C17" s="14" t="s">
        <v>267</v>
      </c>
      <c r="D17" s="4">
        <f t="shared" si="4"/>
        <v>4</v>
      </c>
      <c r="F17" s="14" t="s">
        <v>466</v>
      </c>
      <c r="G17" s="4">
        <f t="shared" si="5"/>
        <v>3</v>
      </c>
      <c r="I17" s="14" t="s">
        <v>267</v>
      </c>
      <c r="J17" s="4">
        <f t="shared" si="6"/>
        <v>4</v>
      </c>
      <c r="L17" s="14" t="str" cm="1">
        <f t="array" ref="L17">_xlfn.TEXTJOIN(" ",,_xlfn.FILTERXML("&lt;t&gt;&lt;s&gt;"&amp;SUBSTITUTE(F17&amp;" "&amp;I17," ","&lt;/s&gt;&lt;s&gt;")&amp;"&lt;/s&gt;&lt;/t&gt;","//s[preceding::*=.]"))</f>
        <v>FAT1 IGKC TFF1</v>
      </c>
      <c r="M17" s="4">
        <f t="shared" si="1"/>
        <v>3</v>
      </c>
    </row>
    <row r="18" spans="1:13" x14ac:dyDescent="0.25">
      <c r="A18" s="3" t="s">
        <v>11</v>
      </c>
      <c r="B18" s="36" t="s">
        <v>8</v>
      </c>
      <c r="C18" s="14" t="s">
        <v>73</v>
      </c>
      <c r="D18" s="4">
        <f t="shared" si="4"/>
        <v>2</v>
      </c>
      <c r="F18" s="14" t="s">
        <v>73</v>
      </c>
      <c r="G18" s="4">
        <f t="shared" si="5"/>
        <v>2</v>
      </c>
      <c r="I18" s="14" t="s">
        <v>73</v>
      </c>
      <c r="J18" s="4">
        <f t="shared" si="6"/>
        <v>2</v>
      </c>
      <c r="L18" s="14" t="str" cm="1">
        <f t="array" ref="L18">_xlfn.TEXTJOIN(" ",,_xlfn.FILTERXML("&lt;t&gt;&lt;s&gt;"&amp;SUBSTITUTE(F18&amp;" "&amp;I18," ","&lt;/s&gt;&lt;s&gt;")&amp;"&lt;/s&gt;&lt;/t&gt;","//s[preceding::*=.]"))</f>
        <v>FAT1 IGHG4</v>
      </c>
      <c r="M18" s="4">
        <f t="shared" si="1"/>
        <v>2</v>
      </c>
    </row>
    <row r="19" spans="1:13" ht="96.6" x14ac:dyDescent="0.25">
      <c r="A19" s="3" t="s">
        <v>11</v>
      </c>
      <c r="B19" s="36" t="s">
        <v>15</v>
      </c>
      <c r="C19" s="14" t="s">
        <v>269</v>
      </c>
      <c r="D19" s="4">
        <f t="shared" si="4"/>
        <v>16</v>
      </c>
      <c r="F19" s="14" t="s">
        <v>467</v>
      </c>
      <c r="G19" s="4">
        <f t="shared" si="5"/>
        <v>16</v>
      </c>
      <c r="I19" s="14" t="s">
        <v>269</v>
      </c>
      <c r="J19" s="4">
        <f>LEN(TRIM(I19))-LEN(SUBSTITUTE(I19," ",""))+1</f>
        <v>16</v>
      </c>
      <c r="L19" s="14" t="str" cm="1">
        <f t="array" ref="L19">_xlfn.TEXTJOIN(" ",,_xlfn.FILTERXML("&lt;t&gt;&lt;s&gt;"&amp;SUBSTITUTE(F19&amp;" "&amp;I19," ","&lt;/s&gt;&lt;s&gt;")&amp;"&lt;/s&gt;&lt;/t&gt;","//s[preceding::*=.]"))</f>
        <v>ACTA2 CD68 CD69 CDK7 CDKN2A FGFR1 FOS FTL GATA3 GNG11 HIF1A KIF23 PTTG1 S100A9 SNAI2 TPM2</v>
      </c>
      <c r="M19" s="4">
        <f t="shared" si="1"/>
        <v>16</v>
      </c>
    </row>
    <row r="20" spans="1:13" ht="41.4" x14ac:dyDescent="0.25">
      <c r="A20" s="5" t="s">
        <v>2</v>
      </c>
      <c r="B20" s="36" t="s">
        <v>1</v>
      </c>
      <c r="C20" s="15" t="s">
        <v>270</v>
      </c>
      <c r="D20" s="6">
        <f t="shared" si="4"/>
        <v>7</v>
      </c>
      <c r="F20" s="15" t="s">
        <v>468</v>
      </c>
      <c r="G20" s="6">
        <f t="shared" si="5"/>
        <v>6</v>
      </c>
      <c r="I20" s="15" t="s">
        <v>491</v>
      </c>
      <c r="J20" s="6">
        <f t="shared" si="6"/>
        <v>4</v>
      </c>
      <c r="L20" s="15" t="str" cm="1">
        <f t="array" ref="L20">_xlfn.TEXTJOIN(" ",,_xlfn.FILTERXML("&lt;t&gt;&lt;s&gt;"&amp;SUBSTITUTE(F20&amp;" "&amp;I20," ","&lt;/s&gt;&lt;s&gt;")&amp;"&lt;/s&gt;&lt;/t&gt;","//s[preceding::*=.]"))</f>
        <v>MYL6 TMSB4X TSPAN1</v>
      </c>
      <c r="M20" s="6">
        <f t="shared" si="1"/>
        <v>3</v>
      </c>
    </row>
    <row r="21" spans="1:13" ht="96.6" x14ac:dyDescent="0.25">
      <c r="A21" s="5" t="s">
        <v>2</v>
      </c>
      <c r="B21" s="36" t="s">
        <v>14</v>
      </c>
      <c r="C21" s="15" t="s">
        <v>271</v>
      </c>
      <c r="D21" s="6">
        <f t="shared" si="4"/>
        <v>18</v>
      </c>
      <c r="F21" s="45" t="s">
        <v>496</v>
      </c>
      <c r="G21" s="6">
        <f t="shared" si="5"/>
        <v>14</v>
      </c>
      <c r="I21" s="45" t="s">
        <v>271</v>
      </c>
      <c r="J21" s="6">
        <f>LEN(TRIM(I21))-LEN(SUBSTITUTE(I21," ",""))+1</f>
        <v>18</v>
      </c>
      <c r="L21" s="45" t="str" cm="1">
        <f t="array" ref="L21">_xlfn.TEXTJOIN(" ",,_xlfn.FILTERXML("&lt;t&gt;&lt;s&gt;"&amp;SUBSTITUTE(F21&amp;" "&amp;I21," ","&lt;/s&gt;&lt;s&gt;")&amp;"&lt;/s&gt;&lt;/t&gt;","//s[preceding::*=.]"))</f>
        <v>CTSL FTL KIT LYZ MAPK3 PABPC1 PTPRC RPL18 RPSA SNAI2 STAT5A TFF3 TSPAN1 XBP1</v>
      </c>
      <c r="M21" s="6">
        <f t="shared" si="1"/>
        <v>14</v>
      </c>
    </row>
    <row r="22" spans="1:13" ht="27.6" x14ac:dyDescent="0.25">
      <c r="A22" s="5" t="s">
        <v>2</v>
      </c>
      <c r="B22" s="36" t="s">
        <v>13</v>
      </c>
      <c r="C22" s="15" t="s">
        <v>272</v>
      </c>
      <c r="D22" s="6">
        <f t="shared" si="4"/>
        <v>6</v>
      </c>
      <c r="F22" s="15" t="s">
        <v>469</v>
      </c>
      <c r="G22" s="6">
        <f t="shared" si="5"/>
        <v>6</v>
      </c>
      <c r="I22" s="15" t="s">
        <v>272</v>
      </c>
      <c r="J22" s="6">
        <f t="shared" si="6"/>
        <v>6</v>
      </c>
      <c r="L22" s="15" t="str" cm="1">
        <f t="array" ref="L22">_xlfn.TEXTJOIN(" ",,_xlfn.FILTERXML("&lt;t&gt;&lt;s&gt;"&amp;SUBSTITUTE(F22&amp;" "&amp;I22," ","&lt;/s&gt;&lt;s&gt;")&amp;"&lt;/s&gt;&lt;/t&gt;","//s[preceding::*=.]"))</f>
        <v>ACTA2 CSTB ICOS KIF23 LTF SDC1</v>
      </c>
      <c r="M22" s="6">
        <f t="shared" si="1"/>
        <v>6</v>
      </c>
    </row>
    <row r="23" spans="1:13" ht="69" x14ac:dyDescent="0.25">
      <c r="A23" s="5" t="s">
        <v>2</v>
      </c>
      <c r="B23" s="36" t="s">
        <v>4</v>
      </c>
      <c r="C23" s="15" t="s">
        <v>273</v>
      </c>
      <c r="D23" s="6">
        <f t="shared" si="4"/>
        <v>10</v>
      </c>
      <c r="F23" s="15" t="s">
        <v>470</v>
      </c>
      <c r="G23" s="6">
        <f t="shared" si="5"/>
        <v>10</v>
      </c>
      <c r="I23" s="15" t="s">
        <v>273</v>
      </c>
      <c r="J23" s="6">
        <f>LEN(TRIM(I23))-LEN(SUBSTITUTE(I23," ",""))+1</f>
        <v>10</v>
      </c>
      <c r="L23" s="15" t="str" cm="1">
        <f t="array" ref="L23">_xlfn.TEXTJOIN(" ",,_xlfn.FILTERXML("&lt;t&gt;&lt;s&gt;"&amp;SUBSTITUTE(F23&amp;" "&amp;I23," ","&lt;/s&gt;&lt;s&gt;")&amp;"&lt;/s&gt;&lt;/t&gt;","//s[preceding::*=.]"))</f>
        <v>CD3G HIF1A HSPG2 JUN LAMA1 MMP11 MYL6 POU2AF1 SKAP1 SULF1</v>
      </c>
      <c r="M23" s="6">
        <f t="shared" si="1"/>
        <v>10</v>
      </c>
    </row>
    <row r="24" spans="1:13" x14ac:dyDescent="0.25">
      <c r="A24" s="5" t="s">
        <v>2</v>
      </c>
      <c r="B24" s="36" t="s">
        <v>8</v>
      </c>
      <c r="C24" s="15" t="s">
        <v>366</v>
      </c>
      <c r="D24" s="6" t="s">
        <v>366</v>
      </c>
      <c r="F24" s="15" t="s">
        <v>366</v>
      </c>
      <c r="G24" s="6" t="s">
        <v>366</v>
      </c>
      <c r="I24" s="15" t="s">
        <v>366</v>
      </c>
      <c r="J24" s="6" t="s">
        <v>366</v>
      </c>
      <c r="L24" s="15" t="s">
        <v>366</v>
      </c>
      <c r="M24" s="6" t="s">
        <v>366</v>
      </c>
    </row>
    <row r="25" spans="1:13" x14ac:dyDescent="0.25">
      <c r="A25" s="5" t="s">
        <v>2</v>
      </c>
      <c r="B25" s="36" t="s">
        <v>15</v>
      </c>
      <c r="C25" s="15" t="s">
        <v>268</v>
      </c>
      <c r="D25" s="6">
        <f t="shared" ref="D25:D27" si="7">LEN(TRIM(C25))-LEN(SUBSTITUTE(C25," ",""))+1</f>
        <v>2</v>
      </c>
      <c r="F25" s="15" t="s">
        <v>471</v>
      </c>
      <c r="G25" s="6">
        <f>LEN(TRIM(F25))-LEN(SUBSTITUTE(F25," ",""))+1</f>
        <v>2</v>
      </c>
      <c r="I25" s="15" t="s">
        <v>268</v>
      </c>
      <c r="J25" s="6">
        <f t="shared" si="6"/>
        <v>2</v>
      </c>
      <c r="L25" s="15" t="str" cm="1">
        <f t="array" ref="L25">_xlfn.TEXTJOIN(" ",,_xlfn.FILTERXML("&lt;t&gt;&lt;s&gt;"&amp;SUBSTITUTE(F25&amp;" "&amp;I25," ","&lt;/s&gt;&lt;s&gt;")&amp;"&lt;/s&gt;&lt;/t&gt;","//s[preceding::*=.]"))</f>
        <v>CD3G SDC1</v>
      </c>
      <c r="M25" s="6">
        <f t="shared" si="1"/>
        <v>2</v>
      </c>
    </row>
    <row r="26" spans="1:13" ht="41.4" x14ac:dyDescent="0.25">
      <c r="A26" s="7" t="s">
        <v>381</v>
      </c>
      <c r="B26" s="37" t="s">
        <v>1</v>
      </c>
      <c r="C26" s="16" t="s">
        <v>275</v>
      </c>
      <c r="D26" s="8">
        <f t="shared" si="7"/>
        <v>9</v>
      </c>
      <c r="F26" s="16" t="s">
        <v>472</v>
      </c>
      <c r="G26" s="8">
        <f>LEN(TRIM(F26))-LEN(SUBSTITUTE(F26," ",""))+1</f>
        <v>7</v>
      </c>
      <c r="I26" s="16" t="s">
        <v>275</v>
      </c>
      <c r="J26" s="8">
        <f>LEN(TRIM(I26))-LEN(SUBSTITUTE(I26," ",""))+1</f>
        <v>9</v>
      </c>
      <c r="L26" s="16" t="str" cm="1">
        <f t="array" ref="L26">_xlfn.TEXTJOIN(" ",,_xlfn.FILTERXML("&lt;t&gt;&lt;s&gt;"&amp;SUBSTITUTE(F26&amp;" "&amp;I26," ","&lt;/s&gt;&lt;s&gt;")&amp;"&lt;/s&gt;&lt;/t&gt;","//s[preceding::*=.]"))</f>
        <v>FGFR4 FN1 HIF1A IGHG1 IGKC LYZ TFF1</v>
      </c>
      <c r="M26" s="8">
        <f t="shared" si="1"/>
        <v>7</v>
      </c>
    </row>
    <row r="27" spans="1:13" x14ac:dyDescent="0.25">
      <c r="A27" s="7" t="s">
        <v>381</v>
      </c>
      <c r="B27" s="36" t="s">
        <v>14</v>
      </c>
      <c r="C27" s="16" t="s">
        <v>95</v>
      </c>
      <c r="D27" s="8">
        <f t="shared" si="7"/>
        <v>2</v>
      </c>
      <c r="F27" s="16" t="s">
        <v>95</v>
      </c>
      <c r="G27" s="8">
        <f>LEN(TRIM(F27))-LEN(SUBSTITUTE(F27," ",""))+1</f>
        <v>2</v>
      </c>
      <c r="I27" s="16" t="s">
        <v>95</v>
      </c>
      <c r="J27" s="8">
        <f t="shared" si="6"/>
        <v>2</v>
      </c>
      <c r="L27" s="16" t="str" cm="1">
        <f t="array" ref="L27">_xlfn.TEXTJOIN(" ",,_xlfn.FILTERXML("&lt;t&gt;&lt;s&gt;"&amp;SUBSTITUTE(F27&amp;" "&amp;I27," ","&lt;/s&gt;&lt;s&gt;")&amp;"&lt;/s&gt;&lt;/t&gt;","//s[preceding::*=.]"))</f>
        <v>FN1 IGHG1</v>
      </c>
      <c r="M27" s="8">
        <f t="shared" si="1"/>
        <v>2</v>
      </c>
    </row>
    <row r="28" spans="1:13" x14ac:dyDescent="0.25">
      <c r="A28" s="7" t="s">
        <v>381</v>
      </c>
      <c r="B28" s="36" t="s">
        <v>13</v>
      </c>
      <c r="C28" s="16" t="s">
        <v>366</v>
      </c>
      <c r="D28" s="8" t="s">
        <v>366</v>
      </c>
      <c r="F28" s="16" t="s">
        <v>366</v>
      </c>
      <c r="G28" s="8" t="s">
        <v>366</v>
      </c>
      <c r="I28" s="16" t="s">
        <v>366</v>
      </c>
      <c r="J28" s="8" t="s">
        <v>366</v>
      </c>
      <c r="L28" s="16" t="s">
        <v>366</v>
      </c>
      <c r="M28" s="8" t="s">
        <v>366</v>
      </c>
    </row>
    <row r="29" spans="1:13" ht="55.2" x14ac:dyDescent="0.25">
      <c r="A29" s="7" t="s">
        <v>381</v>
      </c>
      <c r="B29" s="36" t="s">
        <v>4</v>
      </c>
      <c r="C29" s="16" t="s">
        <v>276</v>
      </c>
      <c r="D29" s="8">
        <f t="shared" ref="D29:D41" si="8">LEN(TRIM(C29))-LEN(SUBSTITUTE(C29," ",""))+1</f>
        <v>12</v>
      </c>
      <c r="F29" s="16" t="s">
        <v>473</v>
      </c>
      <c r="G29" s="8">
        <f t="shared" ref="G29:G54" si="9">LEN(TRIM(F29))-LEN(SUBSTITUTE(F29," ",""))+1</f>
        <v>10</v>
      </c>
      <c r="I29" s="16" t="s">
        <v>276</v>
      </c>
      <c r="J29" s="8">
        <f t="shared" si="6"/>
        <v>12</v>
      </c>
      <c r="L29" s="16" t="str" cm="1">
        <f t="array" ref="L29">_xlfn.TEXTJOIN(" ",,_xlfn.FILTERXML("&lt;t&gt;&lt;s&gt;"&amp;SUBSTITUTE(F29&amp;" "&amp;I29," ","&lt;/s&gt;&lt;s&gt;")&amp;"&lt;/s&gt;&lt;/t&gt;","//s[preceding::*=.]"))</f>
        <v>APOE FAT1 FN1 HLA.B IGHG1 IGHG4 IGKC LYZ MAPK3 XBP1</v>
      </c>
      <c r="M29" s="8">
        <f t="shared" si="1"/>
        <v>10</v>
      </c>
    </row>
    <row r="30" spans="1:13" ht="55.2" x14ac:dyDescent="0.25">
      <c r="A30" s="7" t="s">
        <v>7</v>
      </c>
      <c r="B30" s="36" t="s">
        <v>8</v>
      </c>
      <c r="C30" s="16" t="s">
        <v>277</v>
      </c>
      <c r="D30" s="8">
        <f t="shared" si="8"/>
        <v>10</v>
      </c>
      <c r="F30" s="16" t="s">
        <v>474</v>
      </c>
      <c r="G30" s="8">
        <f t="shared" si="9"/>
        <v>7</v>
      </c>
      <c r="I30" s="16" t="s">
        <v>277</v>
      </c>
      <c r="J30" s="8">
        <f t="shared" si="6"/>
        <v>10</v>
      </c>
      <c r="L30" s="16" t="str" cm="1">
        <f t="array" ref="L30">_xlfn.TEXTJOIN(" ",,_xlfn.FILTERXML("&lt;t&gt;&lt;s&gt;"&amp;SUBSTITUTE(F30&amp;" "&amp;I30," ","&lt;/s&gt;&lt;s&gt;")&amp;"&lt;/s&gt;&lt;/t&gt;","//s[preceding::*=.]"))</f>
        <v>FAT1 IGHG1 IGHG4 IL7R LYZ RPSA TFF1</v>
      </c>
      <c r="M30" s="8">
        <f t="shared" si="1"/>
        <v>7</v>
      </c>
    </row>
    <row r="31" spans="1:13" x14ac:dyDescent="0.25">
      <c r="A31" s="7" t="s">
        <v>7</v>
      </c>
      <c r="B31" s="36" t="s">
        <v>15</v>
      </c>
      <c r="C31" s="16" t="s">
        <v>100</v>
      </c>
      <c r="D31" s="8">
        <f t="shared" si="8"/>
        <v>2</v>
      </c>
      <c r="F31" s="16" t="s">
        <v>100</v>
      </c>
      <c r="G31" s="8">
        <f t="shared" si="9"/>
        <v>2</v>
      </c>
      <c r="I31" s="16" t="s">
        <v>100</v>
      </c>
      <c r="J31" s="8">
        <f t="shared" si="6"/>
        <v>2</v>
      </c>
      <c r="L31" s="16" t="str" cm="1">
        <f t="array" ref="L31">_xlfn.TEXTJOIN(" ",,_xlfn.FILTERXML("&lt;t&gt;&lt;s&gt;"&amp;SUBSTITUTE(F31&amp;" "&amp;I31," ","&lt;/s&gt;&lt;s&gt;")&amp;"&lt;/s&gt;&lt;/t&gt;","//s[preceding::*=.]"))</f>
        <v>CDKN2A SULF1</v>
      </c>
      <c r="M31" s="8">
        <f t="shared" si="1"/>
        <v>2</v>
      </c>
    </row>
    <row r="32" spans="1:13" ht="96.6" x14ac:dyDescent="0.25">
      <c r="A32" s="9" t="s">
        <v>6</v>
      </c>
      <c r="B32" s="37" t="s">
        <v>1</v>
      </c>
      <c r="C32" s="17" t="s">
        <v>390</v>
      </c>
      <c r="D32" s="10">
        <f t="shared" si="8"/>
        <v>19</v>
      </c>
      <c r="F32" s="17" t="s">
        <v>475</v>
      </c>
      <c r="G32" s="10">
        <f t="shared" si="9"/>
        <v>16</v>
      </c>
      <c r="I32" s="17" t="s">
        <v>492</v>
      </c>
      <c r="J32" s="10">
        <f t="shared" si="6"/>
        <v>16</v>
      </c>
      <c r="L32" s="17" t="str" cm="1">
        <f t="array" ref="L32">_xlfn.TEXTJOIN(" ",,_xlfn.FILTERXML("&lt;t&gt;&lt;s&gt;"&amp;SUBSTITUTE(F32&amp;" "&amp;I32," ","&lt;/s&gt;&lt;s&gt;")&amp;"&lt;/s&gt;&lt;/t&gt;","//s[preceding::*=.]"))</f>
        <v>C1QA CD3G CD63 FTL HSPG2 KRT8 LAMA1 LYZ MYL6 PLVAP RPSA S100A14 SDC1 TFF1</v>
      </c>
      <c r="M32" s="10">
        <f t="shared" si="1"/>
        <v>14</v>
      </c>
    </row>
    <row r="33" spans="1:13" ht="41.4" x14ac:dyDescent="0.25">
      <c r="A33" s="9" t="s">
        <v>6</v>
      </c>
      <c r="B33" s="36" t="s">
        <v>14</v>
      </c>
      <c r="C33" s="17" t="s">
        <v>391</v>
      </c>
      <c r="D33" s="10">
        <f t="shared" si="8"/>
        <v>9</v>
      </c>
      <c r="F33" s="17" t="s">
        <v>476</v>
      </c>
      <c r="G33" s="10">
        <f t="shared" si="9"/>
        <v>9</v>
      </c>
      <c r="I33" s="17" t="s">
        <v>391</v>
      </c>
      <c r="J33" s="10">
        <f t="shared" si="6"/>
        <v>9</v>
      </c>
      <c r="L33" s="17" t="str" cm="1">
        <f t="array" ref="L33">_xlfn.TEXTJOIN(" ",,_xlfn.FILTERXML("&lt;t&gt;&lt;s&gt;"&amp;SUBSTITUTE(F33&amp;" "&amp;I33," ","&lt;/s&gt;&lt;s&gt;")&amp;"&lt;/s&gt;&lt;/t&gt;","//s[preceding::*=.]"))</f>
        <v>BICC1 CD69 CTSL FAP FN1 FOXP3 JUN LAMA1 MLPH</v>
      </c>
      <c r="M33" s="10">
        <f t="shared" si="1"/>
        <v>9</v>
      </c>
    </row>
    <row r="34" spans="1:13" ht="55.2" x14ac:dyDescent="0.25">
      <c r="A34" s="9" t="s">
        <v>6</v>
      </c>
      <c r="B34" s="36" t="s">
        <v>13</v>
      </c>
      <c r="C34" s="17" t="s">
        <v>392</v>
      </c>
      <c r="D34" s="10">
        <f t="shared" si="8"/>
        <v>11</v>
      </c>
      <c r="F34" s="17" t="s">
        <v>477</v>
      </c>
      <c r="G34" s="10">
        <f t="shared" si="9"/>
        <v>10</v>
      </c>
      <c r="I34" s="17" t="s">
        <v>392</v>
      </c>
      <c r="J34" s="10">
        <f t="shared" si="6"/>
        <v>11</v>
      </c>
      <c r="L34" s="17" t="str" cm="1">
        <f t="array" ref="L34">_xlfn.TEXTJOIN(" ",,_xlfn.FILTERXML("&lt;t&gt;&lt;s&gt;"&amp;SUBSTITUTE(F34&amp;" "&amp;I34," ","&lt;/s&gt;&lt;s&gt;")&amp;"&lt;/s&gt;&lt;/t&gt;","//s[preceding::*=.]"))</f>
        <v>CTSL FTL GNG11 KIF23 LGALS2 LYZ SDC1 SOX10 TFRC ZNF571</v>
      </c>
      <c r="M34" s="10">
        <f t="shared" si="1"/>
        <v>10</v>
      </c>
    </row>
    <row r="35" spans="1:13" ht="124.2" x14ac:dyDescent="0.25">
      <c r="A35" s="9" t="s">
        <v>6</v>
      </c>
      <c r="B35" s="36" t="s">
        <v>4</v>
      </c>
      <c r="C35" s="17" t="s">
        <v>393</v>
      </c>
      <c r="D35" s="10">
        <f t="shared" si="8"/>
        <v>23</v>
      </c>
      <c r="F35" s="17" t="s">
        <v>478</v>
      </c>
      <c r="G35" s="10">
        <f t="shared" si="9"/>
        <v>20</v>
      </c>
      <c r="I35" s="17" t="s">
        <v>393</v>
      </c>
      <c r="J35" s="10">
        <f t="shared" si="6"/>
        <v>23</v>
      </c>
      <c r="L35" s="17" t="str" cm="1">
        <f t="array" ref="L35">_xlfn.TEXTJOIN(" ",,_xlfn.FILTERXML("&lt;t&gt;&lt;s&gt;"&amp;SUBSTITUTE(F35&amp;" "&amp;I35," ","&lt;/s&gt;&lt;s&gt;")&amp;"&lt;/s&gt;&lt;/t&gt;","//s[preceding::*=.]"))</f>
        <v>APOE CD3G CDK4 CDK6 FASN GATA3 HSPG2 IGHG1 JUN KRAS LAMA1 MLPH MYL6 PTPRB RPSA S100A14 SULF1 TFF1 THY1 TMSB4X</v>
      </c>
      <c r="M35" s="10">
        <f t="shared" si="1"/>
        <v>20</v>
      </c>
    </row>
    <row r="36" spans="1:13" ht="41.4" x14ac:dyDescent="0.25">
      <c r="A36" s="9" t="s">
        <v>6</v>
      </c>
      <c r="B36" s="36" t="s">
        <v>8</v>
      </c>
      <c r="C36" s="17" t="s">
        <v>386</v>
      </c>
      <c r="D36" s="10">
        <f t="shared" si="8"/>
        <v>6</v>
      </c>
      <c r="F36" s="17" t="s">
        <v>386</v>
      </c>
      <c r="G36" s="10">
        <f t="shared" si="9"/>
        <v>6</v>
      </c>
      <c r="I36" s="17" t="s">
        <v>386</v>
      </c>
      <c r="J36" s="10">
        <f t="shared" si="6"/>
        <v>6</v>
      </c>
      <c r="L36" s="17" t="str" cm="1">
        <f t="array" ref="L36">_xlfn.TEXTJOIN(" ",,_xlfn.FILTERXML("&lt;t&gt;&lt;s&gt;"&amp;SUBSTITUTE(F36&amp;" "&amp;I36," ","&lt;/s&gt;&lt;s&gt;")&amp;"&lt;/s&gt;&lt;/t&gt;","//s[preceding::*=.]"))</f>
        <v>ANLN C1QA SDC1 TFF1 TFF2 TMSB4X</v>
      </c>
      <c r="M36" s="10">
        <f t="shared" si="1"/>
        <v>6</v>
      </c>
    </row>
    <row r="37" spans="1:13" ht="55.2" x14ac:dyDescent="0.25">
      <c r="A37" s="9" t="s">
        <v>6</v>
      </c>
      <c r="B37" s="36" t="s">
        <v>15</v>
      </c>
      <c r="C37" s="17" t="s">
        <v>394</v>
      </c>
      <c r="D37" s="10">
        <f t="shared" si="8"/>
        <v>11</v>
      </c>
      <c r="F37" s="17" t="s">
        <v>479</v>
      </c>
      <c r="G37" s="10">
        <f t="shared" si="9"/>
        <v>10</v>
      </c>
      <c r="I37" s="17" t="s">
        <v>394</v>
      </c>
      <c r="J37" s="10">
        <f t="shared" si="6"/>
        <v>11</v>
      </c>
      <c r="L37" s="17" t="str" cm="1">
        <f t="array" ref="L37">_xlfn.TEXTJOIN(" ",,_xlfn.FILTERXML("&lt;t&gt;&lt;s&gt;"&amp;SUBSTITUTE(F37&amp;" "&amp;I37," ","&lt;/s&gt;&lt;s&gt;")&amp;"&lt;/s&gt;&lt;/t&gt;","//s[preceding::*=.]"))</f>
        <v>C1QA CD69 CD74 HLA.B KRT8 LAMA1 PLVAP RPSA TFRC TPM2</v>
      </c>
      <c r="M37" s="10">
        <f t="shared" si="1"/>
        <v>10</v>
      </c>
    </row>
    <row r="38" spans="1:13" ht="55.2" x14ac:dyDescent="0.25">
      <c r="A38" s="9" t="s">
        <v>5</v>
      </c>
      <c r="B38" s="37" t="s">
        <v>1</v>
      </c>
      <c r="C38" s="17" t="s">
        <v>278</v>
      </c>
      <c r="D38" s="10">
        <f t="shared" si="8"/>
        <v>11</v>
      </c>
      <c r="F38" s="17" t="s">
        <v>480</v>
      </c>
      <c r="G38" s="10">
        <f t="shared" si="9"/>
        <v>8</v>
      </c>
      <c r="I38" s="17" t="s">
        <v>493</v>
      </c>
      <c r="J38" s="10">
        <f t="shared" si="6"/>
        <v>10</v>
      </c>
      <c r="L38" s="17" t="str" cm="1">
        <f t="array" ref="L38">_xlfn.TEXTJOIN(" ",,_xlfn.FILTERXML("&lt;t&gt;&lt;s&gt;"&amp;SUBSTITUTE(F38&amp;" "&amp;I38," ","&lt;/s&gt;&lt;s&gt;")&amp;"&lt;/s&gt;&lt;/t&gt;","//s[preceding::*=.]"))</f>
        <v>CD3G FASN HSPB1 KRT8 LAMA1 S100A14 TFF1 TMSB4X</v>
      </c>
      <c r="M38" s="10">
        <f t="shared" si="1"/>
        <v>8</v>
      </c>
    </row>
    <row r="39" spans="1:13" ht="27.6" x14ac:dyDescent="0.25">
      <c r="A39" s="9" t="s">
        <v>5</v>
      </c>
      <c r="B39" s="36" t="s">
        <v>14</v>
      </c>
      <c r="C39" s="17" t="s">
        <v>279</v>
      </c>
      <c r="D39" s="10">
        <f t="shared" si="8"/>
        <v>4</v>
      </c>
      <c r="F39" s="17" t="s">
        <v>109</v>
      </c>
      <c r="G39" s="10">
        <f t="shared" si="9"/>
        <v>3</v>
      </c>
      <c r="I39" s="17" t="s">
        <v>279</v>
      </c>
      <c r="J39" s="10">
        <f t="shared" si="6"/>
        <v>4</v>
      </c>
      <c r="L39" s="17" t="str" cm="1">
        <f t="array" ref="L39">_xlfn.TEXTJOIN(" ",,_xlfn.FILTERXML("&lt;t&gt;&lt;s&gt;"&amp;SUBSTITUTE(F39&amp;" "&amp;I39," ","&lt;/s&gt;&lt;s&gt;")&amp;"&lt;/s&gt;&lt;/t&gt;","//s[preceding::*=.]"))</f>
        <v>JUN MLPH PLEK</v>
      </c>
      <c r="M39" s="10">
        <f t="shared" si="1"/>
        <v>3</v>
      </c>
    </row>
    <row r="40" spans="1:13" ht="55.2" x14ac:dyDescent="0.25">
      <c r="A40" s="9" t="s">
        <v>5</v>
      </c>
      <c r="B40" s="36" t="s">
        <v>13</v>
      </c>
      <c r="C40" s="17" t="s">
        <v>280</v>
      </c>
      <c r="D40" s="10">
        <f t="shared" si="8"/>
        <v>10</v>
      </c>
      <c r="F40" s="17" t="s">
        <v>110</v>
      </c>
      <c r="G40" s="10">
        <f t="shared" si="9"/>
        <v>9</v>
      </c>
      <c r="I40" s="17" t="s">
        <v>280</v>
      </c>
      <c r="J40" s="10">
        <f t="shared" si="6"/>
        <v>10</v>
      </c>
      <c r="L40" s="17" t="str" cm="1">
        <f t="array" ref="L40">_xlfn.TEXTJOIN(" ",,_xlfn.FILTERXML("&lt;t&gt;&lt;s&gt;"&amp;SUBSTITUTE(F40&amp;" "&amp;I40," ","&lt;/s&gt;&lt;s&gt;")&amp;"&lt;/s&gt;&lt;/t&gt;","//s[preceding::*=.]"))</f>
        <v>C1QA GNG11 JUN KIF23 LYZ S100A9 SNAI2 SOX10 ZNF571</v>
      </c>
      <c r="M40" s="10">
        <f t="shared" si="1"/>
        <v>9</v>
      </c>
    </row>
    <row r="41" spans="1:13" ht="55.2" x14ac:dyDescent="0.25">
      <c r="A41" s="9" t="s">
        <v>5</v>
      </c>
      <c r="B41" s="36" t="s">
        <v>4</v>
      </c>
      <c r="C41" s="17" t="s">
        <v>281</v>
      </c>
      <c r="D41" s="10">
        <f t="shared" si="8"/>
        <v>8</v>
      </c>
      <c r="F41" s="17" t="s">
        <v>481</v>
      </c>
      <c r="G41" s="10">
        <f t="shared" si="9"/>
        <v>8</v>
      </c>
      <c r="I41" s="17" t="s">
        <v>494</v>
      </c>
      <c r="J41" s="10">
        <f t="shared" si="6"/>
        <v>8</v>
      </c>
      <c r="L41" s="17" t="str" cm="1">
        <f t="array" ref="L41">_xlfn.TEXTJOIN(" ",,_xlfn.FILTERXML("&lt;t&gt;&lt;s&gt;"&amp;SUBSTITUTE(F41&amp;" "&amp;I41," ","&lt;/s&gt;&lt;s&gt;")&amp;"&lt;/s&gt;&lt;/t&gt;","//s[preceding::*=.]"))</f>
        <v>CD3G CD69 CDKN2A GATA3 LAMA1 MLPH PECAM1 SULF1</v>
      </c>
      <c r="M41" s="10">
        <f t="shared" si="1"/>
        <v>8</v>
      </c>
    </row>
    <row r="42" spans="1:13" x14ac:dyDescent="0.25">
      <c r="A42" s="9" t="s">
        <v>5</v>
      </c>
      <c r="B42" s="36" t="s">
        <v>8</v>
      </c>
      <c r="C42" s="17" t="s">
        <v>113</v>
      </c>
      <c r="D42" s="10">
        <f>LEN(TRIM(C42))-LEN(SUBSTITUTE(C42," ",""))+1</f>
        <v>2</v>
      </c>
      <c r="F42" s="17" t="s">
        <v>113</v>
      </c>
      <c r="G42" s="10">
        <f>LEN(TRIM(F42))-LEN(SUBSTITUTE(F42," ",""))+1</f>
        <v>2</v>
      </c>
      <c r="I42" s="17" t="s">
        <v>113</v>
      </c>
      <c r="J42" s="10">
        <f t="shared" si="6"/>
        <v>2</v>
      </c>
      <c r="L42" s="17" t="str" cm="1">
        <f t="array" ref="L42">_xlfn.TEXTJOIN(" ",,_xlfn.FILTERXML("&lt;t&gt;&lt;s&gt;"&amp;SUBSTITUTE(F42&amp;" "&amp;I42," ","&lt;/s&gt;&lt;s&gt;")&amp;"&lt;/s&gt;&lt;/t&gt;","//s[preceding::*=.]"))</f>
        <v>SDC1 TFF2</v>
      </c>
      <c r="M42" s="10">
        <f t="shared" si="1"/>
        <v>2</v>
      </c>
    </row>
    <row r="43" spans="1:13" ht="27.6" x14ac:dyDescent="0.25">
      <c r="A43" s="9" t="s">
        <v>5</v>
      </c>
      <c r="B43" s="36" t="s">
        <v>15</v>
      </c>
      <c r="C43" s="17" t="s">
        <v>114</v>
      </c>
      <c r="D43" s="10">
        <f>LEN(TRIM(C43))-LEN(SUBSTITUTE(C43," ",""))+1</f>
        <v>5</v>
      </c>
      <c r="F43" s="17" t="s">
        <v>114</v>
      </c>
      <c r="G43" s="10">
        <f>LEN(TRIM(F43))-LEN(SUBSTITUTE(F43," ",""))+1</f>
        <v>5</v>
      </c>
      <c r="I43" s="17" t="s">
        <v>114</v>
      </c>
      <c r="J43" s="10">
        <f t="shared" si="6"/>
        <v>5</v>
      </c>
      <c r="L43" s="17" t="str" cm="1">
        <f t="array" ref="L43">_xlfn.TEXTJOIN(" ",,_xlfn.FILTERXML("&lt;t&gt;&lt;s&gt;"&amp;SUBSTITUTE(F43&amp;" "&amp;I43," ","&lt;/s&gt;&lt;s&gt;")&amp;"&lt;/s&gt;&lt;/t&gt;","//s[preceding::*=.]"))</f>
        <v>CCND1 FASN KRT8 RPSA TPM2</v>
      </c>
      <c r="M43" s="10">
        <f t="shared" si="1"/>
        <v>5</v>
      </c>
    </row>
    <row r="44" spans="1:13" x14ac:dyDescent="0.25">
      <c r="A44" s="9" t="s">
        <v>388</v>
      </c>
      <c r="B44" s="37" t="s">
        <v>1</v>
      </c>
      <c r="C44" s="17" t="s">
        <v>0</v>
      </c>
      <c r="D44" s="10">
        <f>LEN(TRIM(C44))-LEN(SUBSTITUTE(C44," ",""))+1</f>
        <v>1</v>
      </c>
      <c r="F44" s="17" t="s">
        <v>0</v>
      </c>
      <c r="G44" s="10">
        <f>LEN(TRIM(F44))-LEN(SUBSTITUTE(F44," ",""))+1</f>
        <v>1</v>
      </c>
      <c r="I44" s="17" t="s">
        <v>0</v>
      </c>
      <c r="J44" s="10">
        <f t="shared" si="6"/>
        <v>1</v>
      </c>
      <c r="L44" s="17" t="str" cm="1">
        <f t="array" ref="L44">_xlfn.TEXTJOIN(" ",,_xlfn.FILTERXML("&lt;t&gt;&lt;s&gt;"&amp;SUBSTITUTE(F44&amp;" "&amp;I44," ","&lt;/s&gt;&lt;s&gt;")&amp;"&lt;/s&gt;&lt;/t&gt;","//s[preceding::*=.]"))</f>
        <v>LAMA1</v>
      </c>
      <c r="M44" s="10">
        <f t="shared" si="1"/>
        <v>1</v>
      </c>
    </row>
    <row r="45" spans="1:13" x14ac:dyDescent="0.25">
      <c r="A45" s="9" t="s">
        <v>388</v>
      </c>
      <c r="B45" s="36" t="s">
        <v>14</v>
      </c>
      <c r="C45" s="17" t="s">
        <v>20</v>
      </c>
      <c r="D45" s="10">
        <f>LEN(TRIM(C45))-LEN(SUBSTITUTE(C45," ",""))+1</f>
        <v>1</v>
      </c>
      <c r="F45" s="17" t="s">
        <v>20</v>
      </c>
      <c r="G45" s="10">
        <f>LEN(TRIM(F45))-LEN(SUBSTITUTE(F45," ",""))+1</f>
        <v>1</v>
      </c>
      <c r="I45" s="17" t="s">
        <v>20</v>
      </c>
      <c r="J45" s="10">
        <f t="shared" si="6"/>
        <v>1</v>
      </c>
      <c r="L45" s="17" t="str" cm="1">
        <f t="array" ref="L45">_xlfn.TEXTJOIN(" ",,_xlfn.FILTERXML("&lt;t&gt;&lt;s&gt;"&amp;SUBSTITUTE(F45&amp;" "&amp;I45," ","&lt;/s&gt;&lt;s&gt;")&amp;"&lt;/s&gt;&lt;/t&gt;","//s[preceding::*=.]"))</f>
        <v>RPSA</v>
      </c>
      <c r="M45" s="10">
        <f t="shared" si="1"/>
        <v>1</v>
      </c>
    </row>
    <row r="46" spans="1:13" x14ac:dyDescent="0.25">
      <c r="A46" s="9" t="s">
        <v>388</v>
      </c>
      <c r="B46" s="36" t="s">
        <v>13</v>
      </c>
      <c r="C46" s="17" t="s">
        <v>366</v>
      </c>
      <c r="D46" s="10" t="s">
        <v>366</v>
      </c>
      <c r="F46" s="17" t="s">
        <v>366</v>
      </c>
      <c r="G46" s="10" t="s">
        <v>366</v>
      </c>
      <c r="I46" s="17" t="s">
        <v>366</v>
      </c>
      <c r="J46" s="10" t="s">
        <v>366</v>
      </c>
      <c r="L46" s="17" t="s">
        <v>366</v>
      </c>
      <c r="M46" s="10" t="s">
        <v>366</v>
      </c>
    </row>
    <row r="47" spans="1:13" x14ac:dyDescent="0.25">
      <c r="A47" s="9" t="s">
        <v>388</v>
      </c>
      <c r="B47" s="36" t="s">
        <v>4</v>
      </c>
      <c r="C47" s="17" t="s">
        <v>274</v>
      </c>
      <c r="D47" s="10">
        <f>LEN(TRIM(C47))-LEN(SUBSTITUTE(C47," ",""))+1</f>
        <v>2</v>
      </c>
      <c r="F47" s="17" t="s">
        <v>27</v>
      </c>
      <c r="G47" s="10">
        <f t="shared" ref="G47" si="10">LEN(TRIM(F47))-LEN(SUBSTITUTE(F47," ",""))+1</f>
        <v>1</v>
      </c>
      <c r="I47" s="17" t="s">
        <v>274</v>
      </c>
      <c r="J47" s="10">
        <f t="shared" si="6"/>
        <v>2</v>
      </c>
      <c r="L47" s="17" t="str" cm="1">
        <f t="array" ref="L47">_xlfn.TEXTJOIN(" ",,_xlfn.FILTERXML("&lt;t&gt;&lt;s&gt;"&amp;SUBSTITUTE(F47&amp;" "&amp;I47," ","&lt;/s&gt;&lt;s&gt;")&amp;"&lt;/s&gt;&lt;/t&gt;","//s[preceding::*=.]"))</f>
        <v>APOE</v>
      </c>
      <c r="M47" s="10">
        <f t="shared" si="1"/>
        <v>1</v>
      </c>
    </row>
    <row r="48" spans="1:13" x14ac:dyDescent="0.25">
      <c r="A48" s="9" t="s">
        <v>388</v>
      </c>
      <c r="B48" s="36" t="s">
        <v>8</v>
      </c>
      <c r="C48" s="17" t="s">
        <v>366</v>
      </c>
      <c r="D48" s="10" t="s">
        <v>366</v>
      </c>
      <c r="F48" s="17" t="s">
        <v>366</v>
      </c>
      <c r="G48" s="10" t="s">
        <v>366</v>
      </c>
      <c r="I48" s="17" t="s">
        <v>366</v>
      </c>
      <c r="J48" s="10" t="s">
        <v>366</v>
      </c>
      <c r="L48" s="17" t="s">
        <v>366</v>
      </c>
      <c r="M48" s="10" t="s">
        <v>366</v>
      </c>
    </row>
    <row r="49" spans="1:13" x14ac:dyDescent="0.25">
      <c r="A49" s="9" t="s">
        <v>388</v>
      </c>
      <c r="B49" s="36" t="s">
        <v>15</v>
      </c>
      <c r="C49" s="17" t="s">
        <v>93</v>
      </c>
      <c r="D49" s="10">
        <f>LEN(TRIM(C49))-LEN(SUBSTITUTE(C49," ",""))+1</f>
        <v>3</v>
      </c>
      <c r="F49" s="17" t="s">
        <v>93</v>
      </c>
      <c r="G49" s="10">
        <f>LEN(TRIM(F49))-LEN(SUBSTITUTE(F49," ",""))+1</f>
        <v>3</v>
      </c>
      <c r="I49" s="17" t="s">
        <v>93</v>
      </c>
      <c r="J49" s="10">
        <f t="shared" si="6"/>
        <v>3</v>
      </c>
      <c r="L49" s="17" t="str" cm="1">
        <f t="array" ref="L49">_xlfn.TEXTJOIN(" ",,_xlfn.FILTERXML("&lt;t&gt;&lt;s&gt;"&amp;SUBSTITUTE(F49&amp;" "&amp;I49," ","&lt;/s&gt;&lt;s&gt;")&amp;"&lt;/s&gt;&lt;/t&gt;","//s[preceding::*=.]"))</f>
        <v>ACTA2 MYL9 SNAI2</v>
      </c>
      <c r="M49" s="10">
        <f t="shared" si="1"/>
        <v>3</v>
      </c>
    </row>
    <row r="50" spans="1:13" ht="55.2" x14ac:dyDescent="0.25">
      <c r="A50" s="9" t="s">
        <v>3</v>
      </c>
      <c r="B50" s="37" t="s">
        <v>1</v>
      </c>
      <c r="C50" s="17" t="s">
        <v>282</v>
      </c>
      <c r="D50" s="10">
        <f t="shared" ref="D50:D54" si="11">LEN(TRIM(C50))-LEN(SUBSTITUTE(C50," ",""))+1</f>
        <v>12</v>
      </c>
      <c r="F50" s="17" t="s">
        <v>482</v>
      </c>
      <c r="G50" s="10">
        <f t="shared" si="9"/>
        <v>11</v>
      </c>
      <c r="I50" s="17" t="s">
        <v>495</v>
      </c>
      <c r="J50" s="10">
        <f t="shared" si="6"/>
        <v>9</v>
      </c>
      <c r="L50" s="17" t="str" cm="1">
        <f t="array" ref="L50">_xlfn.TEXTJOIN(" ",,_xlfn.FILTERXML("&lt;t&gt;&lt;s&gt;"&amp;SUBSTITUTE(F50&amp;" "&amp;I50," ","&lt;/s&gt;&lt;s&gt;")&amp;"&lt;/s&gt;&lt;/t&gt;","//s[preceding::*=.]"))</f>
        <v>ANLN C1QA FOS LYZ MYL6 PLVAP RB1 SFRP1</v>
      </c>
      <c r="M50" s="10">
        <f t="shared" si="1"/>
        <v>8</v>
      </c>
    </row>
    <row r="51" spans="1:13" ht="27.6" x14ac:dyDescent="0.25">
      <c r="A51" s="9" t="s">
        <v>3</v>
      </c>
      <c r="B51" s="36" t="s">
        <v>14</v>
      </c>
      <c r="C51" s="17" t="s">
        <v>117</v>
      </c>
      <c r="D51" s="10">
        <f t="shared" si="11"/>
        <v>3</v>
      </c>
      <c r="F51" s="17" t="s">
        <v>117</v>
      </c>
      <c r="G51" s="10">
        <f t="shared" si="9"/>
        <v>3</v>
      </c>
      <c r="I51" s="17" t="s">
        <v>117</v>
      </c>
      <c r="J51" s="10">
        <f t="shared" si="6"/>
        <v>3</v>
      </c>
      <c r="L51" s="17" t="str" cm="1">
        <f t="array" ref="L51">_xlfn.TEXTJOIN(" ",,_xlfn.FILTERXML("&lt;t&gt;&lt;s&gt;"&amp;SUBSTITUTE(F51&amp;" "&amp;I51," ","&lt;/s&gt;&lt;s&gt;")&amp;"&lt;/s&gt;&lt;/t&gt;","//s[preceding::*=.]"))</f>
        <v>SULF1 TSPAN1 XBP1</v>
      </c>
      <c r="M51" s="10">
        <f t="shared" si="1"/>
        <v>3</v>
      </c>
    </row>
    <row r="52" spans="1:13" x14ac:dyDescent="0.25">
      <c r="A52" s="9" t="s">
        <v>3</v>
      </c>
      <c r="B52" s="36" t="s">
        <v>13</v>
      </c>
      <c r="C52" s="17" t="s">
        <v>118</v>
      </c>
      <c r="D52" s="10">
        <f t="shared" si="11"/>
        <v>1</v>
      </c>
      <c r="F52" s="17" t="s">
        <v>118</v>
      </c>
      <c r="G52" s="10">
        <f t="shared" si="9"/>
        <v>1</v>
      </c>
      <c r="I52" s="17" t="s">
        <v>118</v>
      </c>
      <c r="J52" s="10">
        <f t="shared" si="6"/>
        <v>1</v>
      </c>
      <c r="L52" s="17" t="str" cm="1">
        <f t="array" ref="L52">_xlfn.TEXTJOIN(" ",,_xlfn.FILTERXML("&lt;t&gt;&lt;s&gt;"&amp;SUBSTITUTE(F52&amp;" "&amp;I52," ","&lt;/s&gt;&lt;s&gt;")&amp;"&lt;/s&gt;&lt;/t&gt;","//s[preceding::*=.]"))</f>
        <v>TFRC</v>
      </c>
      <c r="M52" s="10">
        <f t="shared" si="1"/>
        <v>1</v>
      </c>
    </row>
    <row r="53" spans="1:13" ht="41.4" x14ac:dyDescent="0.25">
      <c r="A53" s="9" t="s">
        <v>3</v>
      </c>
      <c r="B53" s="36" t="s">
        <v>4</v>
      </c>
      <c r="C53" s="17" t="s">
        <v>283</v>
      </c>
      <c r="D53" s="10">
        <f t="shared" si="11"/>
        <v>9</v>
      </c>
      <c r="F53" s="17" t="s">
        <v>483</v>
      </c>
      <c r="G53" s="10">
        <f t="shared" si="9"/>
        <v>8</v>
      </c>
      <c r="I53" s="17" t="s">
        <v>283</v>
      </c>
      <c r="J53" s="10">
        <f t="shared" si="6"/>
        <v>9</v>
      </c>
      <c r="L53" s="17" t="str" cm="1">
        <f t="array" ref="L53">_xlfn.TEXTJOIN(" ",,_xlfn.FILTERXML("&lt;t&gt;&lt;s&gt;"&amp;SUBSTITUTE(F53&amp;" "&amp;I53," ","&lt;/s&gt;&lt;s&gt;")&amp;"&lt;/s&gt;&lt;/t&gt;","//s[preceding::*=.]"))</f>
        <v>FASN FOS IGHG1 MYL6 PLVAP PTPRB RPSA TFF1</v>
      </c>
      <c r="M53" s="10">
        <f t="shared" si="1"/>
        <v>8</v>
      </c>
    </row>
    <row r="54" spans="1:13" ht="27.6" x14ac:dyDescent="0.25">
      <c r="A54" s="9" t="s">
        <v>3</v>
      </c>
      <c r="B54" s="36" t="s">
        <v>8</v>
      </c>
      <c r="C54" s="17" t="s">
        <v>120</v>
      </c>
      <c r="D54" s="10">
        <f t="shared" si="11"/>
        <v>6</v>
      </c>
      <c r="F54" s="17" t="s">
        <v>120</v>
      </c>
      <c r="G54" s="10">
        <f t="shared" si="9"/>
        <v>6</v>
      </c>
      <c r="I54" s="17" t="s">
        <v>120</v>
      </c>
      <c r="J54" s="10">
        <f t="shared" si="6"/>
        <v>6</v>
      </c>
      <c r="L54" s="17" t="str" cm="1">
        <f t="array" ref="L54">_xlfn.TEXTJOIN(" ",,_xlfn.FILTERXML("&lt;t&gt;&lt;s&gt;"&amp;SUBSTITUTE(F54&amp;" "&amp;I54," ","&lt;/s&gt;&lt;s&gt;")&amp;"&lt;/s&gt;&lt;/t&gt;","//s[preceding::*=.]"))</f>
        <v>ANLN C1QA LDB2 SDC1 TFF1 TFF2</v>
      </c>
      <c r="M54" s="10">
        <f t="shared" si="1"/>
        <v>6</v>
      </c>
    </row>
    <row r="55" spans="1:13" ht="14.4" thickBot="1" x14ac:dyDescent="0.3">
      <c r="A55" s="11" t="s">
        <v>3</v>
      </c>
      <c r="B55" s="38" t="s">
        <v>15</v>
      </c>
      <c r="C55" s="18" t="s">
        <v>366</v>
      </c>
      <c r="D55" s="12" t="s">
        <v>366</v>
      </c>
      <c r="F55" s="18" t="s">
        <v>366</v>
      </c>
      <c r="G55" s="12" t="s">
        <v>366</v>
      </c>
      <c r="I55" s="18" t="s">
        <v>488</v>
      </c>
      <c r="J55" s="12" t="s">
        <v>366</v>
      </c>
      <c r="L55" s="18" t="s">
        <v>366</v>
      </c>
      <c r="M55" s="12" t="s">
        <v>366</v>
      </c>
    </row>
    <row r="56" spans="1:13" x14ac:dyDescent="0.25">
      <c r="A56" s="1"/>
      <c r="B56" s="1"/>
      <c r="C56" s="1"/>
      <c r="D56" s="1">
        <f>SUM(D2:D55)</f>
        <v>438</v>
      </c>
      <c r="F56" s="1"/>
      <c r="G56" s="1">
        <f>SUM(G2:G55)</f>
        <v>406</v>
      </c>
      <c r="H56" s="1"/>
      <c r="I56" s="1"/>
      <c r="J56" s="1">
        <f t="shared" ref="J56:M56" si="12">SUM(J2:J55)</f>
        <v>412</v>
      </c>
      <c r="K56" s="1"/>
      <c r="L56" s="1"/>
      <c r="M56" s="1">
        <f t="shared" si="12"/>
        <v>384</v>
      </c>
    </row>
    <row r="59" spans="1:13" x14ac:dyDescent="0.25">
      <c r="L59">
        <f>(2*M56)/(G56+J56)</f>
        <v>0.93887530562347188</v>
      </c>
    </row>
    <row r="63" spans="1:13" ht="13.8" customHeight="1" x14ac:dyDescent="0.25"/>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C14757-6D95-4B1F-AFC5-1A39FD9C8506}">
  <dimension ref="A1:M63"/>
  <sheetViews>
    <sheetView zoomScale="80" zoomScaleNormal="80" workbookViewId="0">
      <selection activeCell="N2" sqref="N2"/>
    </sheetView>
  </sheetViews>
  <sheetFormatPr defaultRowHeight="13.8" x14ac:dyDescent="0.25"/>
  <cols>
    <col min="1" max="1" width="18" style="143" customWidth="1"/>
    <col min="2" max="2" width="21.19921875" style="143" customWidth="1"/>
    <col min="3" max="3" width="20.3984375" style="143" customWidth="1"/>
    <col min="4" max="4" width="9.59765625" style="143" customWidth="1"/>
    <col min="6" max="6" width="20.19921875" customWidth="1"/>
    <col min="7" max="7" width="9.796875" customWidth="1"/>
    <col min="9" max="9" width="20" customWidth="1"/>
    <col min="10" max="10" width="9.796875" customWidth="1"/>
    <col min="12" max="12" width="17.69921875" customWidth="1"/>
    <col min="13" max="13" width="9.59765625" customWidth="1"/>
  </cols>
  <sheetData>
    <row r="1" spans="1:13" ht="28.2" thickBot="1" x14ac:dyDescent="0.3">
      <c r="A1" s="84" t="s">
        <v>375</v>
      </c>
      <c r="B1" s="85" t="s">
        <v>376</v>
      </c>
      <c r="C1" s="26" t="s">
        <v>30</v>
      </c>
      <c r="D1" s="27" t="s">
        <v>31</v>
      </c>
      <c r="F1" s="26" t="s">
        <v>497</v>
      </c>
      <c r="G1" s="27" t="s">
        <v>31</v>
      </c>
      <c r="I1" s="26" t="s">
        <v>498</v>
      </c>
      <c r="J1" s="27" t="s">
        <v>31</v>
      </c>
      <c r="L1" s="26" t="s">
        <v>499</v>
      </c>
      <c r="M1" s="27" t="s">
        <v>31</v>
      </c>
    </row>
    <row r="2" spans="1:13" ht="386.4" x14ac:dyDescent="0.25">
      <c r="A2" s="76" t="s">
        <v>1</v>
      </c>
      <c r="B2" s="83" t="s">
        <v>9</v>
      </c>
      <c r="C2" s="14" t="s">
        <v>284</v>
      </c>
      <c r="D2" s="4">
        <f>LEN(TRIM(C2))-LEN(SUBSTITUTE(C2," ",""))+1</f>
        <v>65</v>
      </c>
      <c r="F2" s="43" t="s">
        <v>500</v>
      </c>
      <c r="G2" s="44">
        <f t="shared" ref="G2:G10" si="0">LEN(TRIM(F2))-LEN(SUBSTITUTE(F2," ",""))+1</f>
        <v>62</v>
      </c>
      <c r="I2" s="13" t="s">
        <v>284</v>
      </c>
      <c r="J2" s="2">
        <f>LEN(TRIM(I2))-LEN(SUBSTITUTE(I2," ",""))+1</f>
        <v>65</v>
      </c>
      <c r="L2" s="13" t="str" cm="1">
        <f t="array" ref="L2">_xlfn.TEXTJOIN(" ",,_xlfn.FILTERXML("&lt;t&gt;&lt;s&gt;"&amp;SUBSTITUTE(F2&amp;" "&amp;I2," ","&lt;/s&gt;&lt;s&gt;")&amp;"&lt;/s&gt;&lt;/t&gt;","//s[preceding::*=.]"))</f>
        <v>ACTA2 AHR AZGP1 BGN CCNB1 CCNE2 CD24 CD38 CD68 CD69 CD74 CDKN2A COL1A1 COL1A2 COL3A1 COL4A1 COL4A2 CST3 DERL3 FASN FAT1 FCN1 FGFR4 FN1 FOS FOXP3 FTL GNG11 GRB7 HIF1A HLA.B HSPB1 IFITM3 ISG20 KIF23 KRT18 KRT19 LAMA1 LST1 LTF LYZ MAPK3 MDM2 MYL6 MYO10 NDC80 PGR PLVAP PTTG1 RPSA S100A8 SLC39A6 SNAI2 SOX10 SULF1 TCL1A TFF1 TIMP1 TPM2 TRAC XBP1 ZNF571</v>
      </c>
      <c r="M2" s="2">
        <f>LEN(TRIM(L2))-LEN(SUBSTITUTE(L2," ",""))+1</f>
        <v>62</v>
      </c>
    </row>
    <row r="3" spans="1:13" ht="193.2" x14ac:dyDescent="0.25">
      <c r="A3" s="23" t="s">
        <v>14</v>
      </c>
      <c r="B3" s="77" t="s">
        <v>9</v>
      </c>
      <c r="C3" s="28" t="s">
        <v>285</v>
      </c>
      <c r="D3" s="4">
        <f>LEN(TRIM(C3))-LEN(SUBSTITUTE(C3," ",""))+1</f>
        <v>35</v>
      </c>
      <c r="F3" s="14" t="s">
        <v>501</v>
      </c>
      <c r="G3" s="4">
        <f t="shared" si="0"/>
        <v>32</v>
      </c>
      <c r="I3" s="13" t="s">
        <v>536</v>
      </c>
      <c r="J3" s="2">
        <f>LEN(TRIM(I3))-LEN(SUBSTITUTE(I3," ",""))+1</f>
        <v>35</v>
      </c>
      <c r="L3" s="13" t="str" cm="1">
        <f t="array" ref="L3">_xlfn.TEXTJOIN(" ",,_xlfn.FILTERXML("&lt;t&gt;&lt;s&gt;"&amp;SUBSTITUTE(F3&amp;" "&amp;I3," ","&lt;/s&gt;&lt;s&gt;")&amp;"&lt;/s&gt;&lt;/t&gt;","//s[preceding::*=.]"))</f>
        <v>CCNE2 CD19 CD24 CD74 CDK4 CDKN2A FAT1 FCN1 FGFR4 FOS FOXP3 GRB7 HIF1A HSPB1 HSPG2 ICOS IFITM3 KRT19 LST1 LTF LYZ MAPK3 MYO10 PTTG1 RPSA S100A8 SLC39A6 SOX10 SULF1 TFF1 TRAC XBP1</v>
      </c>
      <c r="M3" s="2">
        <f t="shared" ref="M3:M12" si="1">LEN(TRIM(L3))-LEN(SUBSTITUTE(L3," ",""))+1</f>
        <v>32</v>
      </c>
    </row>
    <row r="4" spans="1:13" ht="124.2" x14ac:dyDescent="0.25">
      <c r="A4" s="23" t="s">
        <v>13</v>
      </c>
      <c r="B4" s="77" t="s">
        <v>9</v>
      </c>
      <c r="C4" s="14" t="s">
        <v>286</v>
      </c>
      <c r="D4" s="4">
        <f t="shared" ref="D4:D55" si="2">LEN(TRIM(C4))-LEN(SUBSTITUTE(C4," ",""))+1</f>
        <v>24</v>
      </c>
      <c r="F4" s="14" t="s">
        <v>502</v>
      </c>
      <c r="G4" s="4">
        <f t="shared" si="0"/>
        <v>21</v>
      </c>
      <c r="I4" s="14" t="s">
        <v>537</v>
      </c>
      <c r="J4" s="2">
        <f t="shared" ref="J4:J6" si="3">LEN(TRIM(I4))-LEN(SUBSTITUTE(I4," ",""))+1</f>
        <v>19</v>
      </c>
      <c r="L4" s="14" t="str" cm="1">
        <f t="array" ref="L4">_xlfn.TEXTJOIN(" ",,_xlfn.FILTERXML("&lt;t&gt;&lt;s&gt;"&amp;SUBSTITUTE(F4&amp;" "&amp;I4," ","&lt;/s&gt;&lt;s&gt;")&amp;"&lt;/s&gt;&lt;/t&gt;","//s[preceding::*=.]"))</f>
        <v>ANLN BCL2 C1QA CD38 CD69 COL1A2 CST3 FOXP3 GNG11 HIF1A HLA.B KIF23 LYZ MYO10 PLVAP SULF1</v>
      </c>
      <c r="M4" s="2">
        <f t="shared" si="1"/>
        <v>16</v>
      </c>
    </row>
    <row r="5" spans="1:13" ht="41.4" x14ac:dyDescent="0.25">
      <c r="A5" s="23" t="s">
        <v>4</v>
      </c>
      <c r="B5" s="77" t="s">
        <v>9</v>
      </c>
      <c r="C5" s="14" t="s">
        <v>287</v>
      </c>
      <c r="D5" s="4">
        <f t="shared" si="2"/>
        <v>8</v>
      </c>
      <c r="F5" s="14" t="s">
        <v>503</v>
      </c>
      <c r="G5" s="4">
        <f t="shared" si="0"/>
        <v>7</v>
      </c>
      <c r="I5" s="14" t="s">
        <v>287</v>
      </c>
      <c r="J5" s="2">
        <f t="shared" si="3"/>
        <v>8</v>
      </c>
      <c r="L5" s="14" t="str" cm="1">
        <f t="array" ref="L5">_xlfn.TEXTJOIN(" ",,_xlfn.FILTERXML("&lt;t&gt;&lt;s&gt;"&amp;SUBSTITUTE(F5&amp;" "&amp;I5," ","&lt;/s&gt;&lt;s&gt;")&amp;"&lt;/s&gt;&lt;/t&gt;","//s[preceding::*=.]"))</f>
        <v>COL4A1 COL4A2 FN1 GRB7 HIF1A KRT18 KRT19</v>
      </c>
      <c r="M5" s="2">
        <f t="shared" si="1"/>
        <v>7</v>
      </c>
    </row>
    <row r="6" spans="1:13" ht="55.2" x14ac:dyDescent="0.25">
      <c r="A6" s="23" t="s">
        <v>8</v>
      </c>
      <c r="B6" s="77" t="s">
        <v>9</v>
      </c>
      <c r="C6" s="14" t="s">
        <v>288</v>
      </c>
      <c r="D6" s="4">
        <f t="shared" si="2"/>
        <v>9</v>
      </c>
      <c r="F6" s="14" t="s">
        <v>504</v>
      </c>
      <c r="G6" s="4">
        <f t="shared" si="0"/>
        <v>9</v>
      </c>
      <c r="I6" s="14" t="s">
        <v>288</v>
      </c>
      <c r="J6" s="2">
        <f t="shared" si="3"/>
        <v>9</v>
      </c>
      <c r="L6" s="14" t="str" cm="1">
        <f t="array" ref="L6">_xlfn.TEXTJOIN(" ",,_xlfn.FILTERXML("&lt;t&gt;&lt;s&gt;"&amp;SUBSTITUTE(F6&amp;" "&amp;I6," ","&lt;/s&gt;&lt;s&gt;")&amp;"&lt;/s&gt;&lt;/t&gt;","//s[preceding::*=.]"))</f>
        <v>FN1 GNG11 HLA.B KIF23 KRT19 LAMA1 PLVAP TFF1 TPM2</v>
      </c>
      <c r="M6" s="2">
        <f t="shared" si="1"/>
        <v>9</v>
      </c>
    </row>
    <row r="7" spans="1:13" ht="165.6" x14ac:dyDescent="0.25">
      <c r="A7" s="23" t="s">
        <v>15</v>
      </c>
      <c r="B7" s="77" t="s">
        <v>9</v>
      </c>
      <c r="C7" s="14" t="s">
        <v>289</v>
      </c>
      <c r="D7" s="4">
        <f t="shared" si="2"/>
        <v>33</v>
      </c>
      <c r="F7" s="14" t="s">
        <v>505</v>
      </c>
      <c r="G7" s="4">
        <f t="shared" si="0"/>
        <v>29</v>
      </c>
      <c r="I7" s="14" t="s">
        <v>289</v>
      </c>
      <c r="J7" s="2">
        <f>LEN(TRIM(I7))-LEN(SUBSTITUTE(I7," ",""))+1</f>
        <v>33</v>
      </c>
      <c r="L7" s="14" t="str" cm="1">
        <f t="array" ref="L7">_xlfn.TEXTJOIN(" ",,_xlfn.FILTERXML("&lt;t&gt;&lt;s&gt;"&amp;SUBSTITUTE(F7&amp;" "&amp;I7," ","&lt;/s&gt;&lt;s&gt;")&amp;"&lt;/s&gt;&lt;/t&gt;","//s[preceding::*=.]"))</f>
        <v>AHR AZGP1 CCNE2 CD24 CD68 COL1A1 FAT1 FGFR4 FOS FTL GRB7 HIF1A HLA.B HSPB1 ISG20 KRT18 KRT19 LST1 LYZ MAPK3 MDM2 PGR RPSA S100A8 SLC39A6 SNAI2 TFF1 TPM2 XBP1</v>
      </c>
      <c r="M7" s="2">
        <f t="shared" si="1"/>
        <v>29</v>
      </c>
    </row>
    <row r="8" spans="1:13" ht="248.4" x14ac:dyDescent="0.25">
      <c r="A8" s="22" t="s">
        <v>1</v>
      </c>
      <c r="B8" s="77" t="s">
        <v>10</v>
      </c>
      <c r="C8" s="14" t="s">
        <v>290</v>
      </c>
      <c r="D8" s="4">
        <f t="shared" si="2"/>
        <v>43</v>
      </c>
      <c r="F8" s="14" t="s">
        <v>506</v>
      </c>
      <c r="G8" s="4">
        <f t="shared" si="0"/>
        <v>40</v>
      </c>
      <c r="I8" s="14" t="s">
        <v>290</v>
      </c>
      <c r="J8" s="4">
        <f t="shared" ref="J8" si="4">LEN(TRIM(I8))-LEN(SUBSTITUTE(I8," ",""))+1</f>
        <v>43</v>
      </c>
      <c r="L8" s="14" t="str" cm="1">
        <f t="array" ref="L8">_xlfn.TEXTJOIN(" ",,_xlfn.FILTERXML("&lt;t&gt;&lt;s&gt;"&amp;SUBSTITUTE(F8&amp;" "&amp;I8," ","&lt;/s&gt;&lt;s&gt;")&amp;"&lt;/s&gt;&lt;/t&gt;","//s[preceding::*=.]"))</f>
        <v>AHR CCNB1 CCNE2 CD19 CD24 CD38 CD74 COL1A1 COL1A2 COL3A1 CST3 CSTB DERL3 FAT1 FCN1 FGFR4 FOS FOXP3 FTL GNG11 HIF1A HLA.B HSPB1 KRT19 LST1 LTF LYZ MAPK3 NDC80 PGR PTTG1 RPSA S100A8 SLC39A6 SNAI2 SOX10 TFF1 TPM2 TRAC ZNF571</v>
      </c>
      <c r="M8" s="4">
        <f t="shared" si="1"/>
        <v>40</v>
      </c>
    </row>
    <row r="9" spans="1:13" ht="151.80000000000001" x14ac:dyDescent="0.25">
      <c r="A9" s="23" t="s">
        <v>14</v>
      </c>
      <c r="B9" s="77" t="s">
        <v>10</v>
      </c>
      <c r="C9" s="14" t="s">
        <v>291</v>
      </c>
      <c r="D9" s="4">
        <f t="shared" si="2"/>
        <v>29</v>
      </c>
      <c r="F9" s="14" t="s">
        <v>507</v>
      </c>
      <c r="G9" s="4">
        <f t="shared" si="0"/>
        <v>26</v>
      </c>
      <c r="I9" s="14" t="s">
        <v>538</v>
      </c>
      <c r="J9" s="4">
        <f>LEN(TRIM(I9))-LEN(SUBSTITUTE(I9," ",""))+1</f>
        <v>29</v>
      </c>
      <c r="L9" s="14" t="str" cm="1">
        <f t="array" ref="L9">_xlfn.TEXTJOIN(" ",,_xlfn.FILTERXML("&lt;t&gt;&lt;s&gt;"&amp;SUBSTITUTE(F9&amp;" "&amp;I9," ","&lt;/s&gt;&lt;s&gt;")&amp;"&lt;/s&gt;&lt;/t&gt;","//s[preceding::*=.]"))</f>
        <v>CCNE2 CD19 CD24 COL4A1 CSTB FAT1 FCN1 FGFR4 FOS FOXP3 FTL GRB7 HIF1A KRT19 LST1 LYZ MAPK3 MYO10 PLVAP PTTG1 S100A8 SDC1 SLC39A6 SULF1 TFF1 TRAC</v>
      </c>
      <c r="M9" s="4">
        <f t="shared" si="1"/>
        <v>26</v>
      </c>
    </row>
    <row r="10" spans="1:13" ht="55.2" x14ac:dyDescent="0.25">
      <c r="A10" s="23" t="s">
        <v>13</v>
      </c>
      <c r="B10" s="77" t="s">
        <v>10</v>
      </c>
      <c r="C10" s="14" t="s">
        <v>292</v>
      </c>
      <c r="D10" s="4">
        <f t="shared" si="2"/>
        <v>12</v>
      </c>
      <c r="F10" s="14" t="s">
        <v>508</v>
      </c>
      <c r="G10" s="4">
        <f t="shared" si="0"/>
        <v>9</v>
      </c>
      <c r="I10" s="14" t="s">
        <v>292</v>
      </c>
      <c r="J10" s="4">
        <f t="shared" ref="J10" si="5">LEN(TRIM(I10))-LEN(SUBSTITUTE(I10," ",""))+1</f>
        <v>12</v>
      </c>
      <c r="L10" s="14" t="str" cm="1">
        <f t="array" ref="L10">_xlfn.TEXTJOIN(" ",,_xlfn.FILTERXML("&lt;t&gt;&lt;s&gt;"&amp;SUBSTITUTE(F10&amp;" "&amp;I10," ","&lt;/s&gt;&lt;s&gt;")&amp;"&lt;/s&gt;&lt;/t&gt;","//s[preceding::*=.]"))</f>
        <v>ANLN CD69 COL1A2 CSTB FAT1 FN1 HIF1A HLA.B KRT19</v>
      </c>
      <c r="M10" s="4">
        <f t="shared" si="1"/>
        <v>9</v>
      </c>
    </row>
    <row r="11" spans="1:13" x14ac:dyDescent="0.25">
      <c r="A11" s="23" t="s">
        <v>4</v>
      </c>
      <c r="B11" s="77" t="s">
        <v>10</v>
      </c>
      <c r="C11" s="14" t="s">
        <v>366</v>
      </c>
      <c r="D11" s="4" t="s">
        <v>366</v>
      </c>
      <c r="F11" s="14" t="s">
        <v>366</v>
      </c>
      <c r="G11" s="4" t="s">
        <v>366</v>
      </c>
      <c r="I11" s="14" t="s">
        <v>488</v>
      </c>
      <c r="J11" s="4" t="s">
        <v>366</v>
      </c>
      <c r="L11" s="14" t="s">
        <v>366</v>
      </c>
      <c r="M11" s="4" t="s">
        <v>366</v>
      </c>
    </row>
    <row r="12" spans="1:13" ht="27.6" x14ac:dyDescent="0.25">
      <c r="A12" s="23" t="s">
        <v>8</v>
      </c>
      <c r="B12" s="77" t="s">
        <v>10</v>
      </c>
      <c r="C12" s="14" t="s">
        <v>168</v>
      </c>
      <c r="D12" s="4">
        <f t="shared" si="2"/>
        <v>4</v>
      </c>
      <c r="F12" s="14" t="s">
        <v>168</v>
      </c>
      <c r="G12" s="4">
        <f t="shared" ref="G12:G29" si="6">LEN(TRIM(F12))-LEN(SUBSTITUTE(F12," ",""))+1</f>
        <v>4</v>
      </c>
      <c r="I12" s="14" t="s">
        <v>168</v>
      </c>
      <c r="J12" s="4">
        <f>LEN(TRIM(I12))-LEN(SUBSTITUTE(I12," ",""))+1</f>
        <v>4</v>
      </c>
      <c r="L12" s="14" t="str" cm="1">
        <f t="array" ref="L12">_xlfn.TEXTJOIN(" ",,_xlfn.FILTERXML("&lt;t&gt;&lt;s&gt;"&amp;SUBSTITUTE(F12&amp;" "&amp;I12," ","&lt;/s&gt;&lt;s&gt;")&amp;"&lt;/s&gt;&lt;/t&gt;","//s[preceding::*=.]"))</f>
        <v>COL1A1 COL1A2 FN1 TPM2</v>
      </c>
      <c r="M12" s="4">
        <f t="shared" si="1"/>
        <v>4</v>
      </c>
    </row>
    <row r="13" spans="1:13" ht="179.4" x14ac:dyDescent="0.25">
      <c r="A13" s="23" t="s">
        <v>15</v>
      </c>
      <c r="B13" s="77" t="s">
        <v>10</v>
      </c>
      <c r="C13" s="14" t="s">
        <v>367</v>
      </c>
      <c r="D13" s="4">
        <f t="shared" si="2"/>
        <v>33</v>
      </c>
      <c r="F13" s="14" t="s">
        <v>509</v>
      </c>
      <c r="G13" s="4">
        <f t="shared" si="6"/>
        <v>30</v>
      </c>
      <c r="I13" s="14" t="s">
        <v>367</v>
      </c>
      <c r="J13" s="4">
        <f>LEN(TRIM(I13))-LEN(SUBSTITUTE(I13," ",""))+1</f>
        <v>33</v>
      </c>
      <c r="L13" s="14" t="str" cm="1">
        <f t="array" ref="L13">_xlfn.TEXTJOIN(" ",,_xlfn.FILTERXML("&lt;t&gt;&lt;s&gt;"&amp;SUBSTITUTE(F13&amp;" "&amp;I13," ","&lt;/s&gt;&lt;s&gt;")&amp;"&lt;/s&gt;&lt;/t&gt;","//s[preceding::*=.]"))</f>
        <v>AHR AZGP1 CCNB1 CCNE2 CD24 CST3 CTSL DERL3 FAT1 FCN1 FGFR4 FOS FTL GRB7 HIF1A HLA.B KRT19 LST1 LYPD6B LYZ MAPK3 PECAM1 PGR PTTG1 S100A8 SLC39A6 TFF1 TPM2 TRAC TSPAN1</v>
      </c>
      <c r="M13" s="4">
        <f t="shared" ref="M13:M24" si="7">LEN(TRIM(L13))-LEN(SUBSTITUTE(L13," ",""))+1</f>
        <v>30</v>
      </c>
    </row>
    <row r="14" spans="1:13" ht="345" x14ac:dyDescent="0.25">
      <c r="A14" s="22" t="s">
        <v>1</v>
      </c>
      <c r="B14" s="77" t="s">
        <v>11</v>
      </c>
      <c r="C14" s="14" t="s">
        <v>293</v>
      </c>
      <c r="D14" s="4">
        <f t="shared" si="2"/>
        <v>57</v>
      </c>
      <c r="F14" s="14" t="s">
        <v>510</v>
      </c>
      <c r="G14" s="4">
        <f t="shared" si="6"/>
        <v>54</v>
      </c>
      <c r="I14" s="14" t="s">
        <v>539</v>
      </c>
      <c r="J14" s="4">
        <f t="shared" ref="J14:J15" si="8">LEN(TRIM(I14))-LEN(SUBSTITUTE(I14," ",""))+1</f>
        <v>57</v>
      </c>
      <c r="L14" s="14" t="str" cm="1">
        <f t="array" ref="L14">_xlfn.TEXTJOIN(" ",,_xlfn.FILTERXML("&lt;t&gt;&lt;s&gt;"&amp;SUBSTITUTE(F14&amp;" "&amp;I14," ","&lt;/s&gt;&lt;s&gt;")&amp;"&lt;/s&gt;&lt;/t&gt;","//s[preceding::*=.]"))</f>
        <v>ACTA2 C1QA CCNE2 CD24 CD38 CD3G CD68 CD69 CDKN2A COL1A1 COL1A2 COL3A1 COL4A1 COL4A2 CST3 FASN FAT1 FCN1 FGFR1 FGFR4 FN1 FOS FOXP3 GNG11 GRB7 HIF1A HLA.B HSPB1 IFITM3 KIF23 KRT18 KRT19 LAMA1 LST1 LYZ MAPK3 MDM2 MYL6 MYO10 PGR PLVAP PTTG1 RPSA S100A8 SLC39A6 SNAI2 SOX10 SULF1 TFF1 TIMP1 TPM2 TRAC XBP1 ZNF571</v>
      </c>
      <c r="M14" s="4">
        <f t="shared" si="7"/>
        <v>54</v>
      </c>
    </row>
    <row r="15" spans="1:13" ht="165.6" x14ac:dyDescent="0.25">
      <c r="A15" s="23" t="s">
        <v>14</v>
      </c>
      <c r="B15" s="77" t="s">
        <v>11</v>
      </c>
      <c r="C15" s="14" t="s">
        <v>294</v>
      </c>
      <c r="D15" s="4">
        <f t="shared" si="2"/>
        <v>30</v>
      </c>
      <c r="F15" s="14" t="s">
        <v>511</v>
      </c>
      <c r="G15" s="4">
        <f t="shared" si="6"/>
        <v>27</v>
      </c>
      <c r="I15" s="14" t="s">
        <v>294</v>
      </c>
      <c r="J15" s="4">
        <f t="shared" si="8"/>
        <v>30</v>
      </c>
      <c r="L15" s="14" t="str" cm="1">
        <f t="array" ref="L15">_xlfn.TEXTJOIN(" ",,_xlfn.FILTERXML("&lt;t&gt;&lt;s&gt;"&amp;SUBSTITUTE(F15&amp;" "&amp;I15," ","&lt;/s&gt;&lt;s&gt;")&amp;"&lt;/s&gt;&lt;/t&gt;","//s[preceding::*=.]"))</f>
        <v>CD24 CD3G CDK4 CDKN2A FAT1 FCN1 FGFR4 FOS FOXP3 HIF1A HSPB1 HSPG2 KRT19 LST1 LYZ MAPK3 MDM2 MYL6 MYO10 PTTG1 RPSA S100A8 SLC39A6 SOX10 SULF1 TFF1 TRAC</v>
      </c>
      <c r="M15" s="4">
        <f t="shared" si="7"/>
        <v>27</v>
      </c>
    </row>
    <row r="16" spans="1:13" ht="124.2" x14ac:dyDescent="0.25">
      <c r="A16" s="23" t="s">
        <v>13</v>
      </c>
      <c r="B16" s="77" t="s">
        <v>11</v>
      </c>
      <c r="C16" s="14" t="s">
        <v>295</v>
      </c>
      <c r="D16" s="4">
        <f t="shared" si="2"/>
        <v>25</v>
      </c>
      <c r="F16" s="14" t="s">
        <v>512</v>
      </c>
      <c r="G16" s="4">
        <f t="shared" si="6"/>
        <v>23</v>
      </c>
      <c r="I16" s="14" t="s">
        <v>540</v>
      </c>
      <c r="J16" s="4">
        <f>LEN(TRIM(I16))-LEN(SUBSTITUTE(I16," ",""))+1</f>
        <v>19</v>
      </c>
      <c r="L16" s="14" t="str" cm="1">
        <f t="array" ref="L16">_xlfn.TEXTJOIN(" ",,_xlfn.FILTERXML("&lt;t&gt;&lt;s&gt;"&amp;SUBSTITUTE(F16&amp;" "&amp;I16," ","&lt;/s&gt;&lt;s&gt;")&amp;"&lt;/s&gt;&lt;/t&gt;","//s[preceding::*=.]"))</f>
        <v>ACTA2 ANLN BCL2 C1QA CD38 CD69 CDK4 FOXP3 GNG11 GRB7 HIF1A HLA.B MYO10 PLVAP TAGLN TIMP1 TPM2</v>
      </c>
      <c r="M16" s="4">
        <f t="shared" si="7"/>
        <v>17</v>
      </c>
    </row>
    <row r="17" spans="1:13" ht="41.4" x14ac:dyDescent="0.25">
      <c r="A17" s="23" t="s">
        <v>4</v>
      </c>
      <c r="B17" s="77" t="s">
        <v>11</v>
      </c>
      <c r="C17" s="14" t="s">
        <v>287</v>
      </c>
      <c r="D17" s="4">
        <f t="shared" si="2"/>
        <v>8</v>
      </c>
      <c r="F17" s="14" t="s">
        <v>503</v>
      </c>
      <c r="G17" s="4">
        <f t="shared" si="6"/>
        <v>7</v>
      </c>
      <c r="I17" s="14" t="s">
        <v>287</v>
      </c>
      <c r="J17" s="4">
        <f t="shared" ref="J17:J18" si="9">LEN(TRIM(I17))-LEN(SUBSTITUTE(I17," ",""))+1</f>
        <v>8</v>
      </c>
      <c r="L17" s="14" t="str" cm="1">
        <f t="array" ref="L17">_xlfn.TEXTJOIN(" ",,_xlfn.FILTERXML("&lt;t&gt;&lt;s&gt;"&amp;SUBSTITUTE(F17&amp;" "&amp;I17," ","&lt;/s&gt;&lt;s&gt;")&amp;"&lt;/s&gt;&lt;/t&gt;","//s[preceding::*=.]"))</f>
        <v>COL4A1 COL4A2 FN1 GRB7 HIF1A KRT18 KRT19</v>
      </c>
      <c r="M17" s="4">
        <f t="shared" si="7"/>
        <v>7</v>
      </c>
    </row>
    <row r="18" spans="1:13" ht="55.2" x14ac:dyDescent="0.25">
      <c r="A18" s="23" t="s">
        <v>8</v>
      </c>
      <c r="B18" s="77" t="s">
        <v>11</v>
      </c>
      <c r="C18" s="14" t="s">
        <v>296</v>
      </c>
      <c r="D18" s="4">
        <f t="shared" si="2"/>
        <v>9</v>
      </c>
      <c r="F18" s="14" t="s">
        <v>513</v>
      </c>
      <c r="G18" s="4">
        <f t="shared" si="6"/>
        <v>9</v>
      </c>
      <c r="I18" s="14" t="s">
        <v>296</v>
      </c>
      <c r="J18" s="4">
        <f t="shared" si="9"/>
        <v>9</v>
      </c>
      <c r="L18" s="14" t="str" cm="1">
        <f t="array" ref="L18">_xlfn.TEXTJOIN(" ",,_xlfn.FILTERXML("&lt;t&gt;&lt;s&gt;"&amp;SUBSTITUTE(F18&amp;" "&amp;I18," ","&lt;/s&gt;&lt;s&gt;")&amp;"&lt;/s&gt;&lt;/t&gt;","//s[preceding::*=.]"))</f>
        <v>CCNE1 GNG11 KIF23 PLVAP TCF4 TCL1A KRT19 TFF1</v>
      </c>
      <c r="M18" s="4">
        <f t="shared" si="7"/>
        <v>8</v>
      </c>
    </row>
    <row r="19" spans="1:13" ht="138" x14ac:dyDescent="0.25">
      <c r="A19" s="23" t="s">
        <v>15</v>
      </c>
      <c r="B19" s="77" t="s">
        <v>11</v>
      </c>
      <c r="C19" s="14" t="s">
        <v>297</v>
      </c>
      <c r="D19" s="4">
        <f t="shared" si="2"/>
        <v>26</v>
      </c>
      <c r="F19" s="14" t="s">
        <v>514</v>
      </c>
      <c r="G19" s="4">
        <f t="shared" si="6"/>
        <v>23</v>
      </c>
      <c r="I19" s="14" t="s">
        <v>297</v>
      </c>
      <c r="J19" s="4">
        <f>LEN(TRIM(I19))-LEN(SUBSTITUTE(I19," ",""))+1</f>
        <v>26</v>
      </c>
      <c r="L19" s="14" t="str" cm="1">
        <f t="array" ref="L19">_xlfn.TEXTJOIN(" ",,_xlfn.FILTERXML("&lt;t&gt;&lt;s&gt;"&amp;SUBSTITUTE(F19&amp;" "&amp;I19," ","&lt;/s&gt;&lt;s&gt;")&amp;"&lt;/s&gt;&lt;/t&gt;","//s[preceding::*=.]"))</f>
        <v>AZGP1 CCNE2 CD68 COL1A1 COL1A2 FAT1 FGFR4 FOS GRB7 HIF1A HLA.B HSPB1 KRT19 LST1 LYZ MAPK3 MDM2 RPSA S100A8 SNAI2 TFF1 TPM2 XBP1</v>
      </c>
      <c r="M19" s="4">
        <f t="shared" si="7"/>
        <v>23</v>
      </c>
    </row>
    <row r="20" spans="1:13" ht="345" x14ac:dyDescent="0.25">
      <c r="A20" s="22" t="s">
        <v>1</v>
      </c>
      <c r="B20" s="78" t="s">
        <v>25</v>
      </c>
      <c r="C20" s="15" t="s">
        <v>298</v>
      </c>
      <c r="D20" s="6">
        <f t="shared" si="2"/>
        <v>59</v>
      </c>
      <c r="F20" s="15" t="s">
        <v>515</v>
      </c>
      <c r="G20" s="6">
        <f t="shared" si="6"/>
        <v>58</v>
      </c>
      <c r="I20" s="15" t="s">
        <v>298</v>
      </c>
      <c r="J20" s="6">
        <f t="shared" ref="J20" si="10">LEN(TRIM(I20))-LEN(SUBSTITUTE(I20," ",""))+1</f>
        <v>59</v>
      </c>
      <c r="L20" s="15" t="str" cm="1">
        <f t="array" ref="L20">_xlfn.TEXTJOIN(" ",,_xlfn.FILTERXML("&lt;t&gt;&lt;s&gt;"&amp;SUBSTITUTE(F20&amp;" "&amp;I20," ","&lt;/s&gt;&lt;s&gt;")&amp;"&lt;/s&gt;&lt;/t&gt;","//s[preceding::*=.]"))</f>
        <v>APOE BGN C1QA CCNB1 CD24 CD36 CD3G CD68 CD69 CD79B CDK6 CDKN2A COL1A1 COL1A2 CRABP2 CTSL ERBB2 FAT1 FN1 FOS FOXP3 GNG11 GZMB HIF1A HLA.B HSPB1 ICOS IFITM3 IGHG1 IGHG4 IGKC IL2RA JUN KIF23 KRT8 KRT18 KRT19 LAMA1 LYZ MDM2 MLPH MYL6 MYO10 NOTCH1 PABPC1 PGR PLVAP RPSA S100A8 SDC1 SOX10 SOX4 TFF1 THY1 TPM2 TTC6 XBP1 ZNF571</v>
      </c>
      <c r="M20" s="6">
        <f t="shared" si="7"/>
        <v>58</v>
      </c>
    </row>
    <row r="21" spans="1:13" ht="165.6" x14ac:dyDescent="0.25">
      <c r="A21" s="23" t="s">
        <v>14</v>
      </c>
      <c r="B21" s="78" t="s">
        <v>25</v>
      </c>
      <c r="C21" s="15" t="s">
        <v>299</v>
      </c>
      <c r="D21" s="6">
        <f t="shared" si="2"/>
        <v>29</v>
      </c>
      <c r="F21" s="15" t="s">
        <v>516</v>
      </c>
      <c r="G21" s="6">
        <f t="shared" si="6"/>
        <v>28</v>
      </c>
      <c r="I21" s="45" t="s">
        <v>299</v>
      </c>
      <c r="J21" s="6">
        <f>LEN(TRIM(I21))-LEN(SUBSTITUTE(I21," ",""))+1</f>
        <v>29</v>
      </c>
      <c r="L21" s="45" t="str" cm="1">
        <f t="array" ref="L21">_xlfn.TEXTJOIN(" ",,_xlfn.FILTERXML("&lt;t&gt;&lt;s&gt;"&amp;SUBSTITUTE(F21&amp;" "&amp;I21," ","&lt;/s&gt;&lt;s&gt;")&amp;"&lt;/s&gt;&lt;/t&gt;","//s[preceding::*=.]"))</f>
        <v>APOE C1QA CCNB1 CD24 CD36 CD3E CTSL FASN FAT1 FCN1 FGFR4 FOS FOXP3 GRB7 ICOS IGHG1 IGHG4 IGKC LST1 LYZ MAPK3 MDM2 MLPH PTTG1 RPSA S100A8 SLC39A6 SOX10</v>
      </c>
      <c r="M21" s="6">
        <f t="shared" si="7"/>
        <v>28</v>
      </c>
    </row>
    <row r="22" spans="1:13" ht="41.4" x14ac:dyDescent="0.25">
      <c r="A22" s="23" t="s">
        <v>13</v>
      </c>
      <c r="B22" s="78" t="s">
        <v>25</v>
      </c>
      <c r="C22" s="15" t="s">
        <v>300</v>
      </c>
      <c r="D22" s="6">
        <f t="shared" si="2"/>
        <v>9</v>
      </c>
      <c r="F22" s="15" t="s">
        <v>517</v>
      </c>
      <c r="G22" s="6">
        <f t="shared" si="6"/>
        <v>8</v>
      </c>
      <c r="I22" s="15" t="s">
        <v>300</v>
      </c>
      <c r="J22" s="6">
        <f t="shared" ref="J22" si="11">LEN(TRIM(I22))-LEN(SUBSTITUTE(I22," ",""))+1</f>
        <v>9</v>
      </c>
      <c r="L22" s="15" t="str" cm="1">
        <f t="array" ref="L22">_xlfn.TEXTJOIN(" ",,_xlfn.FILTERXML("&lt;t&gt;&lt;s&gt;"&amp;SUBSTITUTE(F22&amp;" "&amp;I22," ","&lt;/s&gt;&lt;s&gt;")&amp;"&lt;/s&gt;&lt;/t&gt;","//s[preceding::*=.]"))</f>
        <v>APOE FOS FOXP3 GNG11 KIF23 LTF MYO10 PTPRC</v>
      </c>
      <c r="M22" s="6">
        <f t="shared" si="7"/>
        <v>8</v>
      </c>
    </row>
    <row r="23" spans="1:13" ht="82.8" x14ac:dyDescent="0.25">
      <c r="A23" s="23" t="s">
        <v>4</v>
      </c>
      <c r="B23" s="78" t="s">
        <v>25</v>
      </c>
      <c r="C23" s="15" t="s">
        <v>301</v>
      </c>
      <c r="D23" s="6">
        <f t="shared" si="2"/>
        <v>13</v>
      </c>
      <c r="F23" s="15" t="s">
        <v>518</v>
      </c>
      <c r="G23" s="6">
        <f t="shared" si="6"/>
        <v>12</v>
      </c>
      <c r="I23" s="15" t="s">
        <v>301</v>
      </c>
      <c r="J23" s="6">
        <f>LEN(TRIM(I23))-LEN(SUBSTITUTE(I23," ",""))+1</f>
        <v>13</v>
      </c>
      <c r="L23" s="15" t="str" cm="1">
        <f t="array" ref="L23">_xlfn.TEXTJOIN(" ",,_xlfn.FILTERXML("&lt;t&gt;&lt;s&gt;"&amp;SUBSTITUTE(F23&amp;" "&amp;I23," ","&lt;/s&gt;&lt;s&gt;")&amp;"&lt;/s&gt;&lt;/t&gt;","//s[preceding::*=.]"))</f>
        <v>CCNB1 CD69 CDKN2A FABP7 FAP KIF23 LAMA1 LYZ NOTCH1 PECAM1 SKAP1 XBP1</v>
      </c>
      <c r="M23" s="6">
        <f t="shared" si="7"/>
        <v>12</v>
      </c>
    </row>
    <row r="24" spans="1:13" ht="41.4" x14ac:dyDescent="0.25">
      <c r="A24" s="23" t="s">
        <v>8</v>
      </c>
      <c r="B24" s="78" t="s">
        <v>25</v>
      </c>
      <c r="C24" s="15" t="s">
        <v>302</v>
      </c>
      <c r="D24" s="6">
        <f t="shared" si="2"/>
        <v>6</v>
      </c>
      <c r="F24" s="15" t="s">
        <v>519</v>
      </c>
      <c r="G24" s="6">
        <f t="shared" si="6"/>
        <v>6</v>
      </c>
      <c r="I24" s="15" t="s">
        <v>302</v>
      </c>
      <c r="J24" s="6">
        <f>LEN(TRIM(I24))-LEN(SUBSTITUTE(I24," ",""))+1</f>
        <v>6</v>
      </c>
      <c r="L24" s="15" t="str" cm="1">
        <f t="array" ref="L24">_xlfn.TEXTJOIN(" ",,_xlfn.FILTERXML("&lt;t&gt;&lt;s&gt;"&amp;SUBSTITUTE(F24&amp;" "&amp;I24," ","&lt;/s&gt;&lt;s&gt;")&amp;"&lt;/s&gt;&lt;/t&gt;","//s[preceding::*=.]"))</f>
        <v>CCNB1 KIF23 KRT8 LAMA1 LYZ MYO10</v>
      </c>
      <c r="M24" s="6">
        <f t="shared" si="7"/>
        <v>6</v>
      </c>
    </row>
    <row r="25" spans="1:13" ht="220.8" x14ac:dyDescent="0.25">
      <c r="A25" s="23" t="s">
        <v>15</v>
      </c>
      <c r="B25" s="78" t="s">
        <v>25</v>
      </c>
      <c r="C25" s="15" t="s">
        <v>303</v>
      </c>
      <c r="D25" s="6">
        <f t="shared" si="2"/>
        <v>37</v>
      </c>
      <c r="F25" s="15" t="s">
        <v>520</v>
      </c>
      <c r="G25" s="6">
        <f t="shared" si="6"/>
        <v>36</v>
      </c>
      <c r="I25" s="15" t="s">
        <v>303</v>
      </c>
      <c r="J25" s="6">
        <f t="shared" ref="J25" si="12">LEN(TRIM(I25))-LEN(SUBSTITUTE(I25," ",""))+1</f>
        <v>37</v>
      </c>
      <c r="L25" s="15" t="str" cm="1">
        <f t="array" ref="L25">_xlfn.TEXTJOIN(" ",,_xlfn.FILTERXML("&lt;t&gt;&lt;s&gt;"&amp;SUBSTITUTE(F25&amp;" "&amp;I25," ","&lt;/s&gt;&lt;s&gt;")&amp;"&lt;/s&gt;&lt;/t&gt;","//s[preceding::*=.]"))</f>
        <v>APOE CAPN13 CCNB1 CD24 CD36 CD68 CD69 CDK6 COL1A2 FAT1 FN1 FOS FOXP3 HIF1A HLA.B HSPB1 IGHG1 IGHG4 IGKC JUN KIF23 KRT19 LTF LYZ MDM2 MLPH MYL6 MYO10 PLVAP RPSA S100A8 SOX10 SOX4 TPM2 XBP1 ZNF571</v>
      </c>
      <c r="M25" s="6">
        <f t="shared" ref="M25:M28" si="13">LEN(TRIM(L25))-LEN(SUBSTITUTE(L25," ",""))+1</f>
        <v>36</v>
      </c>
    </row>
    <row r="26" spans="1:13" ht="55.2" x14ac:dyDescent="0.25">
      <c r="A26" s="22" t="s">
        <v>1</v>
      </c>
      <c r="B26" s="79" t="s">
        <v>7</v>
      </c>
      <c r="C26" s="16" t="s">
        <v>306</v>
      </c>
      <c r="D26" s="8">
        <f t="shared" si="2"/>
        <v>9</v>
      </c>
      <c r="F26" s="16" t="s">
        <v>521</v>
      </c>
      <c r="G26" s="8">
        <f t="shared" si="6"/>
        <v>9</v>
      </c>
      <c r="I26" s="16" t="s">
        <v>306</v>
      </c>
      <c r="J26" s="8">
        <f>LEN(TRIM(I26))-LEN(SUBSTITUTE(I26," ",""))+1</f>
        <v>9</v>
      </c>
      <c r="L26" s="16" t="str" cm="1">
        <f t="array" ref="L26">_xlfn.TEXTJOIN(" ",,_xlfn.FILTERXML("&lt;t&gt;&lt;s&gt;"&amp;SUBSTITUTE(F26&amp;" "&amp;I26," ","&lt;/s&gt;&lt;s&gt;")&amp;"&lt;/s&gt;&lt;/t&gt;","//s[preceding::*=.]"))</f>
        <v>ACTA2 CAPN13 CD74 FTL LYZ PECAM1 SDC1 TSPAN1 XBP1</v>
      </c>
      <c r="M26" s="8">
        <f t="shared" si="13"/>
        <v>9</v>
      </c>
    </row>
    <row r="27" spans="1:13" x14ac:dyDescent="0.25">
      <c r="A27" s="23" t="s">
        <v>14</v>
      </c>
      <c r="B27" s="79" t="s">
        <v>7</v>
      </c>
      <c r="C27" s="16" t="s">
        <v>219</v>
      </c>
      <c r="D27" s="8">
        <f t="shared" si="2"/>
        <v>1</v>
      </c>
      <c r="F27" s="16" t="s">
        <v>219</v>
      </c>
      <c r="G27" s="8">
        <f t="shared" si="6"/>
        <v>1</v>
      </c>
      <c r="I27" s="16" t="s">
        <v>219</v>
      </c>
      <c r="J27" s="8">
        <f t="shared" ref="J27:J28" si="14">LEN(TRIM(I27))-LEN(SUBSTITUTE(I27," ",""))+1</f>
        <v>1</v>
      </c>
      <c r="L27" s="16" t="str" cm="1">
        <f t="array" ref="L27">_xlfn.TEXTJOIN(" ",,_xlfn.FILTERXML("&lt;t&gt;&lt;s&gt;"&amp;SUBSTITUTE(F27&amp;" "&amp;I27," ","&lt;/s&gt;&lt;s&gt;")&amp;"&lt;/s&gt;&lt;/t&gt;","//s[preceding::*=.]"))</f>
        <v>TSPAN1</v>
      </c>
      <c r="M27" s="8">
        <f t="shared" si="13"/>
        <v>1</v>
      </c>
    </row>
    <row r="28" spans="1:13" x14ac:dyDescent="0.25">
      <c r="A28" s="23" t="s">
        <v>13</v>
      </c>
      <c r="B28" s="79" t="s">
        <v>7</v>
      </c>
      <c r="C28" s="16" t="s">
        <v>92</v>
      </c>
      <c r="D28" s="8">
        <f t="shared" si="2"/>
        <v>1</v>
      </c>
      <c r="F28" s="16" t="s">
        <v>92</v>
      </c>
      <c r="G28" s="8">
        <f t="shared" si="6"/>
        <v>1</v>
      </c>
      <c r="I28" s="16" t="s">
        <v>92</v>
      </c>
      <c r="J28" s="8">
        <f t="shared" si="14"/>
        <v>1</v>
      </c>
      <c r="L28" s="16" t="str" cm="1">
        <f t="array" ref="L28">_xlfn.TEXTJOIN(" ",,_xlfn.FILTERXML("&lt;t&gt;&lt;s&gt;"&amp;SUBSTITUTE(F28&amp;" "&amp;I28," ","&lt;/s&gt;&lt;s&gt;")&amp;"&lt;/s&gt;&lt;/t&gt;","//s[preceding::*=.]"))</f>
        <v>CDKN2A</v>
      </c>
      <c r="M28" s="8">
        <f t="shared" si="13"/>
        <v>1</v>
      </c>
    </row>
    <row r="29" spans="1:13" x14ac:dyDescent="0.25">
      <c r="A29" s="23" t="s">
        <v>4</v>
      </c>
      <c r="B29" s="79" t="s">
        <v>7</v>
      </c>
      <c r="C29" s="16" t="s">
        <v>220</v>
      </c>
      <c r="D29" s="8">
        <f t="shared" si="2"/>
        <v>1</v>
      </c>
      <c r="F29" s="16" t="s">
        <v>220</v>
      </c>
      <c r="G29" s="8">
        <f t="shared" si="6"/>
        <v>1</v>
      </c>
      <c r="I29" s="16" t="s">
        <v>220</v>
      </c>
      <c r="J29" s="8">
        <f t="shared" ref="J29:J45" si="15">LEN(TRIM(I29))-LEN(SUBSTITUTE(I29," ",""))+1</f>
        <v>1</v>
      </c>
      <c r="L29" s="16" t="str" cm="1">
        <f t="array" ref="L29">_xlfn.TEXTJOIN(" ",,_xlfn.FILTERXML("&lt;t&gt;&lt;s&gt;"&amp;SUBSTITUTE(F29&amp;" "&amp;I29," ","&lt;/s&gt;&lt;s&gt;")&amp;"&lt;/s&gt;&lt;/t&gt;","//s[preceding::*=.]"))</f>
        <v>NOTCH1</v>
      </c>
      <c r="M29" s="8">
        <f t="shared" ref="M29:M45" si="16">LEN(TRIM(L29))-LEN(SUBSTITUTE(L29," ",""))+1</f>
        <v>1</v>
      </c>
    </row>
    <row r="30" spans="1:13" x14ac:dyDescent="0.25">
      <c r="A30" s="23" t="s">
        <v>8</v>
      </c>
      <c r="B30" s="79" t="s">
        <v>7</v>
      </c>
      <c r="C30" s="16" t="s">
        <v>16</v>
      </c>
      <c r="D30" s="8">
        <f t="shared" si="2"/>
        <v>1</v>
      </c>
      <c r="F30" s="16" t="s">
        <v>16</v>
      </c>
      <c r="G30" s="8">
        <f t="shared" ref="G30:G55" si="17">LEN(TRIM(F30))-LEN(SUBSTITUTE(F30," ",""))+1</f>
        <v>1</v>
      </c>
      <c r="I30" s="16" t="s">
        <v>16</v>
      </c>
      <c r="J30" s="8">
        <f t="shared" si="15"/>
        <v>1</v>
      </c>
      <c r="L30" s="16" t="str" cm="1">
        <f t="array" ref="L30">_xlfn.TEXTJOIN(" ",,_xlfn.FILTERXML("&lt;t&gt;&lt;s&gt;"&amp;SUBSTITUTE(F30&amp;" "&amp;I30," ","&lt;/s&gt;&lt;s&gt;")&amp;"&lt;/s&gt;&lt;/t&gt;","//s[preceding::*=.]"))</f>
        <v>TFF1</v>
      </c>
      <c r="M30" s="8">
        <f t="shared" si="16"/>
        <v>1</v>
      </c>
    </row>
    <row r="31" spans="1:13" ht="27.6" x14ac:dyDescent="0.25">
      <c r="A31" s="23" t="s">
        <v>15</v>
      </c>
      <c r="B31" s="79" t="s">
        <v>7</v>
      </c>
      <c r="C31" s="16" t="s">
        <v>307</v>
      </c>
      <c r="D31" s="8">
        <f t="shared" si="2"/>
        <v>5</v>
      </c>
      <c r="F31" s="16" t="s">
        <v>522</v>
      </c>
      <c r="G31" s="8">
        <f t="shared" si="17"/>
        <v>5</v>
      </c>
      <c r="I31" s="16" t="s">
        <v>307</v>
      </c>
      <c r="J31" s="8">
        <f t="shared" si="15"/>
        <v>5</v>
      </c>
      <c r="L31" s="16" t="str" cm="1">
        <f t="array" ref="L31">_xlfn.TEXTJOIN(" ",,_xlfn.FILTERXML("&lt;t&gt;&lt;s&gt;"&amp;SUBSTITUTE(F31&amp;" "&amp;I31," ","&lt;/s&gt;&lt;s&gt;")&amp;"&lt;/s&gt;&lt;/t&gt;","//s[preceding::*=.]"))</f>
        <v>CAPN13 DERL3 FOXP3 ISG20 XBP1</v>
      </c>
      <c r="M31" s="8">
        <f t="shared" si="16"/>
        <v>5</v>
      </c>
    </row>
    <row r="32" spans="1:13" ht="207" x14ac:dyDescent="0.25">
      <c r="A32" s="22" t="s">
        <v>1</v>
      </c>
      <c r="B32" s="80" t="s">
        <v>6</v>
      </c>
      <c r="C32" s="17" t="s">
        <v>395</v>
      </c>
      <c r="D32" s="10">
        <f t="shared" si="2"/>
        <v>35</v>
      </c>
      <c r="F32" s="17" t="s">
        <v>523</v>
      </c>
      <c r="G32" s="10">
        <f t="shared" si="17"/>
        <v>35</v>
      </c>
      <c r="I32" s="17" t="s">
        <v>541</v>
      </c>
      <c r="J32" s="10">
        <f t="shared" si="15"/>
        <v>34</v>
      </c>
      <c r="L32" s="17" t="str" cm="1">
        <f t="array" ref="L32">_xlfn.TEXTJOIN(" ",,_xlfn.FILTERXML("&lt;t&gt;&lt;s&gt;"&amp;SUBSTITUTE(F32&amp;" "&amp;I32," ","&lt;/s&gt;&lt;s&gt;")&amp;"&lt;/s&gt;&lt;/t&gt;","//s[preceding::*=.]"))</f>
        <v>CD24 CD3G COL1A1 ERBB2 FASN FAT1 FCN1 FGFR4 FN1 HSPB1 IFITM3 IGHG1 IGHG4 IGKC KRT18 KRT19 KRT8 LST1 LTF LYZ MAPK3 MT2A MYL6 NOTCH1 RPL18 RPSA S100A14 S100A8 SDC1 SLC39A6 TFF1 TFF3 TFRC XBP1</v>
      </c>
      <c r="M32" s="10">
        <f t="shared" si="16"/>
        <v>34</v>
      </c>
    </row>
    <row r="33" spans="1:13" ht="124.2" x14ac:dyDescent="0.25">
      <c r="A33" s="23" t="s">
        <v>14</v>
      </c>
      <c r="B33" s="80" t="s">
        <v>6</v>
      </c>
      <c r="C33" s="17" t="s">
        <v>396</v>
      </c>
      <c r="D33" s="10">
        <f t="shared" si="2"/>
        <v>20</v>
      </c>
      <c r="F33" s="17" t="s">
        <v>524</v>
      </c>
      <c r="G33" s="10">
        <f t="shared" si="17"/>
        <v>20</v>
      </c>
      <c r="I33" s="17" t="s">
        <v>396</v>
      </c>
      <c r="J33" s="10">
        <f t="shared" si="15"/>
        <v>20</v>
      </c>
      <c r="L33" s="17" t="str" cm="1">
        <f t="array" ref="L33">_xlfn.TEXTJOIN(" ",,_xlfn.FILTERXML("&lt;t&gt;&lt;s&gt;"&amp;SUBSTITUTE(F33&amp;" "&amp;I33," ","&lt;/s&gt;&lt;s&gt;")&amp;"&lt;/s&gt;&lt;/t&gt;","//s[preceding::*=.]"))</f>
        <v>CSTB ERBB2 FAT1 FCN1 FGFR4 IGHG1 IGHG4 IGKC KRT18 KRT19 LST1 LYZ MAPK3 PTTG1 S100A14 SLC39A6 SOX10 TFF1 TFF3 TMSB4X</v>
      </c>
      <c r="M33" s="10">
        <f t="shared" si="16"/>
        <v>20</v>
      </c>
    </row>
    <row r="34" spans="1:13" ht="27.6" x14ac:dyDescent="0.25">
      <c r="A34" s="23" t="s">
        <v>13</v>
      </c>
      <c r="B34" s="80" t="s">
        <v>6</v>
      </c>
      <c r="C34" s="17" t="s">
        <v>397</v>
      </c>
      <c r="D34" s="10">
        <f t="shared" si="2"/>
        <v>5</v>
      </c>
      <c r="F34" s="17" t="s">
        <v>525</v>
      </c>
      <c r="G34" s="10">
        <f t="shared" si="17"/>
        <v>5</v>
      </c>
      <c r="I34" s="17" t="s">
        <v>397</v>
      </c>
      <c r="J34" s="10">
        <f t="shared" si="15"/>
        <v>5</v>
      </c>
      <c r="L34" s="17" t="str" cm="1">
        <f t="array" ref="L34">_xlfn.TEXTJOIN(" ",,_xlfn.FILTERXML("&lt;t&gt;&lt;s&gt;"&amp;SUBSTITUTE(F34&amp;" "&amp;I34," ","&lt;/s&gt;&lt;s&gt;")&amp;"&lt;/s&gt;&lt;/t&gt;","//s[preceding::*=.]"))</f>
        <v>COL1A2 COL3A1 COL4A1 FN1 SDC1</v>
      </c>
      <c r="M34" s="10">
        <f t="shared" si="16"/>
        <v>5</v>
      </c>
    </row>
    <row r="35" spans="1:13" ht="82.8" x14ac:dyDescent="0.25">
      <c r="A35" s="23" t="s">
        <v>4</v>
      </c>
      <c r="B35" s="80" t="s">
        <v>6</v>
      </c>
      <c r="C35" s="17" t="s">
        <v>398</v>
      </c>
      <c r="D35" s="10">
        <f t="shared" si="2"/>
        <v>11</v>
      </c>
      <c r="F35" s="17" t="s">
        <v>398</v>
      </c>
      <c r="G35" s="10">
        <f t="shared" si="17"/>
        <v>11</v>
      </c>
      <c r="I35" s="17" t="s">
        <v>398</v>
      </c>
      <c r="J35" s="10">
        <f t="shared" si="15"/>
        <v>11</v>
      </c>
      <c r="L35" s="17" t="str" cm="1">
        <f t="array" ref="L35">_xlfn.TEXTJOIN(" ",,_xlfn.FILTERXML("&lt;t&gt;&lt;s&gt;"&amp;SUBSTITUTE(F35&amp;" "&amp;I35," ","&lt;/s&gt;&lt;s&gt;")&amp;"&lt;/s&gt;&lt;/t&gt;","//s[preceding::*=.]"))</f>
        <v>APOE ERBB2 FASN HSPB1 KRT18 KRT19 MT2A MYL6 NOTCH1 RPSA TMSB4X</v>
      </c>
      <c r="M35" s="10">
        <f t="shared" si="16"/>
        <v>11</v>
      </c>
    </row>
    <row r="36" spans="1:13" x14ac:dyDescent="0.25">
      <c r="A36" s="23" t="s">
        <v>8</v>
      </c>
      <c r="B36" s="80" t="s">
        <v>6</v>
      </c>
      <c r="C36" s="17" t="s">
        <v>314</v>
      </c>
      <c r="D36" s="10">
        <f t="shared" si="2"/>
        <v>3</v>
      </c>
      <c r="F36" s="17" t="s">
        <v>526</v>
      </c>
      <c r="G36" s="10">
        <f t="shared" si="17"/>
        <v>3</v>
      </c>
      <c r="I36" s="17" t="s">
        <v>542</v>
      </c>
      <c r="J36" s="10">
        <f t="shared" si="15"/>
        <v>2</v>
      </c>
      <c r="L36" s="17" t="str" cm="1">
        <f t="array" ref="L36">_xlfn.TEXTJOIN(" ",,_xlfn.FILTERXML("&lt;t&gt;&lt;s&gt;"&amp;SUBSTITUTE(F36&amp;" "&amp;I36," ","&lt;/s&gt;&lt;s&gt;")&amp;"&lt;/s&gt;&lt;/t&gt;","//s[preceding::*=.]"))</f>
        <v>FOXP3 TFF1</v>
      </c>
      <c r="M36" s="10">
        <f t="shared" si="16"/>
        <v>2</v>
      </c>
    </row>
    <row r="37" spans="1:13" ht="82.8" x14ac:dyDescent="0.25">
      <c r="A37" s="23" t="s">
        <v>15</v>
      </c>
      <c r="B37" s="80" t="s">
        <v>6</v>
      </c>
      <c r="C37" s="17" t="s">
        <v>399</v>
      </c>
      <c r="D37" s="10">
        <f t="shared" si="2"/>
        <v>13</v>
      </c>
      <c r="F37" s="17" t="s">
        <v>527</v>
      </c>
      <c r="G37" s="10">
        <f t="shared" si="17"/>
        <v>13</v>
      </c>
      <c r="I37" s="17" t="s">
        <v>399</v>
      </c>
      <c r="J37" s="10">
        <f t="shared" si="15"/>
        <v>13</v>
      </c>
      <c r="L37" s="17" t="str" cm="1">
        <f t="array" ref="L37">_xlfn.TEXTJOIN(" ",,_xlfn.FILTERXML("&lt;t&gt;&lt;s&gt;"&amp;SUBSTITUTE(F37&amp;" "&amp;I37," ","&lt;/s&gt;&lt;s&gt;")&amp;"&lt;/s&gt;&lt;/t&gt;","//s[preceding::*=.]"))</f>
        <v>CD24 FASN FAT1 HSPB1 KRT18 KRT19 LST1 LYZ MAPK3 MT2A MYL6 S100A8 TMSB4X</v>
      </c>
      <c r="M37" s="10">
        <f t="shared" si="16"/>
        <v>13</v>
      </c>
    </row>
    <row r="38" spans="1:13" ht="138" x14ac:dyDescent="0.25">
      <c r="A38" s="22" t="s">
        <v>1</v>
      </c>
      <c r="B38" s="80" t="s">
        <v>5</v>
      </c>
      <c r="C38" s="17" t="s">
        <v>308</v>
      </c>
      <c r="D38" s="10">
        <f t="shared" si="2"/>
        <v>21</v>
      </c>
      <c r="F38" s="17" t="s">
        <v>528</v>
      </c>
      <c r="G38" s="10">
        <f t="shared" si="17"/>
        <v>21</v>
      </c>
      <c r="I38" s="17" t="s">
        <v>308</v>
      </c>
      <c r="J38" s="10">
        <f t="shared" si="15"/>
        <v>21</v>
      </c>
      <c r="L38" s="17" t="str" cm="1">
        <f t="array" ref="L38">_xlfn.TEXTJOIN(" ",,_xlfn.FILTERXML("&lt;t&gt;&lt;s&gt;"&amp;SUBSTITUTE(F38&amp;" "&amp;I38," ","&lt;/s&gt;&lt;s&gt;")&amp;"&lt;/s&gt;&lt;/t&gt;","//s[preceding::*=.]"))</f>
        <v>C1QA ERBB2 FABP7 FASN FAT1 FGFR4 GRB7 HSPB1 IFITM3 IGHG1 IGHG4 IGKC KRT18 KRT19 LYZ MAPK3 MDM2 MYL6 NOTCH1 S100A14 TMSB4X</v>
      </c>
      <c r="M38" s="10">
        <f t="shared" si="16"/>
        <v>21</v>
      </c>
    </row>
    <row r="39" spans="1:13" ht="96.6" x14ac:dyDescent="0.25">
      <c r="A39" s="23" t="s">
        <v>14</v>
      </c>
      <c r="B39" s="80" t="s">
        <v>5</v>
      </c>
      <c r="C39" s="17" t="s">
        <v>309</v>
      </c>
      <c r="D39" s="10">
        <f t="shared" si="2"/>
        <v>13</v>
      </c>
      <c r="F39" s="17" t="s">
        <v>529</v>
      </c>
      <c r="G39" s="10">
        <f t="shared" si="17"/>
        <v>13</v>
      </c>
      <c r="I39" s="17" t="s">
        <v>309</v>
      </c>
      <c r="J39" s="10">
        <f t="shared" si="15"/>
        <v>13</v>
      </c>
      <c r="L39" s="17" t="str" cm="1">
        <f t="array" ref="L39">_xlfn.TEXTJOIN(" ",,_xlfn.FILTERXML("&lt;t&gt;&lt;s&gt;"&amp;SUBSTITUTE(F39&amp;" "&amp;I39," ","&lt;/s&gt;&lt;s&gt;")&amp;"&lt;/s&gt;&lt;/t&gt;","//s[preceding::*=.]"))</f>
        <v>FAT1 FGFR4 GRB7 HSPB1 IFITM3 IGHG1 IGHG4 IGKC KRT18 MAPK3 MYL6 S100A14 SLC39A6</v>
      </c>
      <c r="M39" s="10">
        <f t="shared" si="16"/>
        <v>13</v>
      </c>
    </row>
    <row r="40" spans="1:13" x14ac:dyDescent="0.25">
      <c r="A40" s="23" t="s">
        <v>13</v>
      </c>
      <c r="B40" s="80" t="s">
        <v>5</v>
      </c>
      <c r="C40" s="17" t="s">
        <v>243</v>
      </c>
      <c r="D40" s="10">
        <f t="shared" si="2"/>
        <v>1</v>
      </c>
      <c r="F40" s="17" t="s">
        <v>243</v>
      </c>
      <c r="G40" s="10">
        <f t="shared" si="17"/>
        <v>1</v>
      </c>
      <c r="I40" s="17" t="s">
        <v>243</v>
      </c>
      <c r="J40" s="10">
        <f t="shared" si="15"/>
        <v>1</v>
      </c>
      <c r="L40" s="17" t="str" cm="1">
        <f t="array" ref="L40">_xlfn.TEXTJOIN(" ",,_xlfn.FILTERXML("&lt;t&gt;&lt;s&gt;"&amp;SUBSTITUTE(F40&amp;" "&amp;I40," ","&lt;/s&gt;&lt;s&gt;")&amp;"&lt;/s&gt;&lt;/t&gt;","//s[preceding::*=.]"))</f>
        <v>RRM2</v>
      </c>
      <c r="M40" s="10">
        <f t="shared" si="16"/>
        <v>1</v>
      </c>
    </row>
    <row r="41" spans="1:13" ht="55.2" x14ac:dyDescent="0.25">
      <c r="A41" s="23" t="s">
        <v>4</v>
      </c>
      <c r="B41" s="80" t="s">
        <v>5</v>
      </c>
      <c r="C41" s="17" t="s">
        <v>310</v>
      </c>
      <c r="D41" s="10">
        <f t="shared" si="2"/>
        <v>8</v>
      </c>
      <c r="F41" s="17" t="s">
        <v>530</v>
      </c>
      <c r="G41" s="10">
        <f t="shared" si="17"/>
        <v>8</v>
      </c>
      <c r="I41" s="17" t="s">
        <v>310</v>
      </c>
      <c r="J41" s="10">
        <f t="shared" si="15"/>
        <v>8</v>
      </c>
      <c r="L41" s="17" t="str" cm="1">
        <f t="array" ref="L41">_xlfn.TEXTJOIN(" ",,_xlfn.FILTERXML("&lt;t&gt;&lt;s&gt;"&amp;SUBSTITUTE(F41&amp;" "&amp;I41," ","&lt;/s&gt;&lt;s&gt;")&amp;"&lt;/s&gt;&lt;/t&gt;","//s[preceding::*=.]"))</f>
        <v>CD68 CDKN2A COL3A1 GRB7 HSPB1 KRT18 NOTCH1 TFRC</v>
      </c>
      <c r="M41" s="10">
        <f t="shared" si="16"/>
        <v>8</v>
      </c>
    </row>
    <row r="42" spans="1:13" x14ac:dyDescent="0.25">
      <c r="A42" s="23" t="s">
        <v>8</v>
      </c>
      <c r="B42" s="80" t="s">
        <v>5</v>
      </c>
      <c r="C42" s="17" t="s">
        <v>220</v>
      </c>
      <c r="D42" s="10">
        <f t="shared" si="2"/>
        <v>1</v>
      </c>
      <c r="F42" s="17" t="s">
        <v>220</v>
      </c>
      <c r="G42" s="10">
        <f t="shared" si="17"/>
        <v>1</v>
      </c>
      <c r="I42" s="17" t="s">
        <v>220</v>
      </c>
      <c r="J42" s="10">
        <f t="shared" si="15"/>
        <v>1</v>
      </c>
      <c r="L42" s="17" t="str" cm="1">
        <f t="array" ref="L42">_xlfn.TEXTJOIN(" ",,_xlfn.FILTERXML("&lt;t&gt;&lt;s&gt;"&amp;SUBSTITUTE(F42&amp;" "&amp;I42," ","&lt;/s&gt;&lt;s&gt;")&amp;"&lt;/s&gt;&lt;/t&gt;","//s[preceding::*=.]"))</f>
        <v>NOTCH1</v>
      </c>
      <c r="M42" s="10">
        <f t="shared" si="16"/>
        <v>1</v>
      </c>
    </row>
    <row r="43" spans="1:13" ht="41.4" x14ac:dyDescent="0.25">
      <c r="A43" s="23" t="s">
        <v>15</v>
      </c>
      <c r="B43" s="80" t="s">
        <v>5</v>
      </c>
      <c r="C43" s="17" t="s">
        <v>246</v>
      </c>
      <c r="D43" s="10">
        <f t="shared" si="2"/>
        <v>7</v>
      </c>
      <c r="F43" s="17" t="s">
        <v>246</v>
      </c>
      <c r="G43" s="10">
        <f t="shared" si="17"/>
        <v>7</v>
      </c>
      <c r="I43" s="17" t="s">
        <v>246</v>
      </c>
      <c r="J43" s="10">
        <f t="shared" si="15"/>
        <v>7</v>
      </c>
      <c r="L43" s="17" t="str" cm="1">
        <f t="array" ref="L43">_xlfn.TEXTJOIN(" ",,_xlfn.FILTERXML("&lt;t&gt;&lt;s&gt;"&amp;SUBSTITUTE(F43&amp;" "&amp;I43," ","&lt;/s&gt;&lt;s&gt;")&amp;"&lt;/s&gt;&lt;/t&gt;","//s[preceding::*=.]"))</f>
        <v>CCND1 CD24 KRT18 KRT19 LYZ MDM2 TMSB4X</v>
      </c>
      <c r="M43" s="10">
        <f t="shared" si="16"/>
        <v>7</v>
      </c>
    </row>
    <row r="44" spans="1:13" ht="27.6" x14ac:dyDescent="0.25">
      <c r="A44" s="22" t="s">
        <v>1</v>
      </c>
      <c r="B44" s="80" t="s">
        <v>388</v>
      </c>
      <c r="C44" s="17" t="s">
        <v>305</v>
      </c>
      <c r="D44" s="10">
        <f>LEN(TRIM(C44))-LEN(SUBSTITUTE(C44," ",""))+1</f>
        <v>6</v>
      </c>
      <c r="F44" s="17" t="s">
        <v>531</v>
      </c>
      <c r="G44" s="10">
        <f>LEN(TRIM(F44))-LEN(SUBSTITUTE(F44," ",""))+1</f>
        <v>6</v>
      </c>
      <c r="I44" s="17" t="s">
        <v>305</v>
      </c>
      <c r="J44" s="10">
        <f t="shared" si="15"/>
        <v>6</v>
      </c>
      <c r="L44" s="17" t="str" cm="1">
        <f t="array" ref="L44">_xlfn.TEXTJOIN(" ",,_xlfn.FILTERXML("&lt;t&gt;&lt;s&gt;"&amp;SUBSTITUTE(F44&amp;" "&amp;I44," ","&lt;/s&gt;&lt;s&gt;")&amp;"&lt;/s&gt;&lt;/t&gt;","//s[preceding::*=.]"))</f>
        <v>FAT1 FN1 IGHG1 IGHG4 IGHM XCL1</v>
      </c>
      <c r="M44" s="10">
        <f t="shared" si="16"/>
        <v>6</v>
      </c>
    </row>
    <row r="45" spans="1:13" x14ac:dyDescent="0.25">
      <c r="A45" s="23" t="s">
        <v>14</v>
      </c>
      <c r="B45" s="80" t="s">
        <v>388</v>
      </c>
      <c r="C45" s="17" t="s">
        <v>304</v>
      </c>
      <c r="D45" s="10">
        <f>LEN(TRIM(C45))-LEN(SUBSTITUTE(C45," ",""))+1</f>
        <v>2</v>
      </c>
      <c r="F45" s="17" t="s">
        <v>304</v>
      </c>
      <c r="G45" s="10">
        <f>LEN(TRIM(F45))-LEN(SUBSTITUTE(F45," ",""))+1</f>
        <v>2</v>
      </c>
      <c r="I45" s="17" t="s">
        <v>304</v>
      </c>
      <c r="J45" s="10">
        <f t="shared" si="15"/>
        <v>2</v>
      </c>
      <c r="L45" s="17" t="str" cm="1">
        <f t="array" ref="L45">_xlfn.TEXTJOIN(" ",,_xlfn.FILTERXML("&lt;t&gt;&lt;s&gt;"&amp;SUBSTITUTE(F45&amp;" "&amp;I45," ","&lt;/s&gt;&lt;s&gt;")&amp;"&lt;/s&gt;&lt;/t&gt;","//s[preceding::*=.]"))</f>
        <v>FASN IGHG1</v>
      </c>
      <c r="M45" s="10">
        <f t="shared" si="16"/>
        <v>2</v>
      </c>
    </row>
    <row r="46" spans="1:13" x14ac:dyDescent="0.25">
      <c r="A46" s="23" t="s">
        <v>13</v>
      </c>
      <c r="B46" s="80" t="s">
        <v>388</v>
      </c>
      <c r="C46" s="17" t="s">
        <v>366</v>
      </c>
      <c r="D46" s="10" t="s">
        <v>366</v>
      </c>
      <c r="F46" s="17" t="s">
        <v>366</v>
      </c>
      <c r="G46" s="10" t="s">
        <v>366</v>
      </c>
      <c r="I46" s="17" t="s">
        <v>366</v>
      </c>
      <c r="J46" s="10" t="s">
        <v>366</v>
      </c>
      <c r="L46" s="17" t="s">
        <v>366</v>
      </c>
      <c r="M46" s="10" t="s">
        <v>366</v>
      </c>
    </row>
    <row r="47" spans="1:13" x14ac:dyDescent="0.25">
      <c r="A47" s="23" t="s">
        <v>4</v>
      </c>
      <c r="B47" s="80" t="s">
        <v>388</v>
      </c>
      <c r="C47" s="17" t="s">
        <v>27</v>
      </c>
      <c r="D47" s="10">
        <f>LEN(TRIM(C47))-LEN(SUBSTITUTE(C47," ",""))+1</f>
        <v>1</v>
      </c>
      <c r="F47" s="17" t="s">
        <v>27</v>
      </c>
      <c r="G47" s="10">
        <f>LEN(TRIM(F47))-LEN(SUBSTITUTE(F47," ",""))+1</f>
        <v>1</v>
      </c>
      <c r="I47" s="17" t="s">
        <v>27</v>
      </c>
      <c r="J47" s="10">
        <f t="shared" ref="J47:J48" si="18">LEN(TRIM(I47))-LEN(SUBSTITUTE(I47," ",""))+1</f>
        <v>1</v>
      </c>
      <c r="L47" s="17" t="str" cm="1">
        <f t="array" ref="L47">_xlfn.TEXTJOIN(" ",,_xlfn.FILTERXML("&lt;t&gt;&lt;s&gt;"&amp;SUBSTITUTE(F47&amp;" "&amp;I47," ","&lt;/s&gt;&lt;s&gt;")&amp;"&lt;/s&gt;&lt;/t&gt;","//s[preceding::*=.]"))</f>
        <v>APOE</v>
      </c>
      <c r="M47" s="10">
        <f t="shared" ref="M47:M48" si="19">LEN(TRIM(L47))-LEN(SUBSTITUTE(L47," ",""))+1</f>
        <v>1</v>
      </c>
    </row>
    <row r="48" spans="1:13" x14ac:dyDescent="0.25">
      <c r="A48" s="23" t="s">
        <v>8</v>
      </c>
      <c r="B48" s="80" t="s">
        <v>388</v>
      </c>
      <c r="C48" s="17" t="s">
        <v>23</v>
      </c>
      <c r="D48" s="10">
        <f>LEN(TRIM(C48))-LEN(SUBSTITUTE(C48," ",""))+1</f>
        <v>1</v>
      </c>
      <c r="F48" s="17" t="s">
        <v>23</v>
      </c>
      <c r="G48" s="10">
        <f>LEN(TRIM(F48))-LEN(SUBSTITUTE(F48," ",""))+1</f>
        <v>1</v>
      </c>
      <c r="I48" s="17" t="s">
        <v>23</v>
      </c>
      <c r="J48" s="10">
        <f t="shared" si="18"/>
        <v>1</v>
      </c>
      <c r="L48" s="17" t="str" cm="1">
        <f t="array" ref="L48">_xlfn.TEXTJOIN(" ",,_xlfn.FILTERXML("&lt;t&gt;&lt;s&gt;"&amp;SUBSTITUTE(F48&amp;" "&amp;I48," ","&lt;/s&gt;&lt;s&gt;")&amp;"&lt;/s&gt;&lt;/t&gt;","//s[preceding::*=.]"))</f>
        <v>ZNF571</v>
      </c>
      <c r="M48" s="10">
        <f t="shared" si="19"/>
        <v>1</v>
      </c>
    </row>
    <row r="49" spans="1:13" x14ac:dyDescent="0.25">
      <c r="A49" s="23" t="s">
        <v>15</v>
      </c>
      <c r="B49" s="80" t="s">
        <v>388</v>
      </c>
      <c r="C49" s="17" t="s">
        <v>216</v>
      </c>
      <c r="D49" s="10">
        <f>LEN(TRIM(C49))-LEN(SUBSTITUTE(C49," ",""))+1</f>
        <v>3</v>
      </c>
      <c r="F49" s="17" t="s">
        <v>216</v>
      </c>
      <c r="G49" s="10">
        <f>LEN(TRIM(F49))-LEN(SUBSTITUTE(F49," ",""))+1</f>
        <v>3</v>
      </c>
      <c r="I49" s="17" t="s">
        <v>216</v>
      </c>
      <c r="J49" s="10">
        <f t="shared" ref="J49:J55" si="20">LEN(TRIM(I49))-LEN(SUBSTITUTE(I49," ",""))+1</f>
        <v>3</v>
      </c>
      <c r="L49" s="17" t="str" cm="1">
        <f t="array" ref="L49">_xlfn.TEXTJOIN(" ",,_xlfn.FILTERXML("&lt;t&gt;&lt;s&gt;"&amp;SUBSTITUTE(F49&amp;" "&amp;I49," ","&lt;/s&gt;&lt;s&gt;")&amp;"&lt;/s&gt;&lt;/t&gt;","//s[preceding::*=.]"))</f>
        <v>CDK7 IGHM XCL1</v>
      </c>
      <c r="M49" s="10">
        <f t="shared" ref="M49:M55" si="21">LEN(TRIM(L49))-LEN(SUBSTITUTE(L49," ",""))+1</f>
        <v>3</v>
      </c>
    </row>
    <row r="50" spans="1:13" ht="234.6" x14ac:dyDescent="0.25">
      <c r="A50" s="22" t="s">
        <v>1</v>
      </c>
      <c r="B50" s="80" t="s">
        <v>3</v>
      </c>
      <c r="C50" s="17" t="s">
        <v>311</v>
      </c>
      <c r="D50" s="10">
        <f t="shared" si="2"/>
        <v>38</v>
      </c>
      <c r="F50" s="17" t="s">
        <v>532</v>
      </c>
      <c r="G50" s="10">
        <f t="shared" si="17"/>
        <v>38</v>
      </c>
      <c r="I50" s="17" t="s">
        <v>543</v>
      </c>
      <c r="J50" s="10">
        <f t="shared" si="20"/>
        <v>38</v>
      </c>
      <c r="L50" s="17" t="str" cm="1">
        <f t="array" ref="L50">_xlfn.TEXTJOIN(" ",,_xlfn.FILTERXML("&lt;t&gt;&lt;s&gt;"&amp;SUBSTITUTE(F50&amp;" "&amp;I50," ","&lt;/s&gt;&lt;s&gt;")&amp;"&lt;/s&gt;&lt;/t&gt;","//s[preceding::*=.]"))</f>
        <v>ACTA2 COL1A2 CSTB ERBB2 FASN FAT1 FGFR4 FN1 FOXP3 HSPB1 IFITM3 IGF1R IGHG1 IGHG4 KIF23 KRT18 KRT19 KRT8 LST1 LTF MAPK3 MT2A MYL6 MYO10 NKG7 PTPRC RPL18 RPSA RRM2 S100A14 SDC1 SULF1 TFEC TFF1 TFRC TMSB4X TTC6 XBP1</v>
      </c>
      <c r="M50" s="10">
        <f t="shared" si="21"/>
        <v>38</v>
      </c>
    </row>
    <row r="51" spans="1:13" ht="124.2" x14ac:dyDescent="0.25">
      <c r="A51" s="23" t="s">
        <v>14</v>
      </c>
      <c r="B51" s="80" t="s">
        <v>3</v>
      </c>
      <c r="C51" s="17" t="s">
        <v>312</v>
      </c>
      <c r="D51" s="10">
        <f t="shared" si="2"/>
        <v>17</v>
      </c>
      <c r="F51" s="17" t="s">
        <v>533</v>
      </c>
      <c r="G51" s="10">
        <f t="shared" si="17"/>
        <v>17</v>
      </c>
      <c r="I51" s="17" t="s">
        <v>544</v>
      </c>
      <c r="J51" s="10">
        <f t="shared" si="20"/>
        <v>17</v>
      </c>
      <c r="L51" s="17" t="str" cm="1">
        <f t="array" ref="L51">_xlfn.TEXTJOIN(" ",,_xlfn.FILTERXML("&lt;t&gt;&lt;s&gt;"&amp;SUBSTITUTE(F51&amp;" "&amp;I51," ","&lt;/s&gt;&lt;s&gt;")&amp;"&lt;/s&gt;&lt;/t&gt;","//s[preceding::*=.]"))</f>
        <v>CSTB ERBB2 FAT1 IGHG1 IGHG4 KIF23 KRT19 KRT8 MYO10 PTTG1 SDC1 SLC39A6 TFEC TFRC TMSB4X TSPAN1 TTC6</v>
      </c>
      <c r="M51" s="10">
        <f t="shared" si="21"/>
        <v>17</v>
      </c>
    </row>
    <row r="52" spans="1:13" ht="69" x14ac:dyDescent="0.25">
      <c r="A52" s="23" t="s">
        <v>13</v>
      </c>
      <c r="B52" s="80" t="s">
        <v>3</v>
      </c>
      <c r="C52" s="17" t="s">
        <v>313</v>
      </c>
      <c r="D52" s="10">
        <f t="shared" si="2"/>
        <v>11</v>
      </c>
      <c r="F52" s="17" t="s">
        <v>534</v>
      </c>
      <c r="G52" s="10">
        <f t="shared" si="17"/>
        <v>11</v>
      </c>
      <c r="I52" s="17" t="s">
        <v>313</v>
      </c>
      <c r="J52" s="10">
        <f t="shared" si="20"/>
        <v>11</v>
      </c>
      <c r="L52" s="17" t="str" cm="1">
        <f t="array" ref="L52">_xlfn.TEXTJOIN(" ",,_xlfn.FILTERXML("&lt;t&gt;&lt;s&gt;"&amp;SUBSTITUTE(F52&amp;" "&amp;I52," ","&lt;/s&gt;&lt;s&gt;")&amp;"&lt;/s&gt;&lt;/t&gt;","//s[preceding::*=.]"))</f>
        <v>CD36 COL1A2 COL3A1 COL4A1 ERBB2 FASN FOS FOXP3 LTF PTPRC SDC1</v>
      </c>
      <c r="M52" s="10">
        <f t="shared" si="21"/>
        <v>11</v>
      </c>
    </row>
    <row r="53" spans="1:13" ht="110.4" x14ac:dyDescent="0.25">
      <c r="A53" s="23" t="s">
        <v>4</v>
      </c>
      <c r="B53" s="80" t="s">
        <v>3</v>
      </c>
      <c r="C53" s="17" t="s">
        <v>253</v>
      </c>
      <c r="D53" s="10">
        <f t="shared" si="2"/>
        <v>16</v>
      </c>
      <c r="F53" s="17" t="s">
        <v>253</v>
      </c>
      <c r="G53" s="10">
        <f t="shared" si="17"/>
        <v>16</v>
      </c>
      <c r="I53" s="17" t="s">
        <v>253</v>
      </c>
      <c r="J53" s="10">
        <f t="shared" si="20"/>
        <v>16</v>
      </c>
      <c r="L53" s="17" t="str" cm="1">
        <f t="array" ref="L53">_xlfn.TEXTJOIN(" ",,_xlfn.FILTERXML("&lt;t&gt;&lt;s&gt;"&amp;SUBSTITUTE(F53&amp;" "&amp;I53," ","&lt;/s&gt;&lt;s&gt;")&amp;"&lt;/s&gt;&lt;/t&gt;","//s[preceding::*=.]"))</f>
        <v>CCNB1 CDK6 FASN HSPB1 IFITM3 KRT18 KRT19 KRT8 LILRB1 MT2A MYL6 RPSA STMN1 TFF1 TMSB4X XBP1</v>
      </c>
      <c r="M53" s="10">
        <f t="shared" si="21"/>
        <v>16</v>
      </c>
    </row>
    <row r="54" spans="1:13" x14ac:dyDescent="0.25">
      <c r="A54" s="23" t="s">
        <v>8</v>
      </c>
      <c r="B54" s="80" t="s">
        <v>3</v>
      </c>
      <c r="C54" s="17" t="s">
        <v>314</v>
      </c>
      <c r="D54" s="10">
        <f t="shared" si="2"/>
        <v>3</v>
      </c>
      <c r="F54" s="17" t="s">
        <v>526</v>
      </c>
      <c r="G54" s="10">
        <f t="shared" si="17"/>
        <v>3</v>
      </c>
      <c r="I54" s="17" t="s">
        <v>314</v>
      </c>
      <c r="J54" s="10">
        <f t="shared" si="20"/>
        <v>3</v>
      </c>
      <c r="L54" s="17" t="str" cm="1">
        <f t="array" ref="L54">_xlfn.TEXTJOIN(" ",,_xlfn.FILTERXML("&lt;t&gt;&lt;s&gt;"&amp;SUBSTITUTE(F54&amp;" "&amp;I54," ","&lt;/s&gt;&lt;s&gt;")&amp;"&lt;/s&gt;&lt;/t&gt;","//s[preceding::*=.]"))</f>
        <v>FOXP3 SDC1 TFF1</v>
      </c>
      <c r="M54" s="10">
        <f t="shared" si="21"/>
        <v>3</v>
      </c>
    </row>
    <row r="55" spans="1:13" ht="28.2" thickBot="1" x14ac:dyDescent="0.3">
      <c r="A55" s="145" t="s">
        <v>15</v>
      </c>
      <c r="B55" s="12" t="s">
        <v>3</v>
      </c>
      <c r="C55" s="18" t="s">
        <v>315</v>
      </c>
      <c r="D55" s="12">
        <f t="shared" si="2"/>
        <v>5</v>
      </c>
      <c r="F55" s="18" t="s">
        <v>535</v>
      </c>
      <c r="G55" s="12">
        <f t="shared" si="17"/>
        <v>5</v>
      </c>
      <c r="I55" s="18" t="s">
        <v>315</v>
      </c>
      <c r="J55" s="12">
        <f t="shared" si="20"/>
        <v>5</v>
      </c>
      <c r="L55" s="18" t="str" cm="1">
        <f t="array" ref="L55">_xlfn.TEXTJOIN(" ",,_xlfn.FILTERXML("&lt;t&gt;&lt;s&gt;"&amp;SUBSTITUTE(F55&amp;" "&amp;I55," ","&lt;/s&gt;&lt;s&gt;")&amp;"&lt;/s&gt;&lt;/t&gt;","//s[preceding::*=.]"))</f>
        <v>FAT1 FN1 HSPB1 MT2A POU2AF1</v>
      </c>
      <c r="M55" s="12">
        <f t="shared" si="21"/>
        <v>5</v>
      </c>
    </row>
    <row r="56" spans="1:13" x14ac:dyDescent="0.25">
      <c r="C56" s="1"/>
      <c r="D56" s="1">
        <f>SUM(D2:D55)</f>
        <v>862</v>
      </c>
      <c r="F56" s="1"/>
      <c r="G56" s="1">
        <f>SUM(G2:G55)</f>
        <v>819</v>
      </c>
      <c r="H56" s="1"/>
      <c r="I56" s="1"/>
      <c r="J56" s="1">
        <f t="shared" ref="J56:M56" si="22">SUM(J2:J55)</f>
        <v>849</v>
      </c>
      <c r="K56" s="1"/>
      <c r="L56" s="1"/>
      <c r="M56" s="1">
        <f t="shared" si="22"/>
        <v>805</v>
      </c>
    </row>
    <row r="58" spans="1:13" x14ac:dyDescent="0.25">
      <c r="L58">
        <f>(2*M56)/(G56+J56)</f>
        <v>0.96522781774580335</v>
      </c>
    </row>
    <row r="63" spans="1:13" ht="13.8" customHeight="1" x14ac:dyDescent="0.25"/>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NonTumorToTumor-Summary+Filter1</vt:lpstr>
      <vt:lpstr>TumorToNonTumor-Summary+Filter1</vt:lpstr>
      <vt:lpstr>Filter2-p-value 1e-5</vt:lpstr>
      <vt:lpstr>Compare Filters NonTumorToTumor</vt:lpstr>
      <vt:lpstr>Compare Filters TumorToNonTumor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Michal Danino</cp:lastModifiedBy>
  <dcterms:created xsi:type="dcterms:W3CDTF">2015-06-05T18:17:20Z</dcterms:created>
  <dcterms:modified xsi:type="dcterms:W3CDTF">2024-02-04T14:29:38Z</dcterms:modified>
</cp:coreProperties>
</file>