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8975" windowHeight="8640"/>
  </bookViews>
  <sheets>
    <sheet name="MIDAS" sheetId="2" r:id="rId1"/>
    <sheet name="List_Compare" sheetId="3" r:id="rId2"/>
    <sheet name="SPLICEREX_p05" sheetId="6" r:id="rId3"/>
    <sheet name="Top Hits" sheetId="7" r:id="rId4"/>
    <sheet name="Classified Overlap" sheetId="8" r:id="rId5"/>
  </sheets>
  <calcPr calcId="144525"/>
</workbook>
</file>

<file path=xl/calcChain.xml><?xml version="1.0" encoding="utf-8"?>
<calcChain xmlns="http://schemas.openxmlformats.org/spreadsheetml/2006/main">
  <c r="AA22" i="8" l="1"/>
  <c r="Z15" i="8"/>
  <c r="Z17" i="8" s="1"/>
  <c r="Z19" i="8" s="1"/>
  <c r="Y6" i="8"/>
  <c r="Y5" i="8"/>
  <c r="BA2" i="8"/>
  <c r="W26" i="8"/>
  <c r="W25" i="8"/>
  <c r="Z16" i="8"/>
  <c r="AL8" i="6"/>
  <c r="AL10" i="6" s="1"/>
  <c r="AL2" i="6"/>
  <c r="AB427" i="6"/>
  <c r="AB426" i="6"/>
  <c r="AB425" i="6"/>
  <c r="AB424" i="6"/>
  <c r="AB423" i="6"/>
  <c r="AB422" i="6"/>
  <c r="AB421" i="6"/>
  <c r="AB420" i="6"/>
  <c r="AB419" i="6"/>
  <c r="AB418" i="6"/>
  <c r="AB417" i="6"/>
  <c r="AB416" i="6"/>
  <c r="AB415" i="6"/>
  <c r="AB414" i="6"/>
  <c r="AB413" i="6"/>
  <c r="AB412" i="6"/>
  <c r="AB411" i="6"/>
  <c r="AB410" i="6"/>
  <c r="AB409" i="6"/>
  <c r="AB408" i="6"/>
  <c r="AB407" i="6"/>
  <c r="AB406" i="6"/>
  <c r="AB405" i="6"/>
  <c r="AB404" i="6"/>
  <c r="AB403" i="6"/>
  <c r="AB402" i="6"/>
  <c r="AB401" i="6"/>
  <c r="AB400" i="6"/>
  <c r="AB399" i="6"/>
  <c r="AB398" i="6"/>
  <c r="AB397" i="6"/>
  <c r="AB396" i="6"/>
  <c r="AB395" i="6"/>
  <c r="AB394" i="6"/>
  <c r="AB393" i="6"/>
  <c r="AB392" i="6"/>
  <c r="AB391" i="6"/>
  <c r="AB390" i="6"/>
  <c r="AB389" i="6"/>
  <c r="AB388" i="6"/>
  <c r="AB387" i="6"/>
  <c r="AB386" i="6"/>
  <c r="AB385" i="6"/>
  <c r="AB384" i="6"/>
  <c r="AB383" i="6"/>
  <c r="AB382" i="6"/>
  <c r="AB381" i="6"/>
  <c r="AB380" i="6"/>
  <c r="AB379" i="6"/>
  <c r="AB378" i="6"/>
  <c r="AB377" i="6"/>
  <c r="AB376" i="6"/>
  <c r="AB375" i="6"/>
  <c r="AB374" i="6"/>
  <c r="AB373" i="6"/>
  <c r="AB372" i="6"/>
  <c r="AB371" i="6"/>
  <c r="AB370" i="6"/>
  <c r="AB369" i="6"/>
  <c r="AB368" i="6"/>
  <c r="AB367" i="6"/>
  <c r="AB366" i="6"/>
  <c r="AB365" i="6"/>
  <c r="AB364" i="6"/>
  <c r="AB363" i="6"/>
  <c r="AB362" i="6"/>
  <c r="AB361" i="6"/>
  <c r="AB360" i="6"/>
  <c r="AB359" i="6"/>
  <c r="AB358" i="6"/>
  <c r="AB357" i="6"/>
  <c r="AB356" i="6"/>
  <c r="AB355" i="6"/>
  <c r="AB354" i="6"/>
  <c r="AB353" i="6"/>
  <c r="AB352" i="6"/>
  <c r="AB351" i="6"/>
  <c r="AB350" i="6"/>
  <c r="AB349" i="6"/>
  <c r="AB348" i="6"/>
  <c r="AB347" i="6"/>
  <c r="AB346" i="6"/>
  <c r="AB345" i="6"/>
  <c r="AB344" i="6"/>
  <c r="AB343" i="6"/>
  <c r="AB342" i="6"/>
  <c r="AB341" i="6"/>
  <c r="AB340" i="6"/>
  <c r="AB339" i="6"/>
  <c r="AB338" i="6"/>
  <c r="AB337" i="6"/>
  <c r="AB336" i="6"/>
  <c r="AB335" i="6"/>
  <c r="AB334" i="6"/>
  <c r="AB333" i="6"/>
  <c r="AB332" i="6"/>
  <c r="AB331" i="6"/>
  <c r="AB330" i="6"/>
  <c r="AB329" i="6"/>
  <c r="AB328" i="6"/>
  <c r="AB327" i="6"/>
  <c r="AB326" i="6"/>
  <c r="AB325" i="6"/>
  <c r="AB324" i="6"/>
  <c r="AB323" i="6"/>
  <c r="AB322" i="6"/>
  <c r="AB321" i="6"/>
  <c r="AB320" i="6"/>
  <c r="AB319" i="6"/>
  <c r="AB318" i="6"/>
  <c r="AB317" i="6"/>
  <c r="AB316" i="6"/>
  <c r="AB315" i="6"/>
  <c r="AB314" i="6"/>
  <c r="AB313" i="6"/>
  <c r="AB312" i="6"/>
  <c r="AB311" i="6"/>
  <c r="AB310" i="6"/>
  <c r="AB309" i="6"/>
  <c r="AB308" i="6"/>
  <c r="AB307" i="6"/>
  <c r="AB306" i="6"/>
  <c r="AB305" i="6"/>
  <c r="AB304" i="6"/>
  <c r="AB303" i="6"/>
  <c r="AB302" i="6"/>
  <c r="AB301" i="6"/>
  <c r="AB300" i="6"/>
  <c r="AB299" i="6"/>
  <c r="AB298" i="6"/>
  <c r="AB297" i="6"/>
  <c r="AB296" i="6"/>
  <c r="AB295" i="6"/>
  <c r="AB294" i="6"/>
  <c r="AB293" i="6"/>
  <c r="AB292" i="6"/>
  <c r="AB291" i="6"/>
  <c r="AB290" i="6"/>
  <c r="AB289" i="6"/>
  <c r="AB288" i="6"/>
  <c r="AB287" i="6"/>
  <c r="AB286" i="6"/>
  <c r="AB285" i="6"/>
  <c r="AB284" i="6"/>
  <c r="AB283" i="6"/>
  <c r="AB282" i="6"/>
  <c r="AB281" i="6"/>
  <c r="AB280" i="6"/>
  <c r="AB279" i="6"/>
  <c r="AB278" i="6"/>
  <c r="AB277" i="6"/>
  <c r="AB276" i="6"/>
  <c r="AB275" i="6"/>
  <c r="AB274" i="6"/>
  <c r="AB273" i="6"/>
  <c r="AB272" i="6"/>
  <c r="AB271" i="6"/>
  <c r="AB270" i="6"/>
  <c r="AB269" i="6"/>
  <c r="AB268" i="6"/>
  <c r="AB267" i="6"/>
  <c r="AB266" i="6"/>
  <c r="AB265" i="6"/>
  <c r="AB264" i="6"/>
  <c r="AB263" i="6"/>
  <c r="AB262" i="6"/>
  <c r="AB261" i="6"/>
  <c r="AB260" i="6"/>
  <c r="AB259" i="6"/>
  <c r="AB258" i="6"/>
  <c r="AB257" i="6"/>
  <c r="AB256" i="6"/>
  <c r="AB255" i="6"/>
  <c r="AB254" i="6"/>
  <c r="AB253" i="6"/>
  <c r="AB252" i="6"/>
  <c r="AB251" i="6"/>
  <c r="AB250" i="6"/>
  <c r="AB249" i="6"/>
  <c r="AB248" i="6"/>
  <c r="AB247" i="6"/>
  <c r="AB246" i="6"/>
  <c r="AB245" i="6"/>
  <c r="AB244" i="6"/>
  <c r="AB243" i="6"/>
  <c r="AB242" i="6"/>
  <c r="AB241" i="6"/>
  <c r="AB240" i="6"/>
  <c r="AB239" i="6"/>
  <c r="AB238" i="6"/>
  <c r="AB237" i="6"/>
  <c r="AB236" i="6"/>
  <c r="AB235" i="6"/>
  <c r="AB234" i="6"/>
  <c r="AB233" i="6"/>
  <c r="AB232" i="6"/>
  <c r="AB231" i="6"/>
  <c r="AB230" i="6"/>
  <c r="AB229" i="6"/>
  <c r="AB228" i="6"/>
  <c r="AB227" i="6"/>
  <c r="AB226" i="6"/>
  <c r="AB225" i="6"/>
  <c r="AB224" i="6"/>
  <c r="AB223" i="6"/>
  <c r="AB222" i="6"/>
  <c r="AB221" i="6"/>
  <c r="AB220" i="6"/>
  <c r="AB219" i="6"/>
  <c r="AB218" i="6"/>
  <c r="AB217" i="6"/>
  <c r="AB216" i="6"/>
  <c r="AB215" i="6"/>
  <c r="AB214" i="6"/>
  <c r="AB213" i="6"/>
  <c r="AB212" i="6"/>
  <c r="AB211" i="6"/>
  <c r="AB210" i="6"/>
  <c r="AB209" i="6"/>
  <c r="AB208" i="6"/>
  <c r="AB207" i="6"/>
  <c r="AB206" i="6"/>
  <c r="AB205" i="6"/>
  <c r="AB204" i="6"/>
  <c r="AB203" i="6"/>
  <c r="AB202" i="6"/>
  <c r="AB201" i="6"/>
  <c r="AB200" i="6"/>
  <c r="AB199" i="6"/>
  <c r="AB198" i="6"/>
  <c r="AB197" i="6"/>
  <c r="AB196" i="6"/>
  <c r="AB195" i="6"/>
  <c r="AB194" i="6"/>
  <c r="AB193" i="6"/>
  <c r="AB192" i="6"/>
  <c r="AB191" i="6"/>
  <c r="AB190" i="6"/>
  <c r="AB189" i="6"/>
  <c r="AB188" i="6"/>
  <c r="AB187" i="6"/>
  <c r="AB186" i="6"/>
  <c r="AB185" i="6"/>
  <c r="AB184" i="6"/>
  <c r="AB183" i="6"/>
  <c r="AB182" i="6"/>
  <c r="AB181" i="6"/>
  <c r="AB180" i="6"/>
  <c r="AB179" i="6"/>
  <c r="AB178" i="6"/>
  <c r="AB177" i="6"/>
  <c r="AB176" i="6"/>
  <c r="AB175" i="6"/>
  <c r="AB174" i="6"/>
  <c r="AB173" i="6"/>
  <c r="AB172" i="6"/>
  <c r="AB171" i="6"/>
  <c r="AB170" i="6"/>
  <c r="AB169" i="6"/>
  <c r="AB168" i="6"/>
  <c r="AB167" i="6"/>
  <c r="AB166" i="6"/>
  <c r="AB165" i="6"/>
  <c r="AB164" i="6"/>
  <c r="AB163" i="6"/>
  <c r="AB162" i="6"/>
  <c r="AB161" i="6"/>
  <c r="AB160" i="6"/>
  <c r="AB159" i="6"/>
  <c r="AB158" i="6"/>
  <c r="AB157" i="6"/>
  <c r="AB156" i="6"/>
  <c r="AB155" i="6"/>
  <c r="AB154" i="6"/>
  <c r="AB153" i="6"/>
  <c r="AB152" i="6"/>
  <c r="AB151" i="6"/>
  <c r="AB150" i="6"/>
  <c r="AB149" i="6"/>
  <c r="AB148" i="6"/>
  <c r="AB147" i="6"/>
  <c r="AB146" i="6"/>
  <c r="AB145" i="6"/>
  <c r="AB144" i="6"/>
  <c r="AB143" i="6"/>
  <c r="AB142" i="6"/>
  <c r="AB141" i="6"/>
  <c r="AB140" i="6"/>
  <c r="AB139" i="6"/>
  <c r="AB138" i="6"/>
  <c r="AB137" i="6"/>
  <c r="AB136" i="6"/>
  <c r="AB135" i="6"/>
  <c r="AB134" i="6"/>
  <c r="AB133" i="6"/>
  <c r="AB132" i="6"/>
  <c r="AB131" i="6"/>
  <c r="AB130" i="6"/>
  <c r="AB129" i="6"/>
  <c r="AB128" i="6"/>
  <c r="AB127" i="6"/>
  <c r="AB126" i="6"/>
  <c r="AB125" i="6"/>
  <c r="AB124" i="6"/>
  <c r="AB123" i="6"/>
  <c r="AB122" i="6"/>
  <c r="AB121" i="6"/>
  <c r="AB120" i="6"/>
  <c r="AB119" i="6"/>
  <c r="AB118" i="6"/>
  <c r="AB117" i="6"/>
  <c r="AB116" i="6"/>
  <c r="AB115" i="6"/>
  <c r="AB114" i="6"/>
  <c r="AB113" i="6"/>
  <c r="AB112" i="6"/>
  <c r="AB111" i="6"/>
  <c r="AB110" i="6"/>
  <c r="AB109" i="6"/>
  <c r="AB108" i="6"/>
  <c r="AB107" i="6"/>
  <c r="AB106" i="6"/>
  <c r="AB105" i="6"/>
  <c r="AB104" i="6"/>
  <c r="AB103" i="6"/>
  <c r="AB102" i="6"/>
  <c r="AB101" i="6"/>
  <c r="AB100" i="6"/>
  <c r="AB99" i="6"/>
  <c r="AB98" i="6"/>
  <c r="AB97" i="6"/>
  <c r="AB96" i="6"/>
  <c r="AB95" i="6"/>
  <c r="AB94" i="6"/>
  <c r="AB93" i="6"/>
  <c r="AB92" i="6"/>
  <c r="AB91" i="6"/>
  <c r="AB90" i="6"/>
  <c r="AB89" i="6"/>
  <c r="AB88" i="6"/>
  <c r="AB87" i="6"/>
  <c r="AB86" i="6"/>
  <c r="AB85" i="6"/>
  <c r="AB84" i="6"/>
  <c r="AB83" i="6"/>
  <c r="AB82" i="6"/>
  <c r="AB81" i="6"/>
  <c r="AB80" i="6"/>
  <c r="AB79" i="6"/>
  <c r="AB78" i="6"/>
  <c r="AB77" i="6"/>
  <c r="AB76" i="6"/>
  <c r="AB75" i="6"/>
  <c r="AB74" i="6"/>
  <c r="AB73" i="6"/>
  <c r="AB72" i="6"/>
  <c r="AB71" i="6"/>
  <c r="AB70" i="6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AB4" i="6"/>
  <c r="AB3" i="6"/>
  <c r="AB2" i="6"/>
  <c r="AL3" i="6" s="1"/>
  <c r="X22" i="8"/>
  <c r="X21" i="8"/>
  <c r="X16" i="8"/>
  <c r="X15" i="8"/>
  <c r="Z18" i="8" s="1"/>
  <c r="W10" i="8"/>
  <c r="AN371" i="8"/>
  <c r="AN370" i="8"/>
  <c r="AN369" i="8"/>
  <c r="AN368" i="8"/>
  <c r="AN367" i="8"/>
  <c r="AN366" i="8"/>
  <c r="AN365" i="8"/>
  <c r="AN364" i="8"/>
  <c r="AN363" i="8"/>
  <c r="AN362" i="8"/>
  <c r="AN361" i="8"/>
  <c r="AN360" i="8"/>
  <c r="AN359" i="8"/>
  <c r="AN358" i="8"/>
  <c r="AN357" i="8"/>
  <c r="AN356" i="8"/>
  <c r="AN355" i="8"/>
  <c r="AN354" i="8"/>
  <c r="AN353" i="8"/>
  <c r="AN352" i="8"/>
  <c r="AN351" i="8"/>
  <c r="AN350" i="8"/>
  <c r="AN349" i="8"/>
  <c r="AN348" i="8"/>
  <c r="AN347" i="8"/>
  <c r="AN346" i="8"/>
  <c r="AN345" i="8"/>
  <c r="AN344" i="8"/>
  <c r="AN343" i="8"/>
  <c r="AN342" i="8"/>
  <c r="AN341" i="8"/>
  <c r="AN340" i="8"/>
  <c r="AN339" i="8"/>
  <c r="AN338" i="8"/>
  <c r="AN337" i="8"/>
  <c r="AN336" i="8"/>
  <c r="AN335" i="8"/>
  <c r="AN334" i="8"/>
  <c r="AN333" i="8"/>
  <c r="AN332" i="8"/>
  <c r="AN331" i="8"/>
  <c r="AN330" i="8"/>
  <c r="AN329" i="8"/>
  <c r="AN328" i="8"/>
  <c r="AN327" i="8"/>
  <c r="AN326" i="8"/>
  <c r="AN325" i="8"/>
  <c r="AN324" i="8"/>
  <c r="AN323" i="8"/>
  <c r="AN322" i="8"/>
  <c r="AN321" i="8"/>
  <c r="AN320" i="8"/>
  <c r="AN319" i="8"/>
  <c r="AN318" i="8"/>
  <c r="AN317" i="8"/>
  <c r="AN316" i="8"/>
  <c r="AN315" i="8"/>
  <c r="AN314" i="8"/>
  <c r="AN313" i="8"/>
  <c r="AN312" i="8"/>
  <c r="AN311" i="8"/>
  <c r="AN310" i="8"/>
  <c r="AN309" i="8"/>
  <c r="AN308" i="8"/>
  <c r="AN307" i="8"/>
  <c r="AN306" i="8"/>
  <c r="AN305" i="8"/>
  <c r="AN304" i="8"/>
  <c r="AN303" i="8"/>
  <c r="AN302" i="8"/>
  <c r="AN301" i="8"/>
  <c r="AN300" i="8"/>
  <c r="AN299" i="8"/>
  <c r="AN298" i="8"/>
  <c r="AN297" i="8"/>
  <c r="AN296" i="8"/>
  <c r="AN295" i="8"/>
  <c r="AN294" i="8"/>
  <c r="AN293" i="8"/>
  <c r="AN292" i="8"/>
  <c r="AN291" i="8"/>
  <c r="AN290" i="8"/>
  <c r="AN289" i="8"/>
  <c r="AN288" i="8"/>
  <c r="AN287" i="8"/>
  <c r="AN286" i="8"/>
  <c r="AN285" i="8"/>
  <c r="AN284" i="8"/>
  <c r="AN283" i="8"/>
  <c r="AN282" i="8"/>
  <c r="AN281" i="8"/>
  <c r="AN280" i="8"/>
  <c r="AN279" i="8"/>
  <c r="AN278" i="8"/>
  <c r="AN277" i="8"/>
  <c r="AN276" i="8"/>
  <c r="AN275" i="8"/>
  <c r="AN274" i="8"/>
  <c r="AN273" i="8"/>
  <c r="AN272" i="8"/>
  <c r="AN271" i="8"/>
  <c r="AN270" i="8"/>
  <c r="AN269" i="8"/>
  <c r="AN268" i="8"/>
  <c r="AN267" i="8"/>
  <c r="AN266" i="8"/>
  <c r="AN265" i="8"/>
  <c r="AN264" i="8"/>
  <c r="AN263" i="8"/>
  <c r="AN262" i="8"/>
  <c r="AN261" i="8"/>
  <c r="AN260" i="8"/>
  <c r="AN259" i="8"/>
  <c r="AN258" i="8"/>
  <c r="AN257" i="8"/>
  <c r="AN256" i="8"/>
  <c r="AN255" i="8"/>
  <c r="AN254" i="8"/>
  <c r="AN253" i="8"/>
  <c r="AN252" i="8"/>
  <c r="AN251" i="8"/>
  <c r="AN250" i="8"/>
  <c r="AN249" i="8"/>
  <c r="AN248" i="8"/>
  <c r="AN247" i="8"/>
  <c r="AN246" i="8"/>
  <c r="AN245" i="8"/>
  <c r="AN244" i="8"/>
  <c r="AN243" i="8"/>
  <c r="AN242" i="8"/>
  <c r="AN241" i="8"/>
  <c r="AN240" i="8"/>
  <c r="AN239" i="8"/>
  <c r="AN238" i="8"/>
  <c r="AN237" i="8"/>
  <c r="AN236" i="8"/>
  <c r="AN235" i="8"/>
  <c r="AN234" i="8"/>
  <c r="AN233" i="8"/>
  <c r="AN232" i="8"/>
  <c r="AN231" i="8"/>
  <c r="AN230" i="8"/>
  <c r="AN229" i="8"/>
  <c r="AN228" i="8"/>
  <c r="AN227" i="8"/>
  <c r="AN226" i="8"/>
  <c r="AN225" i="8"/>
  <c r="AN224" i="8"/>
  <c r="AN223" i="8"/>
  <c r="AN222" i="8"/>
  <c r="AN221" i="8"/>
  <c r="AN220" i="8"/>
  <c r="AN219" i="8"/>
  <c r="AN218" i="8"/>
  <c r="AN217" i="8"/>
  <c r="AN216" i="8"/>
  <c r="AN215" i="8"/>
  <c r="AN214" i="8"/>
  <c r="AN213" i="8"/>
  <c r="AN212" i="8"/>
  <c r="AN211" i="8"/>
  <c r="AN210" i="8"/>
  <c r="AN209" i="8"/>
  <c r="AN208" i="8"/>
  <c r="AN207" i="8"/>
  <c r="AN206" i="8"/>
  <c r="AN205" i="8"/>
  <c r="AN204" i="8"/>
  <c r="AN203" i="8"/>
  <c r="AN202" i="8"/>
  <c r="AN201" i="8"/>
  <c r="AN200" i="8"/>
  <c r="AN199" i="8"/>
  <c r="AN198" i="8"/>
  <c r="AN197" i="8"/>
  <c r="AN196" i="8"/>
  <c r="AN195" i="8"/>
  <c r="AN194" i="8"/>
  <c r="AN193" i="8"/>
  <c r="AN192" i="8"/>
  <c r="AN191" i="8"/>
  <c r="AN190" i="8"/>
  <c r="AN189" i="8"/>
  <c r="AN188" i="8"/>
  <c r="AN187" i="8"/>
  <c r="AN186" i="8"/>
  <c r="AN185" i="8"/>
  <c r="AN184" i="8"/>
  <c r="AN183" i="8"/>
  <c r="AN182" i="8"/>
  <c r="AN181" i="8"/>
  <c r="AN180" i="8"/>
  <c r="AN179" i="8"/>
  <c r="AN178" i="8"/>
  <c r="AN177" i="8"/>
  <c r="AN176" i="8"/>
  <c r="AN175" i="8"/>
  <c r="AN174" i="8"/>
  <c r="AN173" i="8"/>
  <c r="AN172" i="8"/>
  <c r="AN171" i="8"/>
  <c r="AN170" i="8"/>
  <c r="AN169" i="8"/>
  <c r="AN168" i="8"/>
  <c r="AN167" i="8"/>
  <c r="AN166" i="8"/>
  <c r="AN165" i="8"/>
  <c r="AN164" i="8"/>
  <c r="AN163" i="8"/>
  <c r="AN162" i="8"/>
  <c r="AN161" i="8"/>
  <c r="AN160" i="8"/>
  <c r="AN159" i="8"/>
  <c r="AN158" i="8"/>
  <c r="AN157" i="8"/>
  <c r="AN156" i="8"/>
  <c r="AN155" i="8"/>
  <c r="AN154" i="8"/>
  <c r="AN153" i="8"/>
  <c r="AN152" i="8"/>
  <c r="AN151" i="8"/>
  <c r="AN150" i="8"/>
  <c r="AN149" i="8"/>
  <c r="AN148" i="8"/>
  <c r="AN147" i="8"/>
  <c r="AN146" i="8"/>
  <c r="AN145" i="8"/>
  <c r="AN144" i="8"/>
  <c r="AN143" i="8"/>
  <c r="AN142" i="8"/>
  <c r="AN141" i="8"/>
  <c r="AN140" i="8"/>
  <c r="AN139" i="8"/>
  <c r="AN138" i="8"/>
  <c r="AN137" i="8"/>
  <c r="AN136" i="8"/>
  <c r="AN135" i="8"/>
  <c r="AN134" i="8"/>
  <c r="AN133" i="8"/>
  <c r="AN132" i="8"/>
  <c r="AN131" i="8"/>
  <c r="AN130" i="8"/>
  <c r="AN129" i="8"/>
  <c r="AN128" i="8"/>
  <c r="AN127" i="8"/>
  <c r="AN126" i="8"/>
  <c r="AN125" i="8"/>
  <c r="AN124" i="8"/>
  <c r="AN123" i="8"/>
  <c r="AN122" i="8"/>
  <c r="AN121" i="8"/>
  <c r="AN120" i="8"/>
  <c r="AN119" i="8"/>
  <c r="AN118" i="8"/>
  <c r="AN117" i="8"/>
  <c r="AN116" i="8"/>
  <c r="AN115" i="8"/>
  <c r="AN114" i="8"/>
  <c r="AN113" i="8"/>
  <c r="AN112" i="8"/>
  <c r="AN111" i="8"/>
  <c r="AN110" i="8"/>
  <c r="AN109" i="8"/>
  <c r="AN108" i="8"/>
  <c r="AN107" i="8"/>
  <c r="AN106" i="8"/>
  <c r="AN105" i="8"/>
  <c r="AN104" i="8"/>
  <c r="AN103" i="8"/>
  <c r="AN102" i="8"/>
  <c r="AN101" i="8"/>
  <c r="AN100" i="8"/>
  <c r="AN99" i="8"/>
  <c r="AN98" i="8"/>
  <c r="AN97" i="8"/>
  <c r="AN96" i="8"/>
  <c r="AN95" i="8"/>
  <c r="AN94" i="8"/>
  <c r="AN93" i="8"/>
  <c r="AN92" i="8"/>
  <c r="AN91" i="8"/>
  <c r="AN90" i="8"/>
  <c r="AN89" i="8"/>
  <c r="AN88" i="8"/>
  <c r="AN87" i="8"/>
  <c r="AN86" i="8"/>
  <c r="AN85" i="8"/>
  <c r="AN84" i="8"/>
  <c r="AN83" i="8"/>
  <c r="AN82" i="8"/>
  <c r="AN81" i="8"/>
  <c r="AN80" i="8"/>
  <c r="AN79" i="8"/>
  <c r="AN78" i="8"/>
  <c r="AN77" i="8"/>
  <c r="AN76" i="8"/>
  <c r="AN75" i="8"/>
  <c r="AN74" i="8"/>
  <c r="AN73" i="8"/>
  <c r="AN72" i="8"/>
  <c r="AN71" i="8"/>
  <c r="AN70" i="8"/>
  <c r="AN69" i="8"/>
  <c r="AN68" i="8"/>
  <c r="AN67" i="8"/>
  <c r="AN66" i="8"/>
  <c r="AN65" i="8"/>
  <c r="AN64" i="8"/>
  <c r="AN63" i="8"/>
  <c r="AN62" i="8"/>
  <c r="AN61" i="8"/>
  <c r="AN60" i="8"/>
  <c r="AN59" i="8"/>
  <c r="AN58" i="8"/>
  <c r="AN57" i="8"/>
  <c r="AN56" i="8"/>
  <c r="AN55" i="8"/>
  <c r="AN54" i="8"/>
  <c r="AN53" i="8"/>
  <c r="AN52" i="8"/>
  <c r="AN51" i="8"/>
  <c r="AN50" i="8"/>
  <c r="AN49" i="8"/>
  <c r="AN48" i="8"/>
  <c r="AN47" i="8"/>
  <c r="AN46" i="8"/>
  <c r="AN45" i="8"/>
  <c r="AN44" i="8"/>
  <c r="AN43" i="8"/>
  <c r="AN42" i="8"/>
  <c r="AN41" i="8"/>
  <c r="AN40" i="8"/>
  <c r="AN39" i="8"/>
  <c r="AN38" i="8"/>
  <c r="AN37" i="8"/>
  <c r="AN36" i="8"/>
  <c r="AN35" i="8"/>
  <c r="AN34" i="8"/>
  <c r="AN33" i="8"/>
  <c r="AN32" i="8"/>
  <c r="AN31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N14" i="8"/>
  <c r="AN13" i="8"/>
  <c r="AN12" i="8"/>
  <c r="AN11" i="8"/>
  <c r="AN10" i="8"/>
  <c r="AN9" i="8"/>
  <c r="AN8" i="8"/>
  <c r="AN7" i="8"/>
  <c r="AN6" i="8"/>
  <c r="AN5" i="8"/>
  <c r="AN4" i="8"/>
  <c r="Y3" i="8"/>
  <c r="Y2" i="8"/>
  <c r="T3" i="8"/>
  <c r="AJ44" i="2"/>
  <c r="AG46" i="2"/>
  <c r="AH44" i="6"/>
  <c r="AH41" i="6"/>
  <c r="AH31" i="6"/>
  <c r="AH26" i="6"/>
  <c r="AJ27" i="2"/>
  <c r="G2" i="3"/>
  <c r="G3" i="3"/>
  <c r="AL4" i="6" l="1"/>
</calcChain>
</file>

<file path=xl/sharedStrings.xml><?xml version="1.0" encoding="utf-8"?>
<sst xmlns="http://schemas.openxmlformats.org/spreadsheetml/2006/main" count="33872" uniqueCount="8396">
  <si>
    <t>Rank</t>
  </si>
  <si>
    <t>TID</t>
  </si>
  <si>
    <t>GeneSymbol</t>
  </si>
  <si>
    <t>UpProbe</t>
  </si>
  <si>
    <t>UpFold</t>
  </si>
  <si>
    <t>UpPval</t>
  </si>
  <si>
    <t>DownProbe</t>
  </si>
  <si>
    <t>DownFold</t>
  </si>
  <si>
    <t>DownPval</t>
  </si>
  <si>
    <t>IR_Fold</t>
  </si>
  <si>
    <t>IR_Pval</t>
  </si>
  <si>
    <t>SpliceScore</t>
  </si>
  <si>
    <t>SPLICERpval</t>
  </si>
  <si>
    <t>ANOVApval</t>
  </si>
  <si>
    <t>Description</t>
  </si>
  <si>
    <t>Chrom</t>
  </si>
  <si>
    <t>Strand</t>
  </si>
  <si>
    <t>tUP_tstarts</t>
  </si>
  <si>
    <t>UP_blockSizes</t>
  </si>
  <si>
    <t>DOWN_tstarts</t>
  </si>
  <si>
    <t>DOWN_blockSizes</t>
  </si>
  <si>
    <t>Testable_Hypothesis</t>
  </si>
  <si>
    <t>Protein_Coding</t>
  </si>
  <si>
    <t>Mechanism</t>
  </si>
  <si>
    <t>Direction</t>
  </si>
  <si>
    <t>Subtype</t>
  </si>
  <si>
    <t>DENND5B</t>
  </si>
  <si>
    <t>DENN</t>
  </si>
  <si>
    <t>-</t>
  </si>
  <si>
    <t>31477328,</t>
  </si>
  <si>
    <t>25,</t>
  </si>
  <si>
    <t>yes</t>
  </si>
  <si>
    <t>no</t>
  </si>
  <si>
    <t>Internal Event</t>
  </si>
  <si>
    <t>Inclusion</t>
  </si>
  <si>
    <t>Within 3' TE</t>
  </si>
  <si>
    <t>LY75</t>
  </si>
  <si>
    <t xml:space="preserve">lymphocyte antigen 75 </t>
  </si>
  <si>
    <t>Alt 3' TE</t>
  </si>
  <si>
    <t>More 5' TE</t>
  </si>
  <si>
    <t>Alt 3' Splice Site</t>
  </si>
  <si>
    <t>TNS3</t>
  </si>
  <si>
    <t xml:space="preserve">tensin 3 </t>
  </si>
  <si>
    <t>No</t>
  </si>
  <si>
    <t>Unclassified</t>
  </si>
  <si>
    <t>---</t>
  </si>
  <si>
    <t>SYNE1</t>
  </si>
  <si>
    <t>97,</t>
  </si>
  <si>
    <t>PARD3B</t>
  </si>
  <si>
    <t>+</t>
  </si>
  <si>
    <t>69,</t>
  </si>
  <si>
    <t>Alt 5' Initiation</t>
  </si>
  <si>
    <t>More 5' start</t>
  </si>
  <si>
    <t>PSD3</t>
  </si>
  <si>
    <t xml:space="preserve">pleckstrin and Sec7 domain containing 3 </t>
  </si>
  <si>
    <t>18710580,</t>
  </si>
  <si>
    <t>61,</t>
  </si>
  <si>
    <t>STK35</t>
  </si>
  <si>
    <t>3873714/3873713/3873708/3873707/3873704</t>
  </si>
  <si>
    <t>serine</t>
  </si>
  <si>
    <t>2077106,</t>
  </si>
  <si>
    <t>31,</t>
  </si>
  <si>
    <t>2031888,2045664,2046025,2072440,2073578,</t>
  </si>
  <si>
    <t>95,326,37,89,3272,</t>
  </si>
  <si>
    <t>Tandem 3' UTR</t>
  </si>
  <si>
    <t>Lengthen</t>
  </si>
  <si>
    <t>EXOC3L</t>
  </si>
  <si>
    <t>3695471/3695463</t>
  </si>
  <si>
    <t xml:space="preserve">exocyst complex component 3-like </t>
  </si>
  <si>
    <t>65771738,65774858,</t>
  </si>
  <si>
    <t>55,514,</t>
  </si>
  <si>
    <t>Exclusion</t>
  </si>
  <si>
    <t>PVRL1</t>
  </si>
  <si>
    <t xml:space="preserve">poliovirus receptor-related 1 (herpesvirus entry mediator C) </t>
  </si>
  <si>
    <t>119040898,</t>
  </si>
  <si>
    <t>29,</t>
  </si>
  <si>
    <t>collagen</t>
  </si>
  <si>
    <t>More 3' start</t>
  </si>
  <si>
    <t>CELSR1</t>
  </si>
  <si>
    <t>3964119/3964059</t>
  </si>
  <si>
    <t>cadherin</t>
  </si>
  <si>
    <t>45141563,45311254,</t>
  </si>
  <si>
    <t>87,159,</t>
  </si>
  <si>
    <t>FAM178A</t>
  </si>
  <si>
    <t>33,</t>
  </si>
  <si>
    <t>FOXC2</t>
  </si>
  <si>
    <t>3672654/3672651</t>
  </si>
  <si>
    <t>forkhead box C2 (MFH-1</t>
  </si>
  <si>
    <t>85159344,85159548,</t>
  </si>
  <si>
    <t>50,61,</t>
  </si>
  <si>
    <t>64,</t>
  </si>
  <si>
    <t>WNK4</t>
  </si>
  <si>
    <t>30,</t>
  </si>
  <si>
    <t>105,</t>
  </si>
  <si>
    <t>CFDP1</t>
  </si>
  <si>
    <t>3699561/3699560</t>
  </si>
  <si>
    <t xml:space="preserve">craniofacial development protein 1 </t>
  </si>
  <si>
    <t>74003962,74005978,</t>
  </si>
  <si>
    <t>136,116,</t>
  </si>
  <si>
    <t>GATA2</t>
  </si>
  <si>
    <t>2694332/2694329/2694330/2694320/2694318/2694319/2694326/2694322/2694321/2694331/2694323</t>
  </si>
  <si>
    <t xml:space="preserve">GATA binding protein 2 </t>
  </si>
  <si>
    <t>129681549,129681705,129681771,129682624,129683395,129683437,129685405,129687261,129687560,129687702,129688413,</t>
  </si>
  <si>
    <t>88,25,745,201,28,38,101,244,50,199,115,</t>
  </si>
  <si>
    <t>LEPR</t>
  </si>
  <si>
    <t>2340448/2340443/2340447/2340442/2340436</t>
  </si>
  <si>
    <t xml:space="preserve">leptin receptor </t>
  </si>
  <si>
    <t>65663574,65668134,65668215,65670087,65670417,</t>
  </si>
  <si>
    <t>63,40,101,53,414,</t>
  </si>
  <si>
    <t>MLPH</t>
  </si>
  <si>
    <t xml:space="preserve">melanophilin </t>
  </si>
  <si>
    <t>238099160,</t>
  </si>
  <si>
    <t>28,</t>
  </si>
  <si>
    <t>TAF6L</t>
  </si>
  <si>
    <t>TAF6-like RNA polymerase II</t>
  </si>
  <si>
    <t>More 3' TE</t>
  </si>
  <si>
    <t>Alt PolyA</t>
  </si>
  <si>
    <t>IRS2</t>
  </si>
  <si>
    <t xml:space="preserve">insulin receptor substrate 2 </t>
  </si>
  <si>
    <t>ALDH6A1</t>
  </si>
  <si>
    <t>aldehyde dehydrogenase 6 family</t>
  </si>
  <si>
    <t>73620866,</t>
  </si>
  <si>
    <t>53,</t>
  </si>
  <si>
    <t>SEMA3G</t>
  </si>
  <si>
    <t>sema domain</t>
  </si>
  <si>
    <t>52450875,</t>
  </si>
  <si>
    <t>68,</t>
  </si>
  <si>
    <t>135,</t>
  </si>
  <si>
    <t>SLC24A1</t>
  </si>
  <si>
    <t>solute carrier family 24 (sodium</t>
  </si>
  <si>
    <t>86,</t>
  </si>
  <si>
    <t>CD34</t>
  </si>
  <si>
    <t>36,</t>
  </si>
  <si>
    <t>102,</t>
  </si>
  <si>
    <t>26,</t>
  </si>
  <si>
    <t>SDC2</t>
  </si>
  <si>
    <t>3108156/3108155</t>
  </si>
  <si>
    <t xml:space="preserve">syndecan 2 </t>
  </si>
  <si>
    <t>97575457,97575504,</t>
  </si>
  <si>
    <t>27,25,</t>
  </si>
  <si>
    <t>GTPase activating Rap</t>
  </si>
  <si>
    <t>37,</t>
  </si>
  <si>
    <t>41,</t>
  </si>
  <si>
    <t>32,</t>
  </si>
  <si>
    <t>126,</t>
  </si>
  <si>
    <t>NFATC2</t>
  </si>
  <si>
    <t>nuclear factor of activated T-cells</t>
  </si>
  <si>
    <t>63,</t>
  </si>
  <si>
    <t>RNFT2</t>
  </si>
  <si>
    <t>48,</t>
  </si>
  <si>
    <t>128,</t>
  </si>
  <si>
    <t>104,</t>
  </si>
  <si>
    <t>FAT1</t>
  </si>
  <si>
    <t xml:space="preserve">FAT tumor suppressor homolog 1 (Drosophila) </t>
  </si>
  <si>
    <t>187881817,</t>
  </si>
  <si>
    <t>38,</t>
  </si>
  <si>
    <t>aldehyde dehydrogenase 3 family</t>
  </si>
  <si>
    <t>Shorten</t>
  </si>
  <si>
    <t>ISOC2</t>
  </si>
  <si>
    <t>3871516/3871509/3871515/3871511</t>
  </si>
  <si>
    <t xml:space="preserve">isochorismatase domain containing 2 </t>
  </si>
  <si>
    <t>60664744,</t>
  </si>
  <si>
    <t>43,</t>
  </si>
  <si>
    <t>60658203,60658439,60658973,60659542,</t>
  </si>
  <si>
    <t>65,63,48,91,</t>
  </si>
  <si>
    <t>EFNA5</t>
  </si>
  <si>
    <t>2869902/2869889/2869884/2869888/2869885</t>
  </si>
  <si>
    <t xml:space="preserve">ephrin-A5 </t>
  </si>
  <si>
    <t>40,</t>
  </si>
  <si>
    <t>106744687,106744858,106750852,106751340,106790822,</t>
  </si>
  <si>
    <t>141,116,55,31,287,</t>
  </si>
  <si>
    <t>ARNT2</t>
  </si>
  <si>
    <t>44,</t>
  </si>
  <si>
    <t>PCDH8</t>
  </si>
  <si>
    <t xml:space="preserve">protocadherin 8 </t>
  </si>
  <si>
    <t>52320105,</t>
  </si>
  <si>
    <t>51,</t>
  </si>
  <si>
    <t>52320543,</t>
  </si>
  <si>
    <t>PKP2</t>
  </si>
  <si>
    <t>3450268/3450267</t>
  </si>
  <si>
    <t xml:space="preserve">plakophilin 2 </t>
  </si>
  <si>
    <t>32940722,32940934,</t>
  </si>
  <si>
    <t>77,35,</t>
  </si>
  <si>
    <t>32887473,</t>
  </si>
  <si>
    <t>GLCCI1</t>
  </si>
  <si>
    <t>42,</t>
  </si>
  <si>
    <t>56,</t>
  </si>
  <si>
    <t>OSGIN1</t>
  </si>
  <si>
    <t>3671551/3671539/3671549/3671538</t>
  </si>
  <si>
    <t xml:space="preserve">oxidative stress induced growth inhibitor 1 </t>
  </si>
  <si>
    <t>82544368,</t>
  </si>
  <si>
    <t>39,</t>
  </si>
  <si>
    <t>82548787,82550376,82556168,82557170,</t>
  </si>
  <si>
    <t>26,68,556,171,</t>
  </si>
  <si>
    <t>X</t>
  </si>
  <si>
    <t>87,</t>
  </si>
  <si>
    <t>SNTB1</t>
  </si>
  <si>
    <t>3150942/3150941/3150911/3150852/3150882/3150864/3150851/3150848/3150847</t>
  </si>
  <si>
    <t>3150949/3150947</t>
  </si>
  <si>
    <t>syntrophin</t>
  </si>
  <si>
    <t>121619523,121620303,121623266,121630189,121656524,121713871,121775125,121892732,121893055,</t>
  </si>
  <si>
    <t>743,74,156,142,70,183,202,121,112,</t>
  </si>
  <si>
    <t>121893440,121893848,</t>
  </si>
  <si>
    <t>46,63,</t>
  </si>
  <si>
    <t>ITGBL1</t>
  </si>
  <si>
    <t>integrin</t>
  </si>
  <si>
    <t>100904241,</t>
  </si>
  <si>
    <t>ATOH7</t>
  </si>
  <si>
    <t xml:space="preserve">atonal homolog 7 (Drosophila) </t>
  </si>
  <si>
    <t>69661344,</t>
  </si>
  <si>
    <t>62,</t>
  </si>
  <si>
    <t>69661292,</t>
  </si>
  <si>
    <t>110,</t>
  </si>
  <si>
    <t>solute carrier family 2 (facilitated glucose transporter)</t>
  </si>
  <si>
    <t>88,</t>
  </si>
  <si>
    <t>PRKCA</t>
  </si>
  <si>
    <t>protein kinase C</t>
  </si>
  <si>
    <t>61729396,</t>
  </si>
  <si>
    <t>71,</t>
  </si>
  <si>
    <t>CADM3</t>
  </si>
  <si>
    <t xml:space="preserve">cell adhesion molecule 3 </t>
  </si>
  <si>
    <t>METTL7A</t>
  </si>
  <si>
    <t xml:space="preserve">methyltransferase like 7A </t>
  </si>
  <si>
    <t>49611563,</t>
  </si>
  <si>
    <t>83,</t>
  </si>
  <si>
    <t>PGM5</t>
  </si>
  <si>
    <t xml:space="preserve">phosphoglucomutase 5 </t>
  </si>
  <si>
    <t>70161899,</t>
  </si>
  <si>
    <t>35,</t>
  </si>
  <si>
    <t>45,</t>
  </si>
  <si>
    <t>FGF2</t>
  </si>
  <si>
    <t xml:space="preserve">fibroblast growth factor 2 (basic) </t>
  </si>
  <si>
    <t>123967620,</t>
  </si>
  <si>
    <t>46,</t>
  </si>
  <si>
    <t>TNFRSF11A</t>
  </si>
  <si>
    <t>tumor necrosis factor receptor superfamily</t>
  </si>
  <si>
    <t>109,</t>
  </si>
  <si>
    <t>34,</t>
  </si>
  <si>
    <t>80,</t>
  </si>
  <si>
    <t>ZXDA</t>
  </si>
  <si>
    <t>4010356/4010355/4010354</t>
  </si>
  <si>
    <t>zinc finger</t>
  </si>
  <si>
    <t>57951233,57951431,57951516,</t>
  </si>
  <si>
    <t>189,48,907,</t>
  </si>
  <si>
    <t>protein phosphatase 1</t>
  </si>
  <si>
    <t>50,</t>
  </si>
  <si>
    <t>115,</t>
  </si>
  <si>
    <t>BMP4</t>
  </si>
  <si>
    <t xml:space="preserve">bone morphogenetic protein 4 </t>
  </si>
  <si>
    <t>53493228,</t>
  </si>
  <si>
    <t>C5orf4</t>
  </si>
  <si>
    <t>FRMD5</t>
  </si>
  <si>
    <t xml:space="preserve">FERM domain containing 5 </t>
  </si>
  <si>
    <t>42274466,</t>
  </si>
  <si>
    <t>75,</t>
  </si>
  <si>
    <t>RUNX1T1</t>
  </si>
  <si>
    <t>3144352/3144349</t>
  </si>
  <si>
    <t>runt-related transcription factor 1; translocated to</t>
  </si>
  <si>
    <t>93041709,93052084,</t>
  </si>
  <si>
    <t>57,160,</t>
  </si>
  <si>
    <t>96,</t>
  </si>
  <si>
    <t>PRR15</t>
  </si>
  <si>
    <t xml:space="preserve">proline rich 15 </t>
  </si>
  <si>
    <t>29572351,</t>
  </si>
  <si>
    <t>103,</t>
  </si>
  <si>
    <t>ZNF589</t>
  </si>
  <si>
    <t xml:space="preserve">zinc finger protein 589 </t>
  </si>
  <si>
    <t>48257674,</t>
  </si>
  <si>
    <t>FOXD2</t>
  </si>
  <si>
    <t xml:space="preserve">forkhead box D2 </t>
  </si>
  <si>
    <t>47676778,</t>
  </si>
  <si>
    <t>APCDD1L</t>
  </si>
  <si>
    <t xml:space="preserve">adenomatosis polyposis coli down-regulated 1-like </t>
  </si>
  <si>
    <t>56523171,</t>
  </si>
  <si>
    <t>MMP19</t>
  </si>
  <si>
    <t xml:space="preserve">matrix metallopeptidase 19 </t>
  </si>
  <si>
    <t>SIX4</t>
  </si>
  <si>
    <t>F3</t>
  </si>
  <si>
    <t>coagulation factor III (thromboplastin</t>
  </si>
  <si>
    <t>94779781,</t>
  </si>
  <si>
    <t>47,</t>
  </si>
  <si>
    <t>GAB3</t>
  </si>
  <si>
    <t>Ensembl</t>
  </si>
  <si>
    <t>Splicing-Index</t>
  </si>
  <si>
    <t>symbol</t>
  </si>
  <si>
    <t>description</t>
  </si>
  <si>
    <t>exons</t>
  </si>
  <si>
    <t>regulation_call</t>
  </si>
  <si>
    <t>event_call</t>
  </si>
  <si>
    <t>probeset</t>
  </si>
  <si>
    <t>lowest_p (MIDAS or SI)</t>
  </si>
  <si>
    <t>midas p-value</t>
  </si>
  <si>
    <t>fold</t>
  </si>
  <si>
    <t>adjfold</t>
  </si>
  <si>
    <t>up_exons</t>
  </si>
  <si>
    <t>down_exons</t>
  </si>
  <si>
    <t>functional_prediction</t>
  </si>
  <si>
    <t>uniprot-ens_feature_predictions</t>
  </si>
  <si>
    <t>peptide_predictions</t>
  </si>
  <si>
    <t>ens_overlapping_domains</t>
  </si>
  <si>
    <t>baseline_probeset_exp</t>
  </si>
  <si>
    <t>constitutive_baseline_exp</t>
  </si>
  <si>
    <t>SI_p-value</t>
  </si>
  <si>
    <t>probeset p-value</t>
  </si>
  <si>
    <t>gene-expression-change</t>
  </si>
  <si>
    <t>transcript cluster ID</t>
  </si>
  <si>
    <t>ensembl exons</t>
  </si>
  <si>
    <t>consitutive probeset</t>
  </si>
  <si>
    <t>exon-region-ID</t>
  </si>
  <si>
    <t>exon annotations</t>
  </si>
  <si>
    <t>distal exon-region-ID</t>
  </si>
  <si>
    <t>exon annotation score</t>
  </si>
  <si>
    <t>ENSG00000100767</t>
  </si>
  <si>
    <t>PAPLN</t>
  </si>
  <si>
    <t>papilin  [Source:RefSeq peptide;Acc:NP_775733]</t>
  </si>
  <si>
    <t>E6-1</t>
  </si>
  <si>
    <t>downregulated</t>
  </si>
  <si>
    <t>exon-inclusion</t>
  </si>
  <si>
    <t>3543549</t>
  </si>
  <si>
    <t>(-)alt-N-terminus,(-)AA:477(AAQ88696.1)-&gt;1251(ENSP00000345395)</t>
  </si>
  <si>
    <t>(-)ADAM_Cys-rich-IPR006586,(-)ADAM_spacer1-IPR010294,(-)DISULFID,(-)DOMAIN-BPTI/Kunitz inhibitor,(-)DOMAIN-Ig-like C2-type 1,(-)DOMAIN-Ig-like C2-type 3,(-)DOMAIN-TSP type-1 1,(-)DOMAIN-TSP type-1 2,(-)DOMAIN-TSP type-1 3,(-)DOMAIN-TSP type-1 4,(-)DOMAIN-TSP type-1 5,(-)Extracellular_MP_8-cys_fun-IPR014005,(-)Ig-IPR013151,(-)Ig-like-IPR007110,(-)Ig_C1-set-IPR003597,(-)Ig_I-set-IPR013098,(-)Ig_V-set-IPR013106,(-)Ig_V-set_sub-IPR003596,(-)Ig_sub-IPR003599,(-)Ig_sub2-IPR003598,(-)Peptidase_M12B_ADAM-TS-IPR013273,(-)Prot_inh_Kunz-m-IPR002223,(-)SIGNAL,(-)Thrombospondin_1_rpt-IPR000884,(-)Thrombospondin_1_rpt_sub-IPR008085</t>
  </si>
  <si>
    <t>(-)sequence: (AAQ88696.1)MGPVVPSLGLLEGAPTRMVAAAVLQASRNPASTGQGPRCRESPGLLVVSGGKTNSLGQGRPPTPRPLENGHGGRSLGPGPLDWVEMPDHQRHPSTAPPTDLTSHLSRISLAGVEPSLVQAALGQLVRLSCSDDTAPESQAAWQKDGQPISSDRHRLQFDGSLIIHPLQAEDAGTYSCGSTRPGRDSQKIQLRIIGGDMAVLSEAELSRFPQPRDPAQDFGQAGAAGPLGAIPSSHPQPANRLRLDQNQPRVVDASPGQRIRMTCRAEGFPPPAIEWQRDGQPVSSPRHQLQPDGSLVISRVAVEDGGFYTCVAFNGQDRDQRWVQLRVLGELTISGLPPTVTVPEGDTARLLCVVAGESVNIRWSRNGLPVQADGHRVHQSPDGTLLIYNLRARDEGSYMCSAYQGSQAVSRSTEVKVVSPAPTAQPRDPGRDCVDQPELANCDLILQAQLCGNEYYSSFCCASCSRFQPHAQPIWQ -&gt; (ENSP00000345395)MRLLLLVPLLLAPAPGSSAPKVRRQSDTWGPWSQWSPCSRTCGGGVSFRERPCYSQRRDGGSSCVGPARSHRSCRTESCPDGARDFRAEQCAEFDGAEFQGRRYRWLPYYSAPNKCELNCIPKGENFYYKHREAVVDGTPCEPGKRDVCVDGSCRVVGCDHELDSSKQEDKCLRCGGDGTTCYPVAGTFDANDLSRAVKNVRGEYYLNGHWTIEAARALPAASTILHYERGAEGDLAPERLHARGPTSEPLVIELISQEPNPGVHYEYHLPLRRPSPGFSWSHGSWSDCSAECGGGHQSRLVFCTIDHEAYPDHMCQRQPRPADRRSCNLHPCPETKRWKAGPWAPCSASCGGGSQSRSVYCISSDGAGIQEAVEEAECAGLPGKPPAIQACNLQRCAAWSPEPWGECSVSCGVGVRKRSVTCRGERGSLLHTAACSLEDRPPLTEPCVHEDCPLLSDQAWHVGTWGLCSKSCSSGTRRRQVICAIGPPSHCGSLQHSKPVDVEPCNTQPCHLPQEVPSMQDVHTPASNPWMPLGPQESPASDSRGQWWAAQEHPSARGDHRGERGDPRGDQGTHLSALGPAPSLQQPPYQQPLRSGSGPHDCRHSPHGCCPDGHTASLGPQWQGCPGAPCQQSRYGCCPDRVSVAEGPHHAGCTKSYGGDSTGGMPRSRAVASTVHNTHQPQAQQNEPSECRGSQFGCCYDNVATAAGPLGEGCVGQPSHAYPVRCLLPSAHGSCADWAARWYFVASVGQCNRFWYGGCHGNANNFASEQECMSSCQGSLHGPRRPQPGASGRSTHTDGGGSSPAGEQEPSQHRTGAAVQRKPWPSGGLWRQDQQPGPGEAPHTQAFGEWPWGQELGSRAPGLGGDAGSPAPPFHSSSYRISLAGVEPSLVQAALGQLVRLSCSDDTAPESQAAWQKDGQPISSDRHRLQFDGSLIIHPLQAEDAGTYSCGSTRPGRDSQKIQLRIIGGDMAVLSEAELSRFPQPRDPAQDFGQAGAAGPLGAIPSSHPQPANRLRLDQNQPRVVDASPGQRIRMTCRAEGFPPPAIEWQRDGQPVSSPRHQLQPDGSLVISRVAVEDGGFYTCVAFNGQDRDQRWVQLRVLGELTISGLPPTVTVPEGDTARLLCVVAGESVNIRWSRNGLPVQADGHRVHQSPDGTLLIYNLRARDEGSYTCSAYQGSQAVSRSTEVKVVSPAPTAQPRDPGRDCVDQPELANCDLILQAQLCGNEYYSSFCCASCSRFQPHAQPIWQ</t>
  </si>
  <si>
    <t>(direct)ADAM_Cys-rich-IPR006586</t>
  </si>
  <si>
    <t>3543539</t>
  </si>
  <si>
    <t>BC042057-6|ENSE00000659142|ENSE00001487700|ENSE00001517579</t>
  </si>
  <si>
    <t>E31-2</t>
  </si>
  <si>
    <t>ENSG00000166444</t>
  </si>
  <si>
    <t>ST5</t>
  </si>
  <si>
    <t>Suppression of tumorigenicity 5 (HeLa tumor suppression 1)(DENN domain-containing protein 2B) [Source:UniProtKB/Swiss-Prot;Acc:P78524]</t>
  </si>
  <si>
    <t>E13-1</t>
  </si>
  <si>
    <t>3362024</t>
  </si>
  <si>
    <t>(-)alt-N-terminus,(-)AA:609(BAG54568.1)-&gt;1137(AAH36655.1)</t>
  </si>
  <si>
    <t>(+)DOMAIN-uDENN,(+)MOD_RES-Phosphoserine,(+)uDENN-IPR005113,(-)COMPBIAS-Pro-rich,(-)NOR1_rcpt-IPR003072,(-)PRO_rich-IPR000694,(-)REGION-Interaction with ABL1</t>
  </si>
  <si>
    <t>(-)sequence: (BAG54568.1)MWSPQDRKYNSPPTQLSLKPNSQSLRSGNWSERKSHRLPRLPKRHSHDDMLLLAQLSLPSSPSSLNEDSLSTTSELLSSRRARRIPKLVQRINSIYNAKRGKKRLKKLSMSSIETASLRDENSESESDSDDRFKAHTQRLVHIQSMLKRAPSYRTLELELLEWQERELFEYFVVVSLKKKPSRNTYLPEVSYQFPKLDRPTKQMREAEERLKAIPQFCFPDAKDWLPVSEYSSETFSFMLTGEDGSRRFGYCRRLLPSGKGPRLPEVYCVISRLGCFGLFSKVLDEVERRRGISAALVYPFMRSLMESPFPAPGKTIKVKTFLPGAGNEVLELRRPMDSRLEHVDFECLFTCLSVRQLIRIFASLLLERRVIFVADKLSTLSSCSHAVVALLYPFSWQHTFIPVLPASMIDIVCCPTPFLVGLLSSSLPKLKELPVEEALMVNLGSDRFIRQMDDEDTLLPRKLQAALEQALERKNELISQDSDSDSDDECNTLNGLVSEVFIRFFVETVGHYSLFLTQSEKGERAFQREAFRKSVASKSIRRFLEVFMESQMFAGFIQDRELRKCRAKGLFEQRVEQYLEELPDTEQSGMNKFLRGLGNKMKFLHKKN -&gt; (AAH36655.1)MTMTANKNSSITHGAGGTKAPRGTLSRSQSVSPPPVLSPPRSPIYPLSDSETSACRYPSHSSSRVLLKDRHPPAPSPQNPQDPSPDTSPPTCPFKTASFGYLDRSPSACKRDAQKESVQGAAQDVAGVAACLPLAQSTPFPGPAAGPRGVLLTRTGTRAHSLGIREKISAWEGRREASPRMSMCGEKREGSGSEWAASEGCPSLGCPSVVPSPCSSEKTFDFKGLRRMSRTFSECSYPETEEEGEALPVRDSFYRLEKRLGRSEPSAFLRGHGSRKESSAVLSRIQKIEQVLKEQPGRGLPQLPSSCYSVDRGKRNTGTLGSLEEPAGGASVSAGSRAVGVAGVAGEAGPPPEREGSGSTKPGTPGNSPSSQRLPSKSSLDPAVNPVPKPKRTFEYEADKNPKSKPSNGLPPSPTPAAPPPLPSTPAPPVTRRPKKDMRGHRKSQSRKSFEFEDASSLQSLYPSSPTENGTENQPKFGSKSTLEENAYEDIVGDLPKENPYEDVDLKSRRAGRKSQQLSENSLDSLHRMWSPQDRKYNSPPTQLSLKPNSQSLRSGNWSERKSHRLPRLPKRHSHDDMLLLAQLSLPSSPSSLNEDSLSTTSELLSSRRARRIPKLVQRTNSIYNAKRGKKRLKKLSMSSIETASLRDENSESESDSDDRFKAHTQRLVHIQSMLKRAPSYRTLELELLEWQERELFEYFVVVSLKKKPSRNTYLPEVSYQFPKLDRPTKQMREAEERLKAIPQFCFPDAKDWLPVSEYSSETFSFMLTGEDGGRRFGYCRRLLPSGKGPRLPEVYCVISRLGCFGLFSKVLDEVERRRGISAALVYPFMRSLMESPFPAPGKTIKVKTFLPGAGNEVLELRRPMDSRLEHVDFECLFTCLSVRQLIRIFASLLLERRVIFVADKLSTLSSCSHAVVALLYPFSWQHTFIPVLPASMIDIVCCPTPFLVGLLSSSLPKLKELPVEEALMVNLGSDRFIRQMDDEDTLLPRKLQAALEQALERKNELISQDSDSDSDDECNTLNGLVSEVFIRFFVETVGHYSLFLTQSEKGERAFQREAFRKSVASKSIRRFLEVFMESQMFAGFIQDRELRKCRAKGLFEQRVEQYLEELPDTEQSGMNKFLRGLGNKMKFLHKKN</t>
  </si>
  <si>
    <t>(indirect)NOR1_rcpt-IPR003072</t>
  </si>
  <si>
    <t>3361971</t>
  </si>
  <si>
    <t>ENSE00001103041</t>
  </si>
  <si>
    <t>cassette-exon</t>
  </si>
  <si>
    <t>E33-1</t>
  </si>
  <si>
    <t>ENSG00000176734</t>
  </si>
  <si>
    <t>AC005013.3</t>
  </si>
  <si>
    <t>KIAA0644 gene product (KIAA0644), mRNA [Source:RefSeq DNA;Acc:NM_014817]</t>
  </si>
  <si>
    <t>U2-2</t>
  </si>
  <si>
    <t>3043617</t>
  </si>
  <si>
    <t xml:space="preserve"> </t>
  </si>
  <si>
    <t>3043606</t>
  </si>
  <si>
    <t>E2-1</t>
  </si>
  <si>
    <t>ENSG00000115648</t>
  </si>
  <si>
    <t>Melanophilin (Exophilin-3)(Synaptotagmin-like protein 2a)(Slp homolog lacking C2 domains a)(SlaC2-a) [Source:UniProtKB/Swiss-Prot;Acc:Q9BV36]</t>
  </si>
  <si>
    <t>E16-1</t>
  </si>
  <si>
    <t>2534310</t>
  </si>
  <si>
    <t>(-)alt-C-terminus,(-)AA:523(AK310821-PEP)-&gt;572(ENSP00000341845)</t>
  </si>
  <si>
    <t>(-)MOD_RES-Phosphoserine</t>
  </si>
  <si>
    <t>(-)sequence: (AK310821-PEP)MGKKLDLSKLTDEEAQHVLEVVQRDFDLRRKEEERLEALKGKIKKESSKRELLSDTAHLNETHCARCLQPYQLLVNSKRQCLECGLFTCKSCGRVHPEEQGWICDPCHLARVVKIGSLEWYYEHVKARFKRFGSAKVIRSLHGRLQGGAGPELISEERSGDSDQTDEDGEPGSEAQAQAQPFGSKKKRLLSVHDFDFEGDSDDSTQPQGHSLHLSSVPEARDSPQSLTDESCSEKAAPHKAEGLEEADTGASGCHSHPEEQPTSISPSRHGALAELCPPGGSHRMALGTAAALGSNVIRNEQLPLQYLADVDTSDEESIRAHVMASHHSKRRGRASSESQGLGAGVRTEADVEEEALRRKLEELTSNVSDQETSSEEEEAKDEKAEPNRDKSVGPLPQADPEVGTAAHQTNRQEKSPQDPGDPVQYNRTTDEELSELEDRVAVTASEVQQAESEVSDIESRIAALRAAGLTVKPSGKPRRKSNLPALYEGTLSLCSEDLKHTHPDSVKSKRSRLNHVASCGNP -&gt; (ENSP00000341845)MGKKLDLSKLTDEEAQHVLEVVQRDFDLRRKEEERLEALKGKIKKESSKRELLSDTAHLNETHCARCLQPYQLLVNSKRQCLECGLFTCKSCGRVHPEEQGWICDPCHLARVVKIGSLEWYYEHVKARFKRFGSAKVIRSLHGRLQGGAGPELISEERSGDSDQTDEDGEPGSEAQAQAQPFGSKKKRLLSVHDFDFEGDSDDSTQPQGHSLHLSSVPEARDSPQSLTDESCSEKAAPHKAEGLEEADTGASGCHSHPEEQPTSISPSRHGALAELCPPGGSHRMALGTAAALGSNVIRNEQLPLQYLADVDTSDEESIRAHVMASHHSKRRGRASSESQGLGAGVRTEADVEEEALRRKLEELTSNVSDQETSSEEEEAKDEKAEPNRDKSVGPLPQADPEVGTAAHQTNRQEKSPQDPGDPVQYNRTTDEELSELEDRVAVTASEVQQAESEVSDIESRIAALRAAGLTVKPSGKPRRKSNLPIFLPRVAGKLGKRPEDPNADPSSEAKAMAVPYLLRRKFSNSLKSQGKDDDSFDRKSVYRGSLTQRNPNARKGMASHTFAKPVVAHQS</t>
  </si>
  <si>
    <t>2534252</t>
  </si>
  <si>
    <t>ENSE00000903403</t>
  </si>
  <si>
    <t>E18-1|E18-3</t>
  </si>
  <si>
    <t>E3-1</t>
  </si>
  <si>
    <t>2534261</t>
  </si>
  <si>
    <t>(direct)Rab_bd_dom-IPR010911, (direct)Znf_FYVE_PHD-IPR011011</t>
  </si>
  <si>
    <t>ENSE00001147906</t>
  </si>
  <si>
    <t>ENSG00000115414</t>
  </si>
  <si>
    <t>FN1</t>
  </si>
  <si>
    <t>Fibronectin Precursor (FN)(Cold-insoluble globulin)(CIG) [Contains Ugl-Y1;Ugl-Y2;Ugl-Y3] [Source:UniProtKB/Swiss-Prot;Acc:P02751]</t>
  </si>
  <si>
    <t>E26-1</t>
  </si>
  <si>
    <t>2598319</t>
  </si>
  <si>
    <t>(+)alt-N-terminus,(+)AA:640(BX641150-PEP)-&gt;2211(ENSP00000265312)</t>
  </si>
  <si>
    <t>(+)Ald_DHase_CS-IPR016160,(+)CROSSLNK-Isoglutamyl lysine isopeptide (Gln-Lys) (interchain with K-?),(+)DISULFID,(+)DNA_BIND,(+)DOMAIN-Fibronectin type-I 1,(+)DOMAIN-Fibronectin type-I 2,(+)DOMAIN-Fibronectin type-I 3,(+)DOMAIN-Fibronectin type-I 4,(+)DOMAIN-Fibronectin type-I 5,(+)DOMAIN-Fibronectin type-I 6,(+)DOMAIN-Fibronectin type-I 7,(+)DOMAIN-Fibronectin type-I 8,(+)DOMAIN-Fibronectin type-I 9,(+)DOMAIN-Fibronectin type-II 1,(+)DOMAIN-Fibronectin type-II 2,(+)DOMAIN-Fibronectin type-III 1,(+)DOMAIN-Fibronectin type-III 10,(+)DOMAIN-Fibronectin type-III 11,(+)DOMAIN-Fibronectin type-III 12; extra domain,(+)DOMAIN-Fibronectin type-III 2,(+)DOMAIN-Fibronectin type-III 4,(+)DOMAIN-Fibronectin type-III 5,(+)DOMAIN-Fibronectin type-III 6,(+)DOMAIN-Fibronectin type-III 7,(+)DOMAIN-Fibronectin type-III 8,(+)DOMAIN-Fibronectin type-III 9,(+)EGF_like_reg_CS-IPR013032,(+)FN_III-IPR003961,(+)FN_type2_col_bd-IPR000562,(+)Fibrnctn1-IPR000083,(+)Fibronectin_typ-III-like_fold-IPR008957,(+)FnIII_subd-IPR003962,(+)Glyco_hydro_58-IPR001724,(+)HELIX,(+)Kringle-like-IPR013806,(+)MOD_RES-Phosphoserine,(+)MOD_RES-Pyrrolidone carboxylic acid,(+)MOD_RES-Sulfotyrosine,(+)MOTIF-Cell attachment site,(+)REGION-Cell-attachment,(+)REGION-Critical for collagen binding,(+)REGION-Fibrin- and heparin-binding 1,(+)SIGNAL,(+)STRAND,(+)TURN,(-)DISULFID,(-)DOMAIN-Fibronectin type-I 10,(-)DOMAIN-Fibronectin type-I 11,(-)Fibrnctn1-IPR000083,(-)REGION-Fibrin-binding 2</t>
  </si>
  <si>
    <t>(+)sequence: (BX641150-PEP)MTISTAIPAPTDLKFTQVTPTSLSAQWTPPNVQLTGYRVRVTPKEKTGPMKEINLAPDSSSVVVSGLMVATKYEVSVYALKDTLTSRPAQGVVTTLENVSPPRRARVTDATETTITISWRTKTETITGFQVDAVPANGQTPIQRTIKPDVRSYTITGLQPGTDYKIYLYTLNDNARSSPVVIDASTAIDAPSNLRFLATTPNSLLVSWQPPRARITGYIIKYEKPGSPPREVVPRPRPGVTEATITGLEPGTEYTIYVIALKNNQKSEPLIGRKKTDELPQLVTLPHPNLHGPEILDVPSTVQKTPFVTHPGHDTGNGIQLPGTSGQQPSVGQQMIFEEHGFRRTTPPTTATPIRHRPRPYPPNVGQEALSQTTISWAPFQDTSEYIISCHPVGTDEEPLQFRVPGTSTSATLTGLTRGATYNIIVEALKDQQRHKVREEVVTVGNSVNEGLNQPTDDSCFDPYTVSHYAVGDEWERMSESGFKLLCQCLGFGSGHFRCDSSRWCHDNGVNYKIGEKWDRQGENGQMMSCTCLGNGKGEFKCDPHEATCYDDGKTYHVGEQWQKEYLGAICSCTCFGGQRGWRCDNCRRPGGEPSPEGTTGQSYNQYSQRYHQRTNTNVNCPIECFMPLDVQADREDSRE -&gt; (ENSP00000265312)MLRGPGPGLLLLAVQCLGTAVPSTGASKSKRQAQQMVQPQSPVAVSQSKPGCYDNGKHYQINQQWERTYLGNALVCTCYGGSRGFNCESKPEAEETCFDKYTGNTYRVGDTYERPKDSMIWDCTCIGAGRGRISCTIANRCHEGGQSYKIGDTWRRPHETGGYMLECVCLGNGKGEWTCKPIAEKCFDHAAGTSYVVGETWEKPYQGWMMVDCTCLGEGSGRITCTSRNRCNDQDTRTSYRIGDTWSKKDNRGNLLQCICTGNGRGEWKCERHTSVQTTSSGSGPFTDVRAAVYQPQPHPQPPPYGHCVTDSGVVYSVGMQWLKTQGNKQMLCTCLGNGVSCQETAVTQTYGGNSNGEPCVLPFTYNGRTFYSCTTEGRQDGHLWCSTTSNYEQDQKYSFCTDHTVLVQTRGGNSNGALCHFPFLYNNHNYTDCTSEGRRDNMKWCGTTQNYDADQKFGFCPMAAHEEICTTNEGVMYRIGDQWDKQHDMGHMMRCTCVGNGRGEWTCIAYSQLRDQCIVDDITYNVNDTFHKRHEEGHMLNCTCFGQGRGRWKCDPVDQCQDSETGTFYQIGDSWEKYVHGVRYQCYCYGRGIGEWHCQPLQTYPSSSGPVEVFITETPSQPNSHPIQWNAPQPSHISKYILRWRPKNSVGRWKEATIPGHLNSYTIKGLKPGVVYEGQLISIQQYGHQEVTRFDFTTTSTSTPVTSNTVTGETTPFSPLVATSESVTEITASSFVVSWVSASDTVSGFRVEYELSEEGDEPQYLDLPSTATSVNIPDLLPGRKYIVNVYQISEDGEQSLILSTSQTTAPDAPPDTTVDQVDDTSIVVRWSRPQAPITGYRIVYSPSVEGSSTELNLPETANSVTLSDLQPGVQYNITIYAVEENQESTPVVIQQETTGTPRSDTVPSPRDLQFVEVTDVKVTIMWTPPESAVTGYRVDVIPVNLPGEHGQRLPISRNTFAEVTGLSPGVTYYFKVFAVSHGRESKPLTAQQTTKLDAPTNLQFVNETDSTVLVRWTPPRAQITGYRLTVGLTRRGQPRQYNVGPSVSKYPLRNLQPASEYTVSLVAIKGNQESPKATGVFTTLQPGSSIPPYNTEVTETTIVITWTPAPRIGFKLGVRPSQGGEAPREVTSDSGSIVVSGLTPGVEYVYTIQVLRDGQERDAPIVNKVVTPLSPPTNLHLEANPDTGVLTVSWERSTTPDITGYRITTTPTNGQQGNSLEEVVHADQSSCTFDNLSPGLEYNVSVYTVKDDKESVPISDTIIPAVPPPTDLRFTNIGPDTMRVTWAPPPSIDLTNFLVRYSPVKNEEDVAELSISPSDNAVVLTNLLPGTEYVVSVSSVYEQHESTPLRGRQKTGLDSPTGIDFSDITANSFTVHWIAPRATITGYRIRHHPEHFSGRPREDRVPHSRNSITLTNLTPGTEYVVSIVALNGREESPLLIGQQSTVSDVPRDLEVVAATPTSLLISWDAPAVTVRYYRITYGETGGNSPVQEFTVPGSKSTATISGLKPGVDYTITVYAVTGRGDSPASSKPISINYRTEIDKPSQMQVTDVQDNSISVKWLPSSSPVTGYRVTTTPKNGPGPTKTKTAGPDQTEMTIEGLQPTVEYVVSVYAQNPSGESQPLVQTAVTNIDRPKGLAFTDVDVDSIKIAWESPQGQVSRYRVTYSSPEDGIHELFPAPDGEEDTAELQGLRPGSEYTVSVVALHDDMESQPLIGTQSTAIPAPTDLKFTQVTPTSLSAQWTPPNVQLTGYRVRVTPKEKTGPMKEINLAPDSSSVVVSGLMVATKYEVSVYALKDTLTSRPAQGVVTTLENVSPPRRARVTDATETTITISWRTKTETITGFQVDAVPANGQTPIQRTIKPDVRSYTITGLQPGTDYKIYLYTLNDNARSSPVVIDASTAIDAPSNLRFLATTPNSLLVSWQPPRARITGYIIKYEKPGSPPREVVPRPRPGVTEATITGLEPGTEYTIYVIALKNNQKSEPLIGRKKTGQEALSQTTISWAPFQDTSEYIISCHPVGTDEEPLQFRVPGTSTSATLTGLTRGATYNVIVEALKDQQRHKVREEVVTVGNSGWCHDNGVNYKIGEKWDRQGENGQMMSCTCLGNGKGEFKCDPHEATCYDDGKTYHVGEQWQKEYLGAICSCTCFGGQRGWRCDNCRRPGGEPSPEGTTGQSYNQYSQRYHQRTNTNVNCPIECFMPLDVQADREDSRE</t>
  </si>
  <si>
    <t>(indirect)FN_III-IPR003961, (indirect)Fibronectin_typ-III-like_fold-IPR008957</t>
  </si>
  <si>
    <t>2598261</t>
  </si>
  <si>
    <t>BX641150-2</t>
  </si>
  <si>
    <t>altPromoter|bleedingExon</t>
  </si>
  <si>
    <t>E47-1</t>
  </si>
  <si>
    <t>E25-1</t>
  </si>
  <si>
    <t>2598322</t>
  </si>
  <si>
    <t>BX641150-1</t>
  </si>
  <si>
    <t>ENSG00000054219</t>
  </si>
  <si>
    <t>CD302 antigen Precursor (C-type lectin domain family 13 member A)(C-type lectin BIMLEC)(Type I transmembrane C-type lectin receptor DCL-1)(CD302 antigen) [Source:UniProtKB/Swiss-Prot;Acc:Q8IX05]</t>
  </si>
  <si>
    <t>E40-1</t>
  </si>
  <si>
    <t>2583262</t>
  </si>
  <si>
    <t>(-)alt-C-terminus,(-)AA:1722(ENSP00000263636)-&gt;1873(ENSP00000386464)</t>
  </si>
  <si>
    <t>(+)C-type_lectin_fold-IPR016187,(+)MOD_RES-Phosphoserine,(+)TOPO_DOM-Cytoplasmic,(+)TRANSMEM,(-)C-type_lectin-IPR001304,(-)C-type_lectin_fold-IPR016187,(-)DISULFID,(-)DOMAIN-C-type lectin,(-)TOPO_DOM-Cytoplasmic,(-)TOPO_DOM-Extracellular,(-)TRANSMEM</t>
  </si>
  <si>
    <t>(-)sequence: (ENSP00000263636)MRTGWATPRRPAGLLMLLFWFFDLAEPSGRAANDPFTIVHGNTGKCIKPVYGWIVADDCDETEDKLWKWVSQHRLFHLHSQKCLGLDITKSVNELRMFSCDSSAMLWWKCEHHSLYGAARYRLALKDGHGTAISNASDVWKKGGSEESLCDQPYHEIYTRDGNSYGRPCEFPFLIDGTWHHDCILDEDHSGPWCATTLNYEYDRKWGICLKPENGCEDNWEKNEQFGSCYQFNTQTALSWKEAYVSCQNQGADLLSINSAAELTYLKEKEGIAKIFWIGLNQLYSARGWEWSDHKPLNFLNWDPDRPSAPTIGGSSCARMDAESGLWQSFSCEAQLPYVCRKPLNNTVELTDVWTYSDTRCDAGWLPNNGFCYLLVNESNSWDKAHAKCKAFSSDLISIHSLADVEVVVTKLHNEDIKEEVWIGLKNINIPTLFQWSDGTEVTLTYWDENEPNVPYNKTPNCVSYLGELGQWKVQSCEEKLKYVCKRKGEKLNDASSDKMCPPDEGWKRHGETCYKIYEDEVPFGTNCNLTITSRFEQEYLNDLMKKYDKSLRKYFWTGLRDVDSCGEYNWATVGGRRRAVTFSNWNFLEPASPGGCVAMSTGKSVGKWEVKDCRSFKALSICKKMSGPLGPEEASPKPDDPCPEGWQSFPASLSCYKVFHAERIVRKRNWEEAERFCQALGAHLSSFSHVDEIKEFLHFLTDQFSGQHWLWIGLNKRSPDLQGSWQWSDRTPVSTIIMPNEFQQDYDIRDCAAVKVFHRPWRRGWHFYDDREFIYLRPFACDTKLEWVCQIPKGRTPKTPDWYNPDRAGIHGPPLIIEGSEYWFVADLHLNYEEAVLYCASNHSFLATITSFVGLKAIKNKIANISGDGQKWWIRISEWPIDDHFTYSRYPWHRFPVTFGEECLYMSAKTWLIDLGKPTDCSTKLPFICEKYNVSSLEKYSPDSAAKVQCSEQWIPFQNKCFLKIKPVSLTFSQASDTCHSYGGTLPSVLSQIEQDFITSLLPDMEATLWIGLRWTAYEKINKWTDNRELTYSNFHPLLVSGRLRIPENFFEEESRYHCALILNLQKSPFTGTWNFTSCSERHFVSLCQKYSEVKSRQTLQNASETVKYLNNLYKIIPKTLTWHSAKRECLKSNMQLVSITDPYQQAFLSVQALLHNSSLWIGLFSQDDELNFGWSDGKRLHFSRWAETNGQLEDCVVLDTDGFWKTVDCNDNQPGAICYYSGNETEKEVKPVDSVKCPSPVLNTPWIPFQNCCYNFIITKNRHMATTQDEVHTKCQKLNPKSHILSIRDEKENNFVLEQLLYFNYMASWVMLGITYRNKSLMWFDKTPLSYTHWRAGRPTIKNEKFLAGLSTDGFWDIQTFKVIEEAVYFHQHSILACKIEMVDYKEEYNTTLPQFMPYEDGIYSVIQKKVTWYEALNMCSQSGGHLASVHNQNGQLFLEDIVKRDGFPLWVGLSSHDGSESSFEWSDGSTFDYIPWKGQTSPGNCVLLDPKGTWKHEKCNSVKDGAICYKPTKSKKLSRLTYSSRCPAAKENGSRWIQYKGHCYKSDQALHSFSEAKKLCSKHDHSATIVSIKDEDENKFVSRLMRENNNITMRVWLGLSQHSVDQSWSWLDGSEVTFVKWENKSKSGVGRCSMLIASNETWKKVECEHGFGRVVCKVPLGPDYTAIAIIVATLSILVLMGGLIWFLFQRHRLHLAGFSSVRYAQGVNEDEIMLPSFHD -&gt; (ENSP00000386464)MRTGWATPRRPAGLLMLLFWFFDLAEPSGRAANDPFTIVHGNTGKCIKPVYGWIVADDCDETEDKLWKWVSQHRLFHLHSQKCLGLDITKSVNELRMFSCDSSAMLWWKCEHHSLYGAARYRLALKDGHGTAISNASDVWKKGGSEESLCDQPYHEIYTRDGNSYGRPCEFPFLIDGTWHHDCILDEDHSGPWCATTLNYEYDRKWGICLKPENGCEDNWEKNEQFGSCYQFNTQTALSWKEAYVSCQNQGADLLSINSAAELTYLKEKEGIAKIFWIGLNQLYSARGWEWSDHKPLNFLNWDPDRPSAPTIGGSSCARMDAESGLWQSFSCEAQLPYVCRKPLNNTVELTDVWTYSDTRCDAGWLPNNGFCYLLVNESNSWDKAHAKCKAFSSDLISIHSLADVEVVVTKLHNEDIKEEVWIGLKNINIPTLFQWSDGTEVTLTYWDENEPNVPYNKTPNCVSYLGELGQWKVQSCEEKLKYVCKRKGEKLNDASSDKMCPPDEGWKRHGETCYKIYEDEVPFGTNCNLTITSRFEQEYLNDLMKKYDKSLRKYFWTGLRDVDSCGEYNWATVGGRRRAVTFSNWNFLEPASPGGCVAMSTGKSVGKWEVKDCRSFKALSICKKMSGPLGPEEASPKPDDPCPEGWQSFPASLSCYKVFHAERIVRKRNWEEAERFCQALGAHLSSFSHVDEIKEFLHFLTDQFSGQHWLWIGLNKRSPDLQGSWQWSDRTPVSTIIMPNEFQQDYDIRDCAAVKVFHRPWRRGWHFYDDREFIYLRPFACDTKLEWVCQIPKGRTPKTPDWYNPDRAGIHGPPLIIEGSEYWFVADLHLNYEEAVLYCASNHSFLATITSFVGLKAIKNKIANISGDGQKWWIRISEWPIDDHFTYSRYPWHRFPVTFGEECLYMSAKTWLIDLGKPTDCSTKLPFICEKYNVSSLEKYSPDSAAKVQCSEQWIPFQNKCFLKIKPVSLTFSQASDTCHSYGGTLPSVLSQIEQDFITSLLPDMEATLWIGLRWTAYEKINKWTDNRELTYSNFHPLLVSGRLRIPENFFEEESRYHCALILNLQKSPFTGTWNFTSCSERHFVSLCQKYSEVKSRQTLQNASETVKYLNNLYKIIPKTLTWHSAKRECLKSNMQLVSITDPYQQAFLSVQALLHNSSLWIGLFSQDDELNFGWSDGKRLHFSRWAETNGQLEDCVVLDTDGFWKTVDCNDNQPGAICYYSGNETEKEVKPVDSVKCPSPVLNTPWIPFQNCCYNFIITKNRHMATTQDEVHTKCQKLNPKSHILSIRDEKENNFVLEQLLYFNYMASWVMLGITYRNKSLMWFDKTPLSYTHWRAGRPTIKNEKFLAGLSTDGFWDIQTFKVIEEAVYFHQHSILACKIEMVDYKEEYNTTLPQFMPYEDGIYSVIQKKVTWYEALNMCSQSGGHLASVHNQNGQLFLEDIVKRDGFPLWVGLSSHDGSESSFEWSDGSTFDYIPWKGQTSPGNCVLLDPKGTWKHEKCNSVKDGAICYKPTKSKKLSRLTYSSRCPAAKENGSRWIQYKGHCYKSDQALHSFSEAKKLCSKHDHSATIVSIKDEDENKFVSRLMRENNNITMRVWLGLSQHSVDQSWSWLDGSEVTFVKWENKSKSGVGRCSMLIASNETWKKVECEHGFGRVVCKVPLDCPSSTWIQFQDSCYIFLQEAIKVESIEDVRNQCTDHGADMISIHNEEENAFILDTLKKQWKGPDDILLGMFYDTDDASFKWFDNSNMTFDKWTDQDDDEDLVDTCAFLHIKTGEWKKGNCEVSSVEGTLCKTAIPYKRKYLSDNHILISALVIASTVILTVLGAIIWFLYKKHSDSRFTTVFSTAPQSPYNEDCVLVVGEENEYPVQFD</t>
  </si>
  <si>
    <t>(direct)C-type_lectin_fold-IPR016187</t>
  </si>
  <si>
    <t>2583254</t>
  </si>
  <si>
    <t>ENSE00001009668</t>
  </si>
  <si>
    <t>E41-2</t>
  </si>
  <si>
    <t>ENSG00000166833</t>
  </si>
  <si>
    <t>NAV2</t>
  </si>
  <si>
    <t>Neuron navigator 2 (EC 3.6.1.-)(Helicase APC down-regulated 1)(Retinoic acid inducible in neuroblastoma 1)(Steerin-2)(Pore membrane and/or filament-interacting-like protein 2)(Unc-53 homolog 2)(unc53H2) [Source:UniProtKB/Swiss-Prot;Acc:Q8IVL1]</t>
  </si>
  <si>
    <t>E1-1</t>
  </si>
  <si>
    <t>3323057</t>
  </si>
  <si>
    <t>3323052</t>
  </si>
  <si>
    <t>AB063115-1</t>
  </si>
  <si>
    <t>alt-N-term</t>
  </si>
  <si>
    <t>E45-3</t>
  </si>
  <si>
    <t>ENSG00000163539</t>
  </si>
  <si>
    <t>CLASP2</t>
  </si>
  <si>
    <t>CLIP-associating protein 2 (Cytoplasmic linker-associated protein 2)(hOrbit2) [Source:UniProtKB/Swiss-Prot;Acc:O75122]</t>
  </si>
  <si>
    <t>E9-2</t>
  </si>
  <si>
    <t>2668524</t>
  </si>
  <si>
    <t>(+)alt-N-terminus,(+)alt-C-terminus,(+)AA:431(ENSP00000324364)-&gt;458(BAG57614.1)</t>
  </si>
  <si>
    <t>(-)ARM-type_fold-IPR016024,(-)REPEAT-HEAT 2</t>
  </si>
  <si>
    <t>(+)sequence: (ENSP00000324364)MRRLICKRICDYKSFDDEESVDGNRPSSAASAFKVPAPKTSGNPANSARKPGSAGGPKVGGASKEGGAGAVDEDDFIKAFTDVPSIQIYSSRELEETLNKIREILSDDKHDWDQRANALKKIRSLLVAGAAQYDCFFQHLRLLDGALKLSAKDLRSQVVREACITVAHLSTVLGNKFDHGAEAIVPTLFNLVPNSAKVMATSGCAAIRFIIRHTHVPRLIPLITSNCTSKSVPVRRRSFEFLDLLLQEWQTHSLERHAAVLVETIKKGIHDADAEARVEARKTYMGLRNHFPGEAETLYNSLEPSYQKSLQTYLKSSGSVASLPQSDRSSSSSQESLNRPFSSKWSTANPSTVAGRVSAGSSKASSLPGSLQRSRSDIDVNAAAGAKAHHAAGQSVRSGRLGAGALNAGSYASLECEAFWRSGRTAKLYSV -&gt; (BAG57614.1)MLIQRTFISYYISYQNKSFDDEESVDGNRPSSAASAFKVPAPKTSGNPANSARKPGSAGGPKVGGASKEGGAGAVDEDDFIKAFTDVPSIQIYSSRELEETLNKIREILSDDKHDWDQRANALKKIRSLLVAGAAQYDCFFQHLRLLDGALKLSAKDLRSQVVREACITVAHLSTVLGNKFDHGAEAIVPTLFNLVPNSAKVMATSGCAAIRFIIRHTHVPRLILLITSNCTSKSVPVRRRSFEFLDLLLQEWQTHSLERHAAVLVETIKKGIHDADAEARVEARKTYMGLRNHFPGEAETLYNSLEPSYQKSLQTYLKSSGSVASLPQSDRSSSSSQESLNRPFSSKWSTANPSTVAGRVSAGSSKASSLPGSLQRSRSDIDVNAAAGAKAHHAAGQSVRSGRLGAGALNAGSYASLGKRTDYGKLYHVLSLISVKTSSYTLIISIHSCYLRIVHMF</t>
  </si>
  <si>
    <t>2668425</t>
  </si>
  <si>
    <t>ENSE00001328311</t>
  </si>
  <si>
    <t>E9-1</t>
  </si>
  <si>
    <t>E50-1</t>
  </si>
  <si>
    <t>ENSG00000115380</t>
  </si>
  <si>
    <t>EFEMP1</t>
  </si>
  <si>
    <t>EGF-containing fibulin-like extracellular matrix protein 1 Precursor (Fibulin-3)(FIBL-3)(Fibrillin-like protein)(Extracellular protein S1-5) [Source:UniProtKB/Swiss-Prot;Acc:Q12805]</t>
  </si>
  <si>
    <t>E13-3</t>
  </si>
  <si>
    <t>2554035</t>
  </si>
  <si>
    <t>(-)alt-coding,(-)AA:411(ENSP00000384951)-&gt;493(ENSP00000347596)</t>
  </si>
  <si>
    <t>(-)sequence: (ENSP00000384951)MLKALFLTMLTLALVKSQDTEETITYTQCTDGYEWDPVRQQCKDIDECDIVPDACKGGMKCVNHYGGYLCLPKTAQIIVNNEQPQQETQPDIDECTAGTHNCRADQVCINLRGSFACQCPPGYQKRGEQCVDIDECTIPPYCHQRCVNTPGSFYCQCSPGFQLAANNYTCVDINECDASNQCAQQCYNILGSFICQCNQGYELSSDRLNCEDIDECRTSSYLCQYQCVNEPGKFSCMCPQGYQVVRSRTCQDINECETTNECREDEMCWNYHGGFRCYPRNPCQDPYILTPENRCVCPVSNAMCRELPQSIVYKYMSIRSDRSVPSDIFQIQATTIYANTINTFRIKSGNENGEFYLRQTSPVSAMLVLVKSLSGPREHIVDLEMLTVSSIGTFRTSSVLRLTIIVGPFSF -&gt; (ENSP00000347596)MLKALFLTMLTLALVKSQDTEETITYTQCTDGYEWDPVRQQCKDIDECDIVPDACKGGMKCVNHYGGYLCLPKTAQIIVNNEQPQQETQPAEGTSGATTGVVAASSMATSGVLPGGGFVASAAAVAGPEMQTGRNNFVIRRNPADPQRIPSNPSHRIQCAAGYEQSEHNVCQDIDECTAGTHNCRADQVCINLRGSFACQCPPGYQKRGEQCVDIDECTIPPYCHQRCVNTPGSFYCQCSPGFQLAANNYTCVDINECDASNQCAQQCYNILGSFICQCNQGYELSSDRLNCEDIDECRTSSYLCQYQCVNEPGKFSCMCPQGYQVVRSRTCQDINECETTNECREDEMCWNYHGGFRCYPRNPCQDPYILTPENRCVCPVSNAMCRELPQSIVYKYMSIRSDRSVPSDIFQIQATTIYANTINTFRIKSGNENGEFYLRQTSPVSAMLVLVKSLSGPREHIVDLEMLTVSSIGTFRTSSVLRLTIIVGPFSF</t>
  </si>
  <si>
    <t>2554018</t>
  </si>
  <si>
    <t>ENSE00001408964</t>
  </si>
  <si>
    <t>E13-2</t>
  </si>
  <si>
    <t>ENSG00000186049</t>
  </si>
  <si>
    <t>KRT73</t>
  </si>
  <si>
    <t>Keratin, type II cytoskeletal 73 (Cytokeratin-73)(CK-73)(Keratin-73)(K73)(Type II keratin-36)(Type II inner root sheath-specific keratin-K6irs3) [Source:UniProtKB/Swiss-Prot;Acc:Q86Y46]</t>
  </si>
  <si>
    <t>E6-2</t>
  </si>
  <si>
    <t>3455681</t>
  </si>
  <si>
    <t>(direct)Keratin_I-IPR002957, (direct)Prefoldin-IPR009053</t>
  </si>
  <si>
    <t>3455674</t>
  </si>
  <si>
    <t>BC109212-6|BC109213-6|ENSE00001154227</t>
  </si>
  <si>
    <t>E6-3</t>
  </si>
  <si>
    <t>E8-1</t>
  </si>
  <si>
    <t>ENSG00000219753</t>
  </si>
  <si>
    <t>RP5-1158B12.1</t>
  </si>
  <si>
    <t>E1-4</t>
  </si>
  <si>
    <t>3979259</t>
  </si>
  <si>
    <t>3979255</t>
  </si>
  <si>
    <t>ENSE00001550327</t>
  </si>
  <si>
    <t>ENSG00000122644</t>
  </si>
  <si>
    <t>ARL4A</t>
  </si>
  <si>
    <t>ADP-ribosylation factor-like protein 4A  [Source:UniProtKB/Swiss-Prot;Acc:P40617]</t>
  </si>
  <si>
    <t>E3-4</t>
  </si>
  <si>
    <t>2990476</t>
  </si>
  <si>
    <t>(direct)GTPase_Rab-IPR003579, (direct)SAR1_GTP_bd-IPR006687, (direct)GTPase_Ras-IPR003577, (direct)Ras-IPR013753, (direct)Small_GTP_bd-IPR005225, (direct)ARF-IPR006688, (direct)ARF/SAR-IPR006689</t>
  </si>
  <si>
    <t>2990464</t>
  </si>
  <si>
    <t>ENSE00000831789|ENSE00001525863|ENSE00001525866|ENSE00001548127</t>
  </si>
  <si>
    <t>E3-2</t>
  </si>
  <si>
    <t>ENSG00000075275</t>
  </si>
  <si>
    <t>Cadherin EGF LAG seven-pass G-type receptor 1 Precursor (Flamingo homolog 2)(hFmi2) [Source:UniProtKB/Swiss-Prot;Acc:Q9NYQ6]</t>
  </si>
  <si>
    <t>E37-1</t>
  </si>
  <si>
    <t>3964051</t>
  </si>
  <si>
    <t>(-)alt-C-terminus,(-)AA:3014(ENSP00000379296)-&gt;3014(ENSP00000262738),(-)microRNA-target(hsa-miR-628-5p:mirbase,hsa-miR-182:TargetScan|pictar,hsa-miR-96:TargetScan|pictar,hsa-miR-505:mirbase,hsa-miR-520a-5p:mirbase,hsa-miR-26b:pictar)</t>
  </si>
  <si>
    <t>(-)TOPO_DOM-Cytoplasmic</t>
  </si>
  <si>
    <t>(-)sequence: (ENSP00000379296)MAPPPPPVLPVLLLLAAAAALPAMGLRAAAWEPRVPGGTRAFALRPGCTYAVGAACTPRAPRELLDVGRDGRLAGRRRVSGAGRPLPLQVRLVARSAPTALSRRLRARTHLPGCGARARLCGTGARLCGALCFPVPGGCAAAQHSALAAPTTLPACRCPPRPRPRCPGRPICLPPGGSVRLRLLCALRRAAGAVRVGLALEAATAGTPSASPSPSPPLPPNLPEARAGPARRARRGTSGRGSLKFPMPNYQVALFENEPAGTLILQLHAHYTIEGEEERVSYYMEGLFDERSRGYFRIDSATGAVSTDSVLDRETKETHVLRVKAVDYSTPPRSATTYITVLVKDTNDHSPVFEQSEYRERVRENLEVGYEVLTIRASDRDSPINANLRYRVLGGAWDVFQLNESSGVVSTRAVLDREEAAEYQLLVEANDQGRNPGPLSATATVYIEVEDENDNYPQFSEQNYVVQVPEDVGLNTAVLRVQATDRDQGQNAAIHYSILSGNVAGQFYLHSLSGILDVINPLDFEDVQKYSLSIKAQDGGRPPLINSSGVVSVQVLDVNDNEPIFVSSPFQATVLENVPLGYPVVHIQAVDADSGENARLHYRLVDTASTFLGGGSAGPKNPAPTPDFPFQIHNSSGWITVCAELDREEVEHYSFGVEAVDHGSPPMSSSTSVSITVLDVNDNDPVFTQPTYELRLNEDAAVGSSVLTLQARDRDANSVITYQLTGGNTRNRFALSSQRGGGLITLALPLDYKQEQQYVLAVTASDGTRSHTAHVLINVTDANTHRPVFQSSHYTVSVSEDRPVGTSIATLSANDEDTGENARITYVIQDPVPQFRIDPDSGTMYTMMELDYENQVAYTLTIMAQDNGIPQKSDTTTLEILILDANDNAPQFLWDFYQGSIFEDAPPSTSILQVSATDRDSGPNGRLLYTFQGGDDGDGDFYIEPTSGVIRTQRRLDRENVAVYNLWALAVDRGSPTPLSASVEIQVTILDINDNAPMFEKDELELFVEENNPVGSVVAKIRANDPDEGPNAQIMYQIVEGDMRHFFQLDLLNGDLRAMVELDFEVRREYVLVVQATSAPLVSRATVHILLVDQNDNPPVLPDFQILFNNYVTNKSNSFPTGVIGCIPAHDPDVSDSLNYTFVQGNELRLLLLDPATGELQLSRDLDNNRPLEALMEVSVSDGIHSVTAFCTLRVTIITDDMLTNSITVRLENMSQEKFLSPLLALFVEGVAAVLSTTKDDVFVFNVQNDTDVSSNILNVTFSALLPGGVRGQFFPSEDLQEQIYLNRTLLTTISTQRVLPFDDNICLREPCENYMKCVSVLRFDSSAPFLSSTTVLFRPIHPINGLRCRCPPGFTGDYCETEIDLCYSDPCGANGRCRSREGGYTCECFEDFTGEHCEVDARSGRCANGVCKNGGTCVNLLIGGFHCVCPPGEYERPYCEVTTRSFPPQSFVTFRGLRQRFHFTISLTFATQERNGLLLYNGRFNEKHDFIALEIVDEQVQLTFSAGETTTTVAPKVPSGVSDGRWHSVQVQYYNKPNIGHLGLPHGPSGEKMAVVTVDDCDTTMAVRFGKDIGNYSCAAQGTQTGSKKSLDLTGPLLLGGVPNLPEDFPVHNRQFVGCMRNLSVDGKNVDMAGFIANNGTREGCAARRNFCDGRRCQNGGTCVNRWNMYLCECPLRFGGKNCEQAMPHPQLFSGESVVSWSDLNIIISVPWYLGLMFRTRKEDSVLMEATSGGPTSFRLQILNNYLQFEVSHGPSDVESVMLSGLRVTDGEWHHLLIELKNVKEDSEMKHLVTMTLDYGMDQNKADIGGMLPGLTVRSVVVGGASEDKVSVRRGFRGCMQGVRMGGTPTNVATLNMNNALKVRVKDGCDVDDPCTSSPCPPNSRCHDAWEDYSCVCDKGYLGINCVDACHLNPCENMGACVRSPGSPQGYVCECGPSHYGPYCENKLDLPCPRGWWGNPVCGPCHCAVSKGFDPDCNKTNGQCQCKENYYKLLAQDTCLPCDCFPHGSHSRTCDMATGQCACKPGVIGRQCNRCDNPFAEVTTLGCEVIYNGCPKAFEAGIWWPQTKFGQPAAVPCPKGSVGNAVRHCSGEKGWLPPELFNCTTISFVDLRAMNEKLSRNETQVDGARALQLVRALRSATQHTGTLFGNDVRTAYQLLGHVLQHESWQQGFDLAATQDADFHEDVIHSGSALLAPATRAAWEQIQRSEGGTAQLLRRLEGYFSNVARNVRRTYLRPFVIVTANMILAVDIFDKFNFTGARVPRFDTIHEEFPRELESSVSFPADFFRPPEEKEGPLLRPAGRRTTPQTTRPGPGTEREAPISRRRRHPDDAGQFAVALVIIYRTLGQLLPERYDPDRRSLRLPHRPIINTPMVSTLVYSEGAPLPRPLERPVLVEFALLEVEERTKPVCVFWNHSLAVGGTGGWSARGCELLSRNRTHVACQCSHTASFAVLMDISRRENGEVLPLKIVTYAAVSLSLAALLVAFVLLSLVRMLRSNLHSIHKHLAVALFLSQLVFVIGINQTENPFLCTVVAILLHYIYMSTFAWTLVESLHVYRMLTEVRNIDTGPMRFYYVVGWGIPAIVTGLAVGLDPQGYGNPDFCWLSLQDTLIWSFAGPIGAVIIINTVTSVLSAKVSCQRKHHYYGKKGIVSLLRTAFLLLLLISATWLLGLLAVNRDALSFHYLFAIFSGLQGPFVLLFHCVLNQEVRKHLKGVLGGRKLHLEDSATTRATLLTRSLNCNTTFGDGPDMLRTDLGESTASLDSIVRDEGIQKLGVSSGLVRGSHGEPDASLMPRSCKDPPGHDSDSDSELSLDEQSSSYASSHSSDSEDDGVGAEEKWDPARGAVHSTPKGDAVANHVPAGWPDQSLAESDSEDPSGKPRLKVETKVSVELHREEQGSHRGEYPPDQESGGAARLASSQPPEQRKGILKNKVTYPPPLTLTEQTLKGRLREKLADCEQSPTSSRTSSLGSGGPDCAITVKSPGREPGRDHLNGVAMNVRTGSAQADGSDSDSP -&gt; (ENSP00000262738)MAPPPPPVLPVLLLLAAAAALPAMGLRAAAWEPRVPGGTRAFALRPGCTYAVGAACTPRAPRELLDVGRDGRLAGRRRVSGAGRPLPLQVRLVARSAPTALSRRLRARTHLPGCGARARLCGTGARLCGALCFPVPGGCAAAQHSALAAPTTLPACRCPPRPRPRCPGRPICLPPGGSVRLRLLCALRRAAGAVRVGLALEAATAGTPSASPSPSPPLPPNLPEARAGPARRARRGTSGRGSLKFPMPNYQVALFENEPAGTLILQLHAHYTIEGEEERVSYYMEGLFDERSRGYFRIDSATGAVSTDSVLDRETKETHVLRVKAVDYSTPPRSATTYITVLVKDTNDHSPVFEQSEYRERVRENLEVGYEVLTIRASDRDSPINANLRYRVLGGAWDVFQLNESSGVVSTRAVLDREEAAEYQLLVEANDQGRNPGPLSATATVYIEVEDENDNYPQFSEQNYVVQVPEDVGLNTAVLRVQATDRDQGQNAAIHYSILSGNVAGQFYLHSLSGILDVINPLDFEDVQKYSLSIKAQDGGRPPLINSSGVVSVQVLDVNDNEPIFVSSPFQATVLENVPLGYPVVHIQAVDADSGENARLHYRLVDTASTFLGGGSAGPKNPAPTPDFPFQIHNSSGWITVCAELDREEVEHYSFGVEAVDHGSPPMSSSTSVSITVLDVNDNDPVFTQPTYELRLNEDAAVGSSVLTLQARDRDANSVITYQLTGGNTRNRFALSSQRGGGLITLALPLDYKQEQQYVLAVTASDGTRSHTAHVLINVTDANTHRPVFQSSHYTVSVSEDRPVGTSIATLSANDEDTGENARITYVIQDPVPQFRIDPDSGTMYTMMELDYENQVAYTLTIMAQDNGIPQKSDTTTLEILILDANDNAPQFLWDFYQGSIFEDAPPSTSILQVSATDRDSGPNGRLLYTFQGGDDGDGDFYIEPTSGVIRTQRRLDRENVAVYNLWALAVDRGSPTPLSASVEIQVTILDINDNAPMFEKDELELFVEENNPVGSVVAKIRANDPDEGPNAQIMYQIVEGDMRHFFQLDLLNGDLRAMVELDFEVRREYVLVVQATSAPLVSRATVHILLVDQNDNPPVLPDFQILFNNYVTNKSNSFPTGVIGCIPAHDPDVSDSLNYTFVQGNELRLLLLDPATGELQLSRDLDNNRPLEALMEVSVSDGIHSVTAFCTLRVTIITDDMLTNSITVRLENMSQEKFLSPLLALFVEGVAAVLSTTKDDVFVFNVQNDTDVSSNILNVTFSALLPGGVRGQFFPSEDLQEQIYLNRTLLTTISTQRVLPFDDNICLREPCENYMKCVSVLRFDSSAPFLSSTTVLFRPIHPINGLRCRCPPGFTGDYCETEIDLCYSDPCGANGRCRSREGGYTCECFEDFTGEHCEVDARSGRCANGVCKNGGTCVNLLIGGFHCVCPPGEYERPYCEVTTRSFPPQSFVTFRGLRQRFHFTISLTFATQERNGLLLYNGRFNEKHDFIALEIVDEQVQLTFSAGETTTTVAPKVPSGVSDGRWHSVQVQYYNKPNIGHLGLPHGPSGEKMAVVTVDDCDTTMAVRFGKDIGNYSCAAQGTQTGSKKSLDLTGPLLLGGVPNLPEDFPVHNRQFVGCMRNLSVDGKNVDMAGFIANNGTREGCAARRNFCDGRRCQNGGTCVNRWNMYLCECPLRFGGKNCEQAMPHPQLFSGESVVSWSDLNIIISVPWYLGLMFRTRKEDSVLMEATSGGPTSFRLQILNNYLQFEVSHGPSDVESVMLSGLRVTDGEWHHLLIELKNVKEDSEMKHLVTMTLDYGMDQNKADIGGMLPGLTVRSVVVGGASEDKVSVRRGFRGCMQGVRMGGTPTNVATLNMNNALKVRVKDGCDVDDPCTSSPCPPNSRCHDAWEDYSCVCDKGYLGINCVDACHLNPCENMGACVRSPGSPQGYVCECGPSHYGPYCENKLDLPCPRGWWGNPVCGPCHCAVSKGFDPDCNKTNGQCQCKENYYKLLAQDTCLPCDCFPHGSHSRTCDMATGQCACKPGVIGRQCNRCDNPFAEVTTLGCEVIYNGCPKAFEAGIWWPQTKFGQPAAVPCPKGSVGNAVRHCSGEKGWLPPELFNCTTISFVDLRAMNEKLSRNETQVDGARALQLVRALRSATQHTGTLFGNDVRTAYQLLGHVLQHESWQQGFDLAATQDADFHEDVIHSGSALLAPATRAAWEQIQRSEGGTAQLLRRLEGYFSNVARNVRRTYLRPFVIVTANMILAVDIFDKFNFTGARVPRFDTIHEEFPRELESSVSFPADFFRPPEEKEGPLLRPAGRRTTPQTTRPGPGTEREAPISRRRRHPDDAGQFAVALVIIYRTLGQLLPERYDPDRRSLRLPHRPIINTPMVSTLVYSEGAPLPRPLERPVLVEFALLEVEERTKPVCVFWNHSLAVGGTGGWSARGCELLSRNRTHVACQCSHTASFAVLMDISRRENGEVLPLKIVTYAAVSLSLAALLVAFVLLSLVRMLRSNLHSIHKHLAVALFLSQLVFVIGINQTENPFLCTVVAILLHYIYMSTFAWTLVESLHVYRMLTEVRNIDTGPMRFYYVVGWGIPAIVTGLAVGLDPQGYGNPDFCWLSLQDTLIWSFAGPIGAVIIINTVTSVLSAKVSCQRKHHYYGKKGIVSLLRTAFLLLLLISATWLLGLLAVNRDALSFHYLFAIFSGLQGPFVLLFHCVLNQEVRKHLKGVLGGRKLHLEDSATTRATLLTRSLNCNTTFGDGPDMLRTDLGESTASLDSIVRDEGIQKLGVSSGLVRGSHGEPDASLMPRSCKDPPGHDSDSDSELSLDEQSSSYASSHSSDSEDDGVGAEEKWDPARGAVHSTPKGDAVANHVPAGWPDQSLAESDSEDPSGKPRLKVETKVSVELHREEQGSHRGEYPPDQESGGAARLASSQPPEQRKGILKNKVTYPPPLTLTEQTLKGRLREKLADCEQSPTSSRTSSLGSGGPDCAITVKSPGREPGRDHLNGVAMNVRTGSAQADGSDSEKP,(-)miR-sequence: (hsa-miR-628-5p:mirbase)AAGGTGGGAAATACGTCAGCAG,(-)miR-sequence: (hsa-miR-182:TargetScan|pictar)GCCTGTCAGACCTGGTGACAAGTGCCAAAG,(-)miR-sequence: (hsa-miR-96:TargetScan|pictar)GCCTGTCAGACCTGGTGACAAGTGCCAAAG,(-)miR-sequence: (hsa-miR-505:mirbase)TTGAATCTGGCATGTGTTGACG,(-)miR-sequence: (hsa-miR-520a-5p:mirbase)GCAGGGTTCTCCCCTCTGGAG,(-)miR-sequence: (hsa-miR-26b:pictar)TCTGTCAAGATTGCACAGTTGTACTTGAAT</t>
  </si>
  <si>
    <t>3964049</t>
  </si>
  <si>
    <t>ENSE00001183323</t>
  </si>
  <si>
    <t>alt-C-term</t>
  </si>
  <si>
    <t>I2-2</t>
  </si>
  <si>
    <t>2990472</t>
  </si>
  <si>
    <t>(-)AA:200(ENSP00000379898)-&gt;200(BC039123-PEP)</t>
  </si>
  <si>
    <t>(-)sequence: (ENSP00000379898)MGNGLSDQTSILSNLPSFQSFHIVILGLDCAGKTTVLYRLQFNEFVNTVPTKGFNTEKIKVTLGNSKTVTFHFWDVGGQEKLRPLWKSYTRCTDGIVFVVDSVDVERMEEAKTELHKITRISENQGVPVLIVANKQDLRNSLSLSEIEKLLAMGELSSSTPWHLQPTCAIIGDGLKEGLEKLHDMIIKRRKMLRQQKKKR -&gt; (BC039123-PEP)MGNGLSDQTSILSNLPSFQSFHIVILGLDCAGKTTVLYRLQFNEFVNTVPTKGFNTEKIKVTLGNSKTVTFHFWDVGGQEKLRPLWKSYTRCTDGIVFVVDSVDVERMEEAKTELHKITRISENQGVPVLIVANKQDLRNSLSLSEIEKLLAMGELSSSTPWHLQPTCAIIGDGLKEGLEKLHDMIIKRRKMLRQQKKKR</t>
  </si>
  <si>
    <t>BC039123-1</t>
  </si>
  <si>
    <t>intron-retention</t>
  </si>
  <si>
    <t>2554066</t>
  </si>
  <si>
    <t>ENSE00001518799</t>
  </si>
  <si>
    <t>bleedingExon</t>
  </si>
  <si>
    <t>ENSG00000120708</t>
  </si>
  <si>
    <t>TGFBI</t>
  </si>
  <si>
    <t>Transforming growth factor-beta-induced protein ig-h3 Precursor (Beta ig-h3)(Kerato-epithelin)(RGD-containing collagen-associated protein)(RGD-CAP) [Source:UniProtKB/Swiss-Prot;Acc:Q15582]</t>
  </si>
  <si>
    <t>E4-4</t>
  </si>
  <si>
    <t>2829962</t>
  </si>
  <si>
    <t>(+)alt-N-terminus,(+)AA:509(BAH14005.1)-&gt;552(BAG52785.1)</t>
  </si>
  <si>
    <t>(+)FAS1_dom-IPR000782,(+)MOD_RES-4-carboxyglutamate</t>
  </si>
  <si>
    <t>(+)sequence: (BAH14005.1)MVGRRVLTDELKHGMTLTSMYQNSNIQIHHYPNGIVTVNCARLLKADHHATNGVVHLIDKVISTITNNIQQIIEIEDTFETLRAAVAASGLNTMLEGNGQYTLLAPTNEAFEKIPSETLNRILGDPEALRDLLNNHILKSAMCAEAIVAGLSVETLEGTTLEVGCSGDMLTINGKAIISNKDILATNGVIHYIDELLIPDSAKTLFELAAESDVSTAIDLFRQAGLGNHLSGSERLTLLAPLNSVFKDGTPPIDAHTRNLLRNHIIKDQLASKYLYHGQTLETLGGKKLRVFVYRNSLCIENSCIAAHDKRGRYGTLFTMDRVLTPPMGTVMDVLKGDNRFSMLVAAIQSAGLTETLNREGVYTVFAPTNEAFRALPPRERSRLLGDAKELANILKYHIGDEILVSGGIGALVRLKSLQGDKLEVSLKNNVVSVNKEPVAEPDIMATNGVVHVITNVLQPPANRPQERGDELADSALEIFKQASAFSRASQRSVRLAPVYQKLLERMKH -&gt; (BAG52785.1)MEGPGSFTIFAPSNEAWASLPAEVLDSLVSNVNIELLNALRYHMVGRRVLTDELKHGMTLTSMYQNSNIQIHHYPNGIVTVNCARLLKADHHATNGVVHLIDKVISTITNNIQQIIEIEDTFETLRAAVAASGLNTMLEGNGQYTLLAPTNEAFEKIPSETLNRILGDPEALRDLLNNHILKSAMCAEAIVAGLSVETLEGTTLEVGCSGDMLTINGKAIISNKDILATNGVIHYIDELLIPDSAKTLFELAAESDVSTAIDLFRQAGLGNHLSGSERLTLLAPLNSVFKDGTPPIDAHTRNLLRNHIIKDQLASKYLYHGQTLETLGGKKLRVFVYRNSLCIENSCIAAHDKRGRYGTLFTMDRVLTPPMGTVMDVLKGDNRFSMLVAAIQSAGLTETLNREGVYTVFAPTNEAFRALPPRERSRLLGDAKELANILKYHIGDEILVSGGIGALVRLKSLQGDKLEVSLKNNVVSVNKEPVAEPDIMATNGVVHVITNVLQPPANRPQERGDELADSALEIFKQASAFSRASQRSVRLAPVYQKLLERMKH</t>
  </si>
  <si>
    <t>(indirect)FAS1_dom-IPR000782, (indirect)TGFb-ind_bIGH3/osteoblast_fac2-IPR016666</t>
  </si>
  <si>
    <t>2829947</t>
  </si>
  <si>
    <t>AK303643-5|BC026352-4</t>
  </si>
  <si>
    <t>E4-5</t>
  </si>
  <si>
    <t>exon-region-exclusion|retainedIntron</t>
  </si>
  <si>
    <t>E18-1</t>
  </si>
  <si>
    <t>ENSG00000138829</t>
  </si>
  <si>
    <t>FBN2</t>
  </si>
  <si>
    <t>Fibrillin-2 Precursor  [Source:UniProtKB/Swiss-Prot;Acc:P35556]</t>
  </si>
  <si>
    <t>E55-1</t>
  </si>
  <si>
    <t>2874402</t>
  </si>
  <si>
    <t>(+)truncated,(-)AA:277(AAG22474.1)-&gt;2912(ENSP00000262464)</t>
  </si>
  <si>
    <t>(-)Cadherin-like-IPR015919,(-)DISULFID,(-)DOMAIN-EGF-like 10; calcium-binding,(-)DOMAIN-EGF-like 11; calcium-binding,(-)DOMAIN-EGF-like 12; calcium-binding,(-)DOMAIN-EGF-like 13; calcium-binding,(-)DOMAIN-EGF-like 14; calcium-binding,(-)DOMAIN-EGF-like 15; calcium-binding,(-)DOMAIN-EGF-like 16; calcium-binding,(-)DOMAIN-EGF-like 17; calcium-binding,(-)DOMAIN-EGF-like 18; calcium-binding,(-)DOMAIN-EGF-like 19; calcium-binding,(-)DOMAIN-EGF-like 20; calcium-binding,(-)DOMAIN-EGF-like 21; calcium-binding,(-)DOMAIN-EGF-like 22; calcium-binding,(-)DOMAIN-EGF-like 23; calcium-binding,(-)DOMAIN-EGF-like 24; calcium-binding,(-)DOMAIN-EGF-like 25; calcium-binding,(-)DOMAIN-EGF-like 26; calcium-binding,(-)DOMAIN-EGF-like 27; calcium-binding,(-)DOMAIN-EGF-like 28; calcium-binding,(-)DOMAIN-EGF-like 29; calcium-binding,(-)DOMAIN-EGF-like 30; calcium-binding,(-)DOMAIN-EGF-like 31; calcium-binding,(-)DOMAIN-EGF-like 32; calcium-binding,(-)DOMAIN-EGF-like 33; calcium-binding,(-)DOMAIN-EGF-like 34; calcium-binding,(-)DOMAIN-EGF-like 35; calcium-binding,(-)DOMAIN-EGF-like 36; calcium-binding,(-)DOMAIN-EGF-like 37; calcium-binding,(-)DOMAIN-EGF-like 38; calcium-binding,(-)DOMAIN-EGF-like 39; calcium-binding,(-)DOMAIN-EGF-like 40; calcium-binding,(-)DOMAIN-EGF-like 41; calcium-binding,(-)DOMAIN-EGF-like 42; calcium-binding,(-)DOMAIN-EGF-like 43; calcium-binding,(-)DOMAIN-EGF-like 44; calcium-binding,(-)DOMAIN-EGF-like 45; calcium-binding,(-)DOMAIN-EGF-like 46; calcium-binding,(-)DOMAIN-EGF-like 47; calcium-binding,(-)DOMAIN-EGF-like 4; calcium-binding,(-)DOMAIN-EGF-like 5; calcium-binding,(-)DOMAIN-EGF-like 6,(-)DOMAIN-EGF-like 7; calcium-binding,(-)DOMAIN-EGF-like 8; calcium-binding,(-)DOMAIN-EGF-like 9; calcium-binding,(-)DOMAIN-TB 1,(-)DOMAIN-TB 2,(-)DOMAIN-TB 3,(-)DOMAIN-TB 4,(-)DOMAIN-TB 5,(-)DOMAIN-TB 6,(-)DOMAIN-TB 7,(-)DOMAIN-TB 8,(-)DOMAIN-TB 9,(-)EGF-IPR006210,(-)EGF-type_Asp/Asn_hydroxyl_CS-IPR000152,(-)EGF_2-IPR001438,(-)EGF_3-IPR000742,(-)EGF_Ca_bd-IPR001881,(-)EGF_Ca_bd_2-IPR013091,(-)EGF_Ca_bd_CS-IPR018097,(-)EGF_like-IPR006209,(-)EGF_like_reg_CS-IPR013032,(-)Fibril-assoc-IPR002212,(-)Fibrillin-IPR011398</t>
  </si>
  <si>
    <t>(-)sequence: (AAG22474.1)MGRRRRLCLQLYFLWLGCVVLWAQGTAGQPQPPPPKPPRPQPPPQQVRSATAGSEGGFLAPEYREEGAAVASRVRRRGQQDVLRGPNVCGSRFHSYCCPGWKTLPGGNQCIVPICRNSCGDGFCSRPNMCTCSSGQISSTCGSKSIQQCSVRCMNGGTCADDHCQCQKGYIGTYCGQPVCENGCQNGGRCIGPNRCACVYGFTGPQCERDYRTGPCFTQVNNQMCQGQLTGIVCTKTLCCATIGRAWGHPCEMCPAQPQPCRRGFHPQHPHWSLPRC -&gt; (ENSP00000262464)MGRRRRLCLQLYFLWLGCVVLWAQGTAGQPQPPPPKPPRPQPPPQQVRSATAGSEGGFLAPEYREEGAAVASRVRRRGQQDVLRGPNVCGSRFHSYCCPGWKTLPGGNQCIVPICRNSCGDGFCSRPNMCTCSSGQISSTCGSKSIQQCSVRCMNGGTCADDHCQCQKGYIGTYCGQPVCENGCQNGGRCIGPNRCACVYGFTGPQCERDYRTGPCFTQVNNQMCQGQLTGIVCTKTLCCATIGRAWGHPCEMCPAQPQPCRRGFIPNIRTGACQDVDECQAIPGICQGGNCINTVGSFECRCPAGHKQSETTQKCEDIDECSIIPGICETGECSNTVGSYFCVCPRGYVTSTDGSRCIDQRTGMCFSGLVNGRCAQELPGRMTKMQCCCEPGRCWGIGTIPEACPVRGSEEYRRLCMDGLPMGGIPGSAGSRPGGTGGNGFAPSGNGNGYGPGGTGFIPIPGGNGFSPGVGGAGVGAGGQGPIITGLTILNQTIDICKHHANLCLNGRCIPTVSSYRCECNMGYKQDANGDCIDVDECTSNPCTNGDCVNTPGSYYCKCHAGFQRTPTKQACIDIDECIQNGVLCKNGRCVNTDGSFQCICNAGFELTTDGKNCVDHDECTTTNMCLNGMCINEDGSFKCICKPGFVLAPNGRYCTDVDECQTPGICMNGHCINSEGSFRCDCPPGLAVGMDGRVCVDTHMRSTCYGGIKKGVCVRPFPGAVTKSECCCANPDYGFGEPCQPCPAKNSAEFHGLCSSGVGITVDGRDINECALDPDICANGICENLRGSYRCNCNSGYEPDASGRNCIDIDECLVNRLLCDNGLCRNTPGSYSCTCPPGYVFRTETETCEDINECESNPCVNGACRNNLGSFNCECSPGSKLSSTGLICIDSLKGTCWLNIQDSRCEVNINGATLKSECCATLGAAWGSPCERCELDTACPRGLARIKGVTCEDVNECEVFPGVCPNGRCVNSKGSFHCECPEGLTLDGTGRVCLDIRMEQCYLKWDEDECIHPVPGKFRMDACCCAVGAAWGTECEECPKPGTKEYETLCPRGAGFANRGDVLTGRPFYKDINECKAFPGMCTYGKCRNTIGSFKCRCNSGFALDMEERNCTDIDECRISPDLCGSGICVNTPGSFECECFEGYESGFMMMKNCMDIDECERNPLLCRGGTCVNTEGSFQCDCPLGHELSPSREDCVDINECSLSDNLCRNGKCVNMIGTYQCSCNPGYQATPDRQGCTDIDECMIMNGGCDTQCTNSEGSYECSCSEGYALMPDGRSCADIDECENNPDICDGGQCTNIPGEYRCLCYDGFMASMDMKTCIDVNECDLNSNICMFGECENTKGSFICHCQLGYSVKKGTTGCTDVDECEIGAHNCDMHASCLNIPGSFKCSCREGWIGNGIKCIDLDECSNGTHQCSINAQCVNTPGSYRCACSEGFTGDGFTCSDVDECAENINLCENGQCLNVPGAYRCECEMGFTPASDSRSCQDIDECSFQNICVFGTCNNLPGMFHCICDDGYELDRTGGNCTDIDECADPINCVNGLCVNTPGRYECNCPPDFQLNPTGVGCVDNRVGNCYLKFGPRGDGSLSCNTEIGVGVSRSSCCCSLGKAWGNPCETCPPVNSTEYYTLCPGGEGFRPNPITIILEDIDECQELPGLCQGGNCINTFGSFQCECPQGYYLSEDTRICEDIDECFAHPGVCGPGTCYNTLGNYTCICPPEYMQVNGGHNCMDMRKSFCYRSYNGTTCENELPFNVTKRMCCCTYNVGKAWNKPCEPCPTPGTADFKTICGNIPGFTFDIHTGKAVDIDECKEIPGICANGVCINQIGSFRCECPTGFSYNDLLLVCEDIDECSNGDNLCQRNADCINSPGSYRCECAAGFKLSPNGACVDRNECLEIPNVCSHGLCVDLQGSYQCICHNGFKASQDQTMCMDVDECERHPCGNGTCKNTVGSYNCLCYPGFELTHNNDCLDIDECSSFFGQVCRNGRCFNEIGSFKCLCNEGYELTPDGKNCIDTNECVALPGSCSPGTCQNLEGSFRCICPPGYEVKSENCIDINECDEDPNICLFGSCTNTPGGFQCLCPPGFVLSDNGRRCFDTRQSFCFTNFENGKCSVPKAFNTTKAKCCCSKMPGEGWGDPCELCPKDDEVAFQDLCPYGHGTVPSLHDTREDVNECLESPGICSNGQCINTDGSFRCECPMGYNLDYTGVRCVDTDECSIGNPCGNGTCTNVIGSFECNCNEGFEPGPMMNCEDINECAQNPLLCAFRCMNTFGSYECTCPIGYALREDQKMCKDLDECAEGLHDCESRGMMCKNLIGTFMCICPPGMARRPDGEGCVDENECRTKPGICENGRCVNIIGSYRCECNEGFQSSSSGTECLDNRQGLCFAEVLQTICQMASSSRNLVTKSECCCDGGRGWGHQCELCPLPGTAQYKKICPHGPGYTTDGRDIDECKVMPNLCTNGQCINTMGSFRCFCKVGYTTDISGTSCIDLDECSQSPKPCNYICKNTEGSYQCSCPRGYVLQEDGKTCKDLDECQTKQHNCQFLCVNTLGGFTCKCPPGFTQHHTACIDNNECGSQPSLCGAKGICQNTPGSFSCECQRGFSLDATGLNCEDVDECDGNHRCQHGCQNILGGYRCGCPQGYIQHYQWNQCVDENECSNPNACGSASCYNTLGSYKCACPSGFSFDQFSSACHDVNECSSSKNPCNYGCSNTEGGYLCGCPPGYYRVGQGHCVSGMGFNKGQYLSLDTEVDEENALSPEACYECKINGYSKKDSRQKRSIHEPDPTAVEQISLESVDMDSPVNMKFNLSHLGSKEHILELRPAIQPLNNHIRYVISQGNDDSVFRIHQRNGLSYLHTAKKKLMPGTYTLEITSIPLYKKKELKKLEESNEDDYLLGELGEALRMRLQIQLY</t>
  </si>
  <si>
    <t>(direct)EGF_Ca_bd_2-IPR013091, (direct)Fibrillin-IPR011398, (direct)EGF_3-IPR000742, (direct)EGF_Ca_bd_CS-IPR018097, (direct)EGF_like-IPR006209, (direct)EGF-IPR006210, (direct)EGF_like_reg_CS-IPR013032, (direct)EGF_Ca_bd-IPR001881</t>
  </si>
  <si>
    <t>2874371</t>
  </si>
  <si>
    <t>ENSE00000972350</t>
  </si>
  <si>
    <t>E72-1</t>
  </si>
  <si>
    <t>E3-3</t>
  </si>
  <si>
    <t>2990475</t>
  </si>
  <si>
    <t>(direct)Ras_GTPase-IPR001806, (direct)GTPase_Rab-IPR003579, (direct)SAR1_GTP_bd-IPR006687, (direct)GTPase_Ras-IPR003577, (direct)Ras-IPR013753, (direct)Miro-like-IPR013684, (direct)Small_GTP_bd-IPR005225, (direct)GTPase_Rho-IPR003578, (direct)ARF-IPR006688, (direct)ARF/SAR-IPR006689</t>
  </si>
  <si>
    <t>ENSG00000167767</t>
  </si>
  <si>
    <t>KRT80</t>
  </si>
  <si>
    <t>Keratin, type II cytoskeletal 80 (Cytokeratin-80)(CK-80)(Keratin-80)(K80)(Type II keratin-20) [Source:UniProtKB/Swiss-Prot;Acc:Q6KB66]</t>
  </si>
  <si>
    <t>E8-5</t>
  </si>
  <si>
    <t>3455140</t>
  </si>
  <si>
    <t>3455134</t>
  </si>
  <si>
    <t>ENSE00001116720|ENSE00001483447</t>
  </si>
  <si>
    <t>E8-2</t>
  </si>
  <si>
    <t>3543592</t>
  </si>
  <si>
    <t>(-)alt-N-terminus,(-)alt-C-terminus,(-)AA:129(AAH42057.1)-&gt;477(AAQ88696.1),(-)microRNA-target(hsa-miR-610:mirbase,hsa-miR-569:mirbase)</t>
  </si>
  <si>
    <t>(+)DISULFID,(+)DOMAIN-TSP type-1 1,(+)Extracellular_MP_8-cys_fun-IPR014005,(+)Peptidase_M12B_ADAM-TS-IPR013273,(+)SIGNAL,(+)Thrombospondin_1_rpt-IPR000884,(+)Thrombospondin_1_rpt_sub-IPR008085,(-)DISULFID,(-)DOMAIN-Ig-like C2-type 2,(-)DOMAIN-PLAC,(-)Ig-IPR013151,(-)Ig-like-IPR007110,(-)Ig_I-set-IPR013098,(-)Ig_V-set-IPR013106,(-)Ig_V-set_sub-IPR003596,(-)Ig_sub-IPR003599,(-)Ig_sub2-IPR003598,(-)PLAC-IPR010909,(-)VCAM-1-IPR003989</t>
  </si>
  <si>
    <t>(-)sequence: (AAH42057.1)MRLLLLVPLLLAPAPGSSAPKVRRQSDTWGPWSQWSPCSRTCGGGVSFRERPCYSQRRDGGSSCVGPARSHRSCRTESCPDGARDFRAEQCAEFDGAEFQGRRYRWLPYYSAPNKCELNCIPKVLGLQA -&gt; (AAQ88696.1)MGPVVPSLGLLEGAPTRMVAAAVLQASRNPASTGQGPRCRESPGLLVVSGGKTNSLGQGRPPTPRPLENGHGGRSLGPGPLDWVEMPDHQRHPSTAPPTDLTSHLSRISLAGVEPSLVQAALGQLVRLSCSDDTAPESQAAWQKDGQPISSDRHRLQFDGSLIIHPLQAEDAGTYSCGSTRPGRDSQKIQLRIIGGDMAVLSEAELSRFPQPRDPAQDFGQAGAAGPLGAIPSSHPQPANRLRLDQNQPRVVDASPGQRIRMTCRAEGFPPPAIEWQRDGQPVSSPRHQLQPDGSLVISRVAVEDGGFYTCVAFNGQDRDQRWVQLRVLGELTISGLPPTVTVPEGDTARLLCVVAGESVNIRWSRNGLPVQADGHRVHQSPDGTLLIYNLRARDEGSYMCSAYQGSQAVSRSTEVKVVSPAPTAQPRDPGRDCVDQPELANCDLILQAQLCGNEYYSSFCCASCSRFQPHAQPIWQ,(-)miR-sequence: (hsa-miR-610:mirbase)TTCTGGAATACATTAGCTCT,(-)miR-sequence: (hsa-miR-569:mirbase)ATCTTCTGGAATACATTAGCT</t>
  </si>
  <si>
    <t>ENSE00001391023|ENSE00001413827</t>
  </si>
  <si>
    <t>E31-1</t>
  </si>
  <si>
    <t>alt-3'</t>
  </si>
  <si>
    <t>U2-4</t>
  </si>
  <si>
    <t>3043615</t>
  </si>
  <si>
    <t>ENSG00000088280</t>
  </si>
  <si>
    <t>ASAP3</t>
  </si>
  <si>
    <t>Arf-GAP with SH3 domain, ANK repeat and PH domain-containing protein 3 (Development and differentiation-enhancing factor-like 1)(Protein up-regulated in liver cancer 1) [Source:UniProtKB/Swiss-Prot;Acc:Q8TDY4]</t>
  </si>
  <si>
    <t>E22-1</t>
  </si>
  <si>
    <t>2401405</t>
  </si>
  <si>
    <t>(+)alt-N-terminus,(+)alt-C-terminus,(+)AA:125(CR609624-PEP)-&gt;202(AAH23519.1)</t>
  </si>
  <si>
    <t>(+)AIPM/Hcit_synth_CS-IPR002034,(+)COILED</t>
  </si>
  <si>
    <t>(+)sequence: (CR609624-PEP)MVPQPGSLCPEGTCRLASLKEMAQGLGVSQQVLCNFCKTSSLLAPTCPMLGPNVQSWDLSSQNWGAETFVLLDLTLSVPCASVAGLLPATGHASTKDTWPFPVRTDGGSFLSHYPLGAWEPCGWI -&gt; (AAH23519.1)MPEQFSVAEFLAVTAEDLSSPAGAAAFAAKMPRYRGAALAREEILEGDQAILQRIKKAVRAIHSSGLGHVENEEQYREAVESLGNSHLSQNSHELSTGFLNLAVFTREVAALFKNLIQNLNNIVSFPLDSLMKGQLRDGRQDSKKQLEKAWKDYEAKMAKLEKERDRARVTGGIPWNLGIPAKPHPTLKRASESPQAPPDPA</t>
  </si>
  <si>
    <t>(direct)ANK-IPR002110</t>
  </si>
  <si>
    <t>2401384</t>
  </si>
  <si>
    <t>AK299359-21|ENSE00000859737</t>
  </si>
  <si>
    <t>E26-4</t>
  </si>
  <si>
    <t>ENSG00000154262</t>
  </si>
  <si>
    <t>ABCA6</t>
  </si>
  <si>
    <t>ATP-binding cassette sub-family A member 6  [Source:UniProtKB/Swiss-Prot;Acc:Q8N139]</t>
  </si>
  <si>
    <t>E10-2</t>
  </si>
  <si>
    <t>3768848</t>
  </si>
  <si>
    <t>(-)alt-N-terminus,(-)AA:477(BAG54204.1)-&gt;1617(ENSP00000284425)</t>
  </si>
  <si>
    <t>(-)ABC_transporter-like-IPR003439,(-)ATPase_AAA+_core-IPR003593,(-)DOMAIN-ABC transporter 1,(-)NP_BIND-ATP 1,(-)TRANSMEM</t>
  </si>
  <si>
    <t>(-)sequence: (BAG54204.1)MFSITLINHFDLSILITTMVLVPSYTLLGFKTFLEVRDQEHYREFPEANFELSATDFLVCFIPYFQTLLFVFVLRCMELKCGKKRMRKDPVFRISPQSRDAKPNPEEPIDEDEDIQTERIRTATALTTSILDEKPVIIASCLHKEYAGQKKSCFSKRKKKIAARNISFCVQEGEILGLLGPNGAGKSSSIRMISGITKPTAGEVELKGCSSVLGHLGYCPQENVLWPMLTLREHLEVYAAVKGLRKADARLAIARLVSAFKLHEQLNVPVQKLTAGITRKLCFVLSLLGNSPVLLLDEPSTGIDPTGQQQMWQAIQAVVKNTERGVLLTTHNLAEAEALCDRVAIMVSGRLRCIGSIQHLKNKLGKDYILELKVKETSQVTLVHTEILKLFPQAAGQERYSSLLTYKLPVADVYPLSQTFHKLEAVKHNFNLGEYSLSQCTLEKVFLELSKEQEVGNFDEEIDTTMRWKLLPHSDEP -&gt; (ENSP00000284425)MNMKQKSVYQQTKALLCKNFLKKWRMKRESLLEWGLSILLGLCIALFSSSMRNVQFPGMAPQNLGRVDKFNSSSLMVVYTPISNLTQQIMNKTALAPLLKGTSVIGAPNKTHMDEILLENLPYAMGIIFNETFSYKLIFFQGYNSPLWKEDFSAHCWDGYGEFSCTLTKYWNRGFVALQTAINTAIIEITTNHPVMEELMSVTAITMKTLPFITKNLLHNEMFILFFLLHFSPLVYFISLNVTKERKKSKNLMKMMGLQDSAFWLSWGLIYAGFIFIISIFVTIIITFTQIIVMTGFMVIFILFFLYGLSLVALVFLMSVLLKKAVLTNLVVFLLTLFWGCLGFTVFYEQLPSSLEWILNICSPFAFTTGMIQIIKLDYNLNGVIFPDPSGDSYTMIATFSMLLLDGLIYLLLALYFDKILPYGDERHYSPLFFLNSSSCFQHQRTNAKVIEKEIDAEHPSDDYFEPVAPEFQGKEAIRIRNVKKEYKGKSGKVEALKGLLFDIYEGQITAILGHSGAGKSSLLNILNGLSVPTEGSVTIYNKNLSEMQDLEEIRKITGVCPQFNVQFDILTVKENLSLFAKIKGIHLKEVEQEVQRILLELDMQNIQDNLAKHLSEGQKRKLTFGITILGDPQILLLDEPTTGLDPFSRDQVWSLLRERRADHVILFSTQSMDEADILADRKVIMSNGRLKCAGSSMFLKRRWGLGYHLSLHRNEICNPEQITSFITHHIPDAKLKTENKEKLVYTLPLERTNTFPDLFSDLDKCSDQGVTGYDISMSTLNEVFMKLEGQSTIEQDFEQVEMIRDSESLNEMELAHSSFSEMQTAVSDMGLWRMQVFAMARLRFLKLKRQTKVLLTLLLVFGIAIFPLIVENIMYAMLNEKIDWEFKNELYFLSPGQLPQEPRTSLLIINNTESNIEDFIKSLKHQNILLEVDDFENRNGTDGLSYNGAIIVSGKQKDYRFSVVCNTKRLHCFPILMNIISNGLLQMFNHTQHIRIESSPFPLSHIGLWTGLPDGSFFLFLVLCSISPYITMGSISDYKKNAKSQLWISGLYTSAYWCGQALVDVSFFILILLLMYLIFYIENMQYLLITSQIVFALVIVTPGYAASLVFFIYMISFIFRKRRKNSGLWSFYFFFASTIMFSITLINHFDLSILITTMVLVPSYTLLGFKTFLEVRDQEHYREFPEANFELSATDFLVCFIPYFQTLLFVFVLRCMELKCGKKRMRKDPVFRISPQSRDAKPNPEEPIDEDEDIQTERIRTATALTTSILDEKPVIIASCLHKEYAGQKKSCFSKRKKKIAARNISFCVQEGEILGLLGPNGAGKSSSIRMISGITKPTAGEVELKGCSSVLGHLGYCPQENVLWPMLTLREHLEVYAAVKGLRKADARLAIARLVSAFKLHEQLNVPVQKLTAGITRKLCFVLSLLGNSPVLLLDEPSTGIDPTGQQQMWQAIQAVVKNTERGVLLTTHNLAEAEALCDRVAIMVSGRLRCIGSIQHLKNKLGKDYILELKVKETSQVTLVHTEILKLFPQAAGQERYSSLLTYKLPVADVYPLSQTFHKLEAVKHNFNLEEYSLSQCTLEKVFLELSKEQEVGNFDEEIDTTMRWKLLPHSDEP</t>
  </si>
  <si>
    <t>3768791</t>
  </si>
  <si>
    <t>ENSE00001104975</t>
  </si>
  <si>
    <t>E10-1</t>
  </si>
  <si>
    <t>E41-4</t>
  </si>
  <si>
    <t>ENSG00000147050</t>
  </si>
  <si>
    <t>UTX</t>
  </si>
  <si>
    <t>Histone demethylase UTX (EC 1.14.11.-)(Ubiquitously transcribed X chromosome tetratricopeptide repeat protein)(Ubiquitously transcribed TPR protein on the X chromosome)(Lysine demethylase 6A) [Source:UniProtKB/Swiss-Prot;Acc:O15550]</t>
  </si>
  <si>
    <t>E23-1</t>
  </si>
  <si>
    <t>3975525</t>
  </si>
  <si>
    <t>(-)alt-N-terminus,(-)alt-C-terminus,(-)AA:70(CR749602-PEP)-&gt;1401(ENSP00000367203)</t>
  </si>
  <si>
    <t>(-)COMPBIAS-Poly-Ala,(-)Cupin_RmlC_type-IPR011051,(-)DOMAIN-JmjC,(-)MAS20_rcpt_cons_reg-IPR016042,(-)MOD_RES-Phosphoserine,(-)PRO_rich-IPR000694,(-)REPEAT-TPR 1,(-)REPEAT-TPR 2,(-)REPEAT-TPR 3,(-)REPEAT-TPR 4,(-)REPEAT-TPR 5,(-)REPEAT-TPR 6,(-)REPEAT-TPR 7,(-)REPEAT-TPR 8,(-)TF_JmjC-IPR013129,(-)TF_JmjC_AAH-IPR003347,(-)TPR-1-IPR001440,(-)TPR_2-IPR013105,(-)TPR_region-IPR013026</t>
  </si>
  <si>
    <t>(-)sequence: (CR749602-PEP)MSCTSEKNNNFHVLYISDKTGNILQTTDLKTTSFIFLYFWADEFVFICLFPLQNFPWKKNTSLAGHFFVR -&gt; (ENSP00000367203)MKSCGVSLATAAAAAAAFGDEEKKMAAGKASGESEEASPSLTAEEREALGGLDSRLFGFVRFHEDGARTKALLGKAVRCYESLILKAEGKVESDFFCQLGHFNLLLEDYPKALSAYQRYYSLQSDYWKNAAFLYGLGLVYFHYNAFQWAIKAFQEVLYVDPSFCRAKEIHLRLGLMFKVNTDYESSLKHFQLALVDCNPCTLSNAEIQFHIAHLYETQRKYHSAKEAYEQLLQTENLSAQVKATVLQQLGWMHHTVDLLGDKATKESYAIQYLQKSLEADPNSGQSWYFLGRCYSSIGKVQDAFISYRQSIDKSEASADTWCSIGVLYQQQNQPMDALQAYICAVQLDHGHAAAWMDLGTLYESCNQPQDAIKCYLNATRSKSCSNTSALAARIKYLQAQLCNLPQGSLQNKTKLLPSIEEAWSLPIPAELTSRQGAMNTAQQNTSDNWSGGHAVSHPPVQQQAHSWCLTPQKLQHLEQLRANRNNLNPAQKLMLEQLESQFVLMQQHQMRPTGVAQVRSTGIPNGPTADSSLPTNSVSGQQPQLALTRVPSVSQPGVRPACPGQPLANGPFSAGHVPCSTSRTLGSTDTILIGNNHITGSGSNGNVPYLQRNALTLPHNRTNLTSSAEEPWKNQLSNSTQGLHKGQSSHSAGPNGERPLSSTGPSQHLQAAGSGIQNQNGHPTLPSNSVTQGAALNHLSSHTATSGGQQGITLTKESKPSGNILTVPETSRHTGETPNSTASVEGLPNHVHQMTADAVCSPSHGDSKSPGLLSSDNPQLSALLMGKANNNVGTGTCDKVNNIHPAVHTKTDNSVASSPSSAISTATPSPKSTEQTTTNSVTSLNSPHSGLHTINGEGMEESQSPMKTDLLLVNHKPSPQIIPSMSVSIYPSSAEVLKACRNLGKNGLSNSSILLDKCPPPRPPSSPYPPLPKDKLNPPTPSIYLENKRDAFFPPLHQFCTNPNNPVTVIRGLAGALKLDLGLFSTKTLVEANNEHMVEVRTQLLQPADENWDPTGTKKIWHCESNRSHTTIAKYAQYQASSFQESLREENEKRSHHKDHSDSESTSSDNSGRRRKGPFKTIKFGTNIDLSDDKKWKLQLHELTKLPAFVRVVSAGNLLSHVGHTILGMNTVQLYMKVPGSRTPGHQENNNFCSVNINIGPGDCEWFVVPEGYWGVLNDFCEKNNLNFLMGSWWPNLEDLYEANVPVYRFIQRPGDLVWINAGTVHWVQAIGWCNNIAWNVGPLTACQYKLAVERYEWNKLQSVKSIVPMVHLSWNMARNIKVSDPKLFEMIKYCLLRTLKQCQTLREALIAAGKEIIWHGRTKEEPAHYCSICEVEVFDLLFVTNESNSRKTYIVHCQDCARKTSGNLENFVVLEQYKMEDLMQVYDQFTLAPPLPSASS</t>
  </si>
  <si>
    <t>3975467</t>
  </si>
  <si>
    <t>ENSE00000978500</t>
  </si>
  <si>
    <t>3768824</t>
  </si>
  <si>
    <t>(+)truncated,(-)AA:713(AK308431-PEP)-&gt;1617(ENSP00000284425)</t>
  </si>
  <si>
    <t>(-)ABC_transporter-like-IPR003439,(-)ATPase_AAA+_core-IPR003593,(-)DOMAIN-ABC transporter 1,(-)DOMAIN-ABC transporter 2,(-)NP_BIND-ATP 2,(-)TRANSMEM</t>
  </si>
  <si>
    <t>(-)sequence: (AK308431-PEP)MNMKQKSVYQQTKALLCKNFLKKWRMKRESLLEWGLSILLGLCIALFSSSMRNVQFPGMAPQNLGRVDKFNSSSLMVVYTPISNLTQQIMNKTALAPLLKGTSVIGAPNKTHMDEILLENLPYAMGIIFNETFSYKLIFFQGYNSPLWKEDFSAHCWDGYGEFSCTLTKYWNRGFLALQTAINTAIIEITTNHPVMEELMSVTAITMKTLPFITKNLLHNEMFILFFLLHFSPLVYFISLNVTKERKKSKNLMKMMGLQDSAFWLSWGLIYAGFIFIISIFITIIITFTQIIVMTGFMVIFILFFLYGLSLVALVFLMSVLLKKAVLTNLVVFLLTLFWGCLGFTVFYEQLPSSLEWILNICSPFAFTTGMIQIIKLDYNLNGVIFPDPSGDSYTMIATFSMLLLDGLIYLLLALYFDKILPYGDERHYSPLFFLNSSSCFQHQRTNAKVIEKEIDAEHPSDDYFEPVAPEFQGKEAIRIRNVKKEYKGKSGKVEALKGLLFDIYEGQITAILGHSGAGKSSLLNILNGLSVPTEGSVTIYNKNLSEMQDLEEIRKITGVCPQFNVQFDILTVKENLSLFAKIKGIHLKEVEQEVQRILLELDMQNIQDNLAKHLSEGQKRKLTFGITILGDPQILLLDEPTTGLDPFSRDQVWSLLRERRADHVILFSTQSMDEADILADRKVIMSNGRLKCAGSSIFFEKKVGSWISPKFT -&gt; (ENSP00000284425)MNMKQKSVYQQTKALLCKNFLKKWRMKRESLLEWGLSILLGLCIALFSSSMRNVQFPGMAPQNLGRVDKFNSSSLMVVYTPISNLTQQIMNKTALAPLLKGTSVIGAPNKTHMDEILLENLPYAMGIIFNETFSYKLIFFQGYNSPLWKEDFSAHCWDGYGEFSCTLTKYWNRGFVALQTAINTAIIEITTNHPVMEELMSVTAITMKTLPFITKNLLHNEMFILFFLLHFSPLVYFISLNVTKERKKSKNLMKMMGLQDSAFWLSWGLIYAGFIFIISIFVTIIITFTQIIVMTGFMVIFILFFLYGLSLVALVFLMSVLLKKAVLTNLVVFLLTLFWGCLGFTVFYEQLPSSLEWILNICSPFAFTTGMIQIIKLDYNLNGVIFPDPSGDSYTMIATFSMLLLDGLIYLLLALYFDKILPYGDERHYSPLFFLNSSSCFQHQRTNAKVIEKEIDAEHPSDDYFEPVAPEFQGKEAIRIRNVKKEYKGKSGKVEALKGLLFDIYEGQITAILGHSGAGKSSLLNILNGLSVPTEGSVTIYNKNLSEMQDLEEIRKITGVCPQFNVQFDILTVKENLSLFAKIKGIHLKEVEQEVQRILLELDMQNIQDNLAKHLSEGQKRKLTFGITILGDPQILLLDEPTTGLDPFSRDQVWSLLRERRADHVILFSTQSMDEADILADRKVIMSNGRLKCAGSSMFLKRRWGLGYHLSLHRNEICNPEQITSFITHHIPDAKLKTENKEKLVYTLPLERTNTFPDLFSDLDKCSDQGVTGYDISMSTLNEVFMKLEGQSTIEQDFEQVEMIRDSESLNEMELAHSSFSEMQTAVSDMGLWRMQVFAMARLRFLKLKRQTKVLLTLLLVFGIAIFPLIVENIMYAMLNEKIDWEFKNELYFLSPGQLPQEPRTSLLIINNTESNIEDFIKSLKHQNILLEVDDFENRNGTDGLSYNGAIIVSGKQKDYRFSVVCNTKRLHCFPILMNIISNGLLQMFNHTQHIRIESSPFPLSHIGLWTGLPDGSFFLFLVLCSISPYITMGSISDYKKNAKSQLWISGLYTSAYWCGQALVDVSFFILILLLMYLIFYIENMQYLLITSQIVFALVIVTPGYAASLVFFIYMISFIFRKRRKNSGLWSFYFFFASTIMFSITLINHFDLSILITTMVLVPSYTLLGFKTFLEVRDQEHYREFPEANFELSATDFLVCFIPYFQTLLFVFVLRCMELKCGKKRMRKDPVFRISPQSRDAKPNPEEPIDEDEDIQTERIRTATALTTSILDEKPVIIASCLHKEYAGQKKSCFSKRKKKIAARNISFCVQEGEILGLLGPNGAGKSSSIRMISGITKPTAGEVELKGCSSVLGHLGYCPQENVLWPMLTLREHLEVYAAVKGLRKADARLAIARLVSAFKLHEQLNVPVQKLTAGITRKLCFVLSLLGNSPVLLLDEPSTGIDPTGQQQMWQAIQAVVKNTERGVLLTTHNLAEAEALCDRVAIMVSGRLRCIGSIQHLKNKLGKDYILELKVKETSQVTLVHTEILKLFPQAAGQERYSSLLTYKLPVADVYPLSQTFHKLEAVKHNFNLEEYSLSQCTLEKVFLELSKEQEVGNFDEEIDTTMRWKLLPHSDEP</t>
  </si>
  <si>
    <t>ENSE00001104935</t>
  </si>
  <si>
    <t>E3-5</t>
  </si>
  <si>
    <t>2990477</t>
  </si>
  <si>
    <t>E3-2|E3-3</t>
  </si>
  <si>
    <t>E61-2</t>
  </si>
  <si>
    <t>2874394</t>
  </si>
  <si>
    <t>(direct)EGF-type_Asp/Asn_hydroxyl_CS-IPR000152, (direct)EGF_Ca_bd_2-IPR013091, (direct)Fibrillin-IPR011398, (direct)EGF_3-IPR000742, (direct)EGF_Ca_bd_CS-IPR018097, (direct)EGF_like-IPR006209, (direct)EGF-IPR006210, (direct)EGF_like_reg_CS-IPR013032, (direct)EGF_Ca_bd-IPR001881</t>
  </si>
  <si>
    <t>ENSE00001504131</t>
  </si>
  <si>
    <t>E61-1</t>
  </si>
  <si>
    <t>3455150</t>
  </si>
  <si>
    <t>(direct)Keratin_I-IPR002957</t>
  </si>
  <si>
    <t>ENSE00001306963|ENSE00001483454</t>
  </si>
  <si>
    <t>E25-2</t>
  </si>
  <si>
    <t>2874456</t>
  </si>
  <si>
    <t>(direct)EGF_Ca_bd_2-IPR013091, (direct)Fibrillin-IPR011398, (direct)Fibril-assoc-IPR002212, (direct)EGF_3-IPR000742, (direct)EGF_Ca_bd_CS-IPR018097, (direct)EGF_Ca_bd-IPR001881</t>
  </si>
  <si>
    <t>ENSE00000972320</t>
  </si>
  <si>
    <t>ENSG00000138835</t>
  </si>
  <si>
    <t>RGS3</t>
  </si>
  <si>
    <t>Regulator of G-protein signaling 3 (RGS3)(RGP3) [Source:UniProtKB/Swiss-Prot;Acc:P49796]</t>
  </si>
  <si>
    <t>3185731</t>
  </si>
  <si>
    <t>(-)alt-N-terminus,(-)alt-C-terminus,(-)AA:519(ENSP00000363249)-&gt;602(ENSP00000312844),(-)microRNA-target(hsa-miR-125b-1*:mirbase,hsa-miR-382:mirbase)</t>
  </si>
  <si>
    <t>(+)COMPBIAS-Pro-rich,(+)DOMAIN-RGS,(+)HELIX,(+)MOD_RES-Phosphoserine,(+)PRO_rich-IPR000694,(+)Regulat_G_prot_signal-IPR000342,(+)Regulat_G_prot_signal_superfam-IPR016137,(+)TURN,(-)C2_Ca-dep-IPR000008,(-)C2_Ca/lipid-bd_reg_CaLB-IPR008973,(-)C2_membr_targeting-IPR018029,(-)DOMAIN-PDZ,(-)HELIX,(-)PDZ/DHR/GLGF-IPR001478,(-)STRAND</t>
  </si>
  <si>
    <t>(-)sequence: (ENSP00000363249)MFETEADEKREMALEEGKGPGAEDSPPSKEPSPGQELPPGQDLPPNKDSPSGQEPAPSQEPLSSKDSATSEGSPPGPDAPPSKDVPPCQEPPPAQDLSPCQDLPAGQEPLPHQDPLLTKDLPAIQESPTRDLPPCQDLPPSQVSLPAKALTEDTMSSGDLLAATGDPPAAPRPAFVIPEVRLDSTYSQKAGAEQGCSGDEEDAEEAEEVEEGEEGEEDEDEDTSDDNYGERSEAKRSSMIETGQGAEGGLSLRVQNSLRRRTHSEGSLLQEPRGPCFASDTTLHCSDGEGAASTWGMPSPSTLKKELGRNGGSMHHLSLFFTGHRKMSGADTVGDDDEASRKRKSKNLAKDMKNKLGIFRRRNESPGAPPAGKADKMMKSFKPTSEEALKWGESLEKLLVHKYGLAVFQAFLRTEFSEENLEFWLACEDFKKVKSQSKMASKAKKIFAEYIAIQACKEVNLDSYTREHTKDNLQSVTRGCFDLAQKRIFGLMEKDSYPRFLRSDLYLDLINQKKMSPPL -&gt; (ENSP00000312844)MERSLHRVSLGSRRAHPDLSFYLTTFGQLRLSIDAQDRVLLLHIIEGKGLISKQPGTCDPYVKISLIPEDSRLRHQKTQTVPDCRDPAFHEHFFFPVQEEDDQKRLLVTVWNRASQSRQSGLIGCMSFGVKSLLTPDKEISGWYYLLGEHLGRTKHLKVARRRLRPLRDPLLRMPGGGDTENGKKLKITIPRGKDGFGFTICCDSPVRVQAVDSGGPAERAGLQQLDTVLQLNERPVEHWKCVELAHEIRSCPSEIILLVWRMVPQVKPGPDGGVLRRASCKSTHDLQSPPNKREKNCTHGVQARPEQRHSCHLVCDSSDGLLLGGWERYTEVAKRGGQHTLPALSRATAPTDPNYIILAPLNPGSQLLRPVYQEDTIPEESGSPSKGKSYTGLGKKSRLMKTVQTMKGHGNYQNCPVVRPHATHSSYGTYVTLAPKVLVFPVFVQPLDLCNPARTLLLSEELLLYEGRNKAAEVTLFAYSDLLLFTKEDEPGRCDVLRNPLYLQSVKLQEGSSEDLKFCVLYLAEKAECLFTLEAHSQEQKKRVCWCLSENIAKQQQLAASPPDSKKLHPFGSLQQEMGPVNSTNATQDRSFTSPGQTLIG,(-)miR-sequence: (hsa-miR-125b-1*:mirbase)TGCTTCTGGCAACTTAACCCTT,(-)miR-sequence: (hsa-miR-382:mirbase)GGACTCTGCTTCTGGCAACTTA</t>
  </si>
  <si>
    <t>3185643</t>
  </si>
  <si>
    <t>ENSE00001034276|ENSE00001462560</t>
  </si>
  <si>
    <t>ENSG00000172819</t>
  </si>
  <si>
    <t>RARG</t>
  </si>
  <si>
    <t>Retinoic acid receptor gamma (RAR-gamma)(Nuclear receptor subfamily 1 group B member 3) [Source:UniProtKB/Swiss-Prot;Acc:P13631]</t>
  </si>
  <si>
    <t>3456105</t>
  </si>
  <si>
    <t>(-)alt-N-terminus,(-)AA:443(ENSP00000343698)-&gt;454(ENSP00000332695)</t>
  </si>
  <si>
    <t>(-)REGION-Modulating</t>
  </si>
  <si>
    <t>(-)sequence: (ENSP00000343698)MYDCMETFAPGPRRLYGAAGPGAGLLRRATGGSCFAGLESFAWPQPASLQSVETQSTSSEEMVPSSPSPPPPPRVYKPCFVCNDKSSGYHYGVSSCEGCKGFFRRSIQKNMVYTCHRDKNCIINKVTRNRCQYCRLQKCFEVGMSKEAVRNDRNKKKKEVKEEGSPDSYELSPQLEELITKVSKAHQETFPSLCQLGKYTTNSSADHRVQLDLGLWDKFSELATKCIIKIVEFAKRLPGFTGLSIADQITLLKAACLDILMLRICTRYTPEQDTMTFSDGLTLNRTQMHNAGFGPLTDLVFAFAGQLLPLEMDDTETGLLSAICLICGDRMDLEEPEKVDKLQEPLLEALRLYARRRRPSQPYMFPRMLMKITDLRGISTKGAERAITLKMEIPGPMPPLIREMLENPEMFEDDSSQPGPHPNASSEDEVPGGQGKGGLKSPA -&gt; (ENSP00000332695)MATNKERLFAAGALGPGSGYPGAGFPFAFPGALRGSPPFEMLSPSFRGLGQPDLPKEMASLSVETQSTSSEEMVPSSPSPPPPPRVYKPCFVCNDKSSGYHYGVSSCEGCKGFFRRSIQKNMVYTCHRDKNCIINKVTRNRCQYCRLQKCFEVGMSKEAVRNDRNKKKKEVKEEGSPDSYELSPQLEELITKVSKAHQETFPSLCQLGKYTTNSSADHRVQLDLGLWDKFSELATKCIIKIVEFAKRLPGFTGLSIADQITLLKAACLDILMLRICTRYTPEQDTMTFSDGLTLNRTQMHNAGFGPLTDLVFAFAGQLLPLEMDDTETGLLSAICLICGDRMDLEEPEKVDKLQEPLLEALRLYARRRRPSQPYMFPRMLMKITDLRGISTKGAERAITLKMEIPGPMPPLIREMLENPEMFEDDSSQPGPHPNASSEDEVPGGQGKGGLKSPA</t>
  </si>
  <si>
    <t>3456081</t>
  </si>
  <si>
    <t>ENSE00001368414|ENSE00001518439</t>
  </si>
  <si>
    <t>E2-2</t>
  </si>
  <si>
    <t>E11-1</t>
  </si>
  <si>
    <t>3455143</t>
  </si>
  <si>
    <t>(-)microRNA-target(hsa-miR-429:TargetScan|mirbase,hsa-miR-216a:mirbase,hsa-miR-330-5p:mirbase,hsa-miR-941:mirbase,hsa-miR-200c:mirbase,hsa-miR-609:mirbase,hsa-miR-22:mirbase,hsa-miR-24-2*:mirbase)</t>
  </si>
  <si>
    <t>(-)miR-sequence: (hsa-miR-429:TargetScan|mirbase)CCCCAGAGACCTGACAGTATTA,(-)miR-sequence: (hsa-miR-216a:mirbase)AGCCAGATGGCAGCTTGAGATTG,(-)miR-sequence: (hsa-miR-330-5p:mirbase)ACCTAAGCCTAGGCCCCAGAGA,(-)miR-sequence: (hsa-miR-941:mirbase)AGCTCTGTGCCCCCAGCCGGGTT,(-)miR-sequence: (hsa-miR-200c:mirbase)TCCCCAGAGACCTGACAGTATTA,(-)miR-sequence: (hsa-miR-609:mirbase)AGAGATCAGCCCGAACACCCG,(-)miR-sequence: (hsa-miR-22:mirbase)AGTGGAAGCCAGATGGCAGCTT,(-)miR-sequence: (hsa-miR-24-2*:mirbase)CATGGGTCCCTCCCAGTAGGCA</t>
  </si>
  <si>
    <t>ENSG00000008294</t>
  </si>
  <si>
    <t>SPAG9</t>
  </si>
  <si>
    <t>C-jun-amino-terminal kinase-interacting protein 4 (JNK-interacting protein 4)(JIP-4)(JNK-associated leucine-zipper protein)(JLP)(Sperm-associated antigen 9)(Mitogen-activated protein kinase 8-interacting protein 4)(Human lung cancer oncogene 6 protein)(HLC-6)(Proliferation-inducing protein 6)(Sperm-specific protein)(Sperm surface protein)(Protein highly expressed in testis)(PHET)(Sunday driver 1)(Cancer/testis antigen 89)(CT89) [Source:UniProtKB/Swiss-Prot;Acc:O60271]</t>
  </si>
  <si>
    <t>E5-2</t>
  </si>
  <si>
    <t>3762591</t>
  </si>
  <si>
    <t>(+)alt-N-terminus,(+)alt-C-terminus,(+)AA:242(AK307793-PEP)-&gt;1312(ENSP00000350453)</t>
  </si>
  <si>
    <t>(+)COILED,(+)MOD_RES-Phosphoserine,(+)MOD_RES-Phosphothreonine,(+)WD40_repeat-like-IPR011046</t>
  </si>
  <si>
    <t>(+)sequence: (AK307793-PEP)MSPGCMLLFVFGFVGGAVVINSAILVSLSVLLLVHFSISTGVPALTQNLPRILRKERPISLGDVDEGADLLGMGREVENLILENTQLLETKNALNIVKNDLIAKVDELTCEKDVLQGELEAVKQAKLKLEEKNRELEEELRKARAEAEDARQKAKDDDDSDIPTAQRKRFTRVEMARVLMERNQYKERLMELQEAVRWTEMIRASRENPAMQEKKGQAFGSFSADFSAPQVTRLRSLNHLLI -&gt; (ENSP00000350453)MELEDGVVYQEEPGGSGAVMSERVSGLAGSIYREFERLIGRYDEEVVKELMPLVVAVLENLDSVFAQDQEHQVELELLRDDNEQLITQYEREKALRKHAEEKFIEFEDSQEQEKKDLQTRVESLESQTRQLELKAKNYADQISRLEEREAELKKEYNALHQRHTEMIHNYMEHLERTKLHQLSGSDQLESTAHSRIRKERPISLGIFPLPAGDGLLTPDAQKGGETPGSEQWKFQELSQPRSHTSLKDELSDVSQGGSKATTPASTANSDVATIPTDTPLKEENEGFVKVTDAPNKSEISKHIEVQVAQETRNVSTGSAENEEKSEVQAIIESTPELDMDKDLSGYKGSSTPTKGIENKAFDRNTESLFEELSSAGSGLIGDVDEGADLLGMGREVENLILENTQLLETKNALNIVKNDLIAKVDELTCEKDVLQGELEAVKQAKLKLEEKNRELEEELRKARAEAEDARQKAKDDDDSDIPTAQRKRFTRVEMARVLMERNQYKERLMELQEAVRWTEMIRASRENPAMQEKKRSSIWQFVPTRFSRLFSSSSNTTKKPEPPVNLKYNAPTSHVTPSVKKRSSTLSQLPGDKSKAFDFLSEETEASLASRREQKREQYRQVKAHVQKEDGRVQAFGWSLPQKYKQVTNGQGENKMKNLPVPVYLRPLDEKDTSMKKLWCAVGVNLSGGKTRDGGSVVGASVFYKDVAGLDTEGSKQRSASQSSLDKLDQELKEQQKELKNQEELSSLVWICTSTHSATKVLIIDAVQPGNILDSFTVCNSHVLCIASVPGARETDYPAGEDLSESGQVDKASLCGSMTSNSSAETDSLLGGITVVGCSAEGVTGAATSPSTNGASPVMDKPPEMEAENSEVDENVPTAEEATEATEGNAGSAEDTVDISQTGVYTEHVFTDPLGVQIPEDLSPVYQSSNDSDAYKDQISVLPNEQDLVREEAQKMSSLLPTMWLGAQNGCLYVHSSVAQWRKCLHSIKLKDSILSIVHVKGIVLVALADGTLAIFHRGVDGQWDLSNYHLLDLGRPHHSIRCMTVVHDKVWCGYRNKIYVVQPKAMKIEKSFDAHPRKESQVRQLAWVGDGVWVSIRLDSTLRLYHAHTYQHLQDVDIEPYVSKMLGTGKLGFSFVRITALMVSCNRLWVGTGNGVIISIPLTETNKTSGVPGNRPGSVIRVYGDENSDKVTPGTFIPYCSMAHAQLCFHGHRDAVKFFVAVPGQVISPQSSSSGTDLTGDKAGPSAQEPGSQTPLKSMLVISGGEGYIDFRMGDEGGESELLGEDLPLEPSVTKAERSHLIVWQVMYGNE</t>
  </si>
  <si>
    <t>3762519</t>
  </si>
  <si>
    <t>ENSE00001189370|ENSE00001514535</t>
  </si>
  <si>
    <t>E5-4</t>
  </si>
  <si>
    <t>alt-5'|cassette-exon</t>
  </si>
  <si>
    <t>E35-4</t>
  </si>
  <si>
    <t>3455152</t>
  </si>
  <si>
    <t>(direct)Keratin_I-IPR002957, (direct)Keratin_II-IPR003054</t>
  </si>
  <si>
    <t>ENSE00001306963|ENSE00001483459</t>
  </si>
  <si>
    <t>2874452</t>
  </si>
  <si>
    <t>ENSE00000972321</t>
  </si>
  <si>
    <t>ENSG00000067141</t>
  </si>
  <si>
    <t>NEO1</t>
  </si>
  <si>
    <t>Neogenin Precursor  [Source:UniProtKB/Swiss-Prot;Acc:Q92859]</t>
  </si>
  <si>
    <t>3601076</t>
  </si>
  <si>
    <t>(direct)Ig-like-IPR007110, (direct)Ig_sub-IPR003599, (direct)Ig_I-set-IPR013098</t>
  </si>
  <si>
    <t>3601051</t>
  </si>
  <si>
    <t>ENSE00001210876</t>
  </si>
  <si>
    <t>E29-1</t>
  </si>
  <si>
    <t>ENSG00000196756</t>
  </si>
  <si>
    <t>AL080249.26-1</t>
  </si>
  <si>
    <t>hypothetical LOC388796 (LOC388796), transcript variant 2, non-coding RNA [Source:RefSeq DNA;Acc:NR_027241]</t>
  </si>
  <si>
    <t>E4-2</t>
  </si>
  <si>
    <t>3905400</t>
  </si>
  <si>
    <t>(-)alt-N-terminus,(-)alt-C-terminus,(-)AA:54(CR614522-PEP)-&gt;87(AK022745-PEP)</t>
  </si>
  <si>
    <t>(-)sequence: (CR614522-PEP)MKRHQSCSLLPAQSTPDPLFNLHKIRGPDMGDFSCLRGPWTGKASLASLCPCLE -&gt; (AK022745-PEP)MGRISLQPCMGRISLVWGGFSLQLVGKESRTRDRQGRRSLRDLRQQPLHGFPTTSPAACWTLLEKQHIPRSSWPQHPLELSNSWPDR</t>
  </si>
  <si>
    <t>3905332</t>
  </si>
  <si>
    <t>AK022745-1|BC012894-4</t>
  </si>
  <si>
    <t>E4-1|E4-2</t>
  </si>
  <si>
    <t>alt-C-term|cassetteExon</t>
  </si>
  <si>
    <t>ENSG00000198768</t>
  </si>
  <si>
    <t>Protein APCDD1-like Precursor (Adenomatosis polyposis coli down-regulated 1 protein-like) [Source:UniProtKB/Swiss-Prot;Acc:Q8NCL9]</t>
  </si>
  <si>
    <t>E5-5</t>
  </si>
  <si>
    <t>3911488</t>
  </si>
  <si>
    <t>(+)alt-N-terminus,(+)AA:501(ENSP00000360191)-&gt;512(BAG56820.1)</t>
  </si>
  <si>
    <t>(-)SIGNAL</t>
  </si>
  <si>
    <t>(+)sequence: (ENSP00000360191)MPAAMLPYACVLVLLGAHTAPAAGEAGGSCLRWEPHCQQPLPDRVPSTAILPPRLNGPWISTGCEVRPGPEFLTRAYTFYPSRLFRAHQFYYEDPFCGEPAHSLLVKGKVRLRRASWVTRGATEADYHLHKVGIVFHSRRALVDVTGRLNQTRAGRDCARRLPPARAWLPGALYELRSARAQGDCLEALGLTMHELSLVRVQRRLQPQPRASPRLVEELYLGDIHTDPAERRHYRPTGYQRPLQSALHHVQPCPACGLIARSDVHHPPVLPPPLALPLHLGGWWVSSGCEVRPAVLFLTRLFTFHGHSRSWEGYYHHFSDPACRQPTFTVYAAGRYTRGTPSTRVRGGTELVFEVTRAHVTPMDQVTTAMLNFSEPSSCGGAGAWSMGTERDVTATNGCLPLGIRLPHVEYELFKMEQDPLGQSLLFIGQRPTDGSSPDTPEKRPTSYQAPLVLCHGEAPDFSRPPQHRPSLQKHPSTGGLHIAPFPLLPLVLGLAFLHWL -&gt; (BAG56820.1)MAENSGPGVRPPGWEAQINIISTRLALAHTAPAAGEAGGSRLRWEPHCQQPLPDRVPSTAILPPRLNGPWISTGCEVRPGPEFLTRAYTFYPSRLFRAHQFYYEDPFCGEPAHSLLVKGKVRLRRASWVTRGATEADYHLHKVGIVFHSRRALVDVTGRLNQTRAGRDCARRLPPARAWLPGALYELRSARAQGDCLEALGLTMHELSLVRVQRRLQPQPRASPRLVEELYLGDIHTDPAERRHYRPTGYQRPLQSALHHVQPCPACGLIARSDVHHPPVLPPPLALPLHLGGWWVSSGCEVRPAVLFLTRLFTFHGHSRSWEGYYHHFSDPACRQPTFTVYAAGRYTRGTPSTRVRGGTELVFEVTRAHVTPMDQVTTAMLNFSEPSSCGGAGAWSMGTERDVTATNGCLPLGIRLPHVEYELFKMEQDPLGQSLLFIGQRPTDGSSPDTPEKRPTSYQAPLVLCHGEAPDFSRPPQHRPSLQKHPSTGGLHIAPFPLLPLVLGLAFLHWL</t>
  </si>
  <si>
    <t>3911485</t>
  </si>
  <si>
    <t>ENSE00001454465</t>
  </si>
  <si>
    <t>E5-1</t>
  </si>
  <si>
    <t>I34-1</t>
  </si>
  <si>
    <t>2598303</t>
  </si>
  <si>
    <t>BX641150-7</t>
  </si>
  <si>
    <t>E31-3</t>
  </si>
  <si>
    <t>3543593</t>
  </si>
  <si>
    <t>(-)alt-C-terminus,(-)AA:129(ENSP00000377691)-&gt;129(AAH42057.1),(-)microRNA-target(hsa-miR-92a:mirbase)</t>
  </si>
  <si>
    <t>(-)sequence: (ENSP00000377691)MRLLLLVPLLLAPAPGSSAPKVRRQSDTWGPWSQWSPCSRTCGGGVSFRERPCYSQRRDGGSSCVGPARSHRSCRTESCPDGARDFRAEQCAEFDGAEFQGRRYRWLPYYSAPNKCELNCIPKGLGLQG -&gt; (AAH42057.1)MRLLLLVPLLLAPAPGSSAPKVRRQSDTWGPWSQWSPCSRTCGGGVSFRERPCYSQRRDGGSSCVGPARSHRSCRTESCPDGARDFRAEQCAEFDGAEFQGRRYRWLPYYSAPNKCELNCIPKVLGLQA,(-)miR-sequence: (hsa-miR-92a:mirbase)CTGGGCAGGGAGATGTGTAATG</t>
  </si>
  <si>
    <t>BC042057-7|ENSE00001391023|ENSE00001413827</t>
  </si>
  <si>
    <t>ENSG00000171345</t>
  </si>
  <si>
    <t>KRT19</t>
  </si>
  <si>
    <t>Keratin, type I cytoskeletal 19 (Cytokeratin-19)(CK-19)(Keratin-19)(K19) [Source:UniProtKB/Swiss-Prot;Acc:P08727]</t>
  </si>
  <si>
    <t>3757120</t>
  </si>
  <si>
    <t>(indirect)F-IPR016044</t>
  </si>
  <si>
    <t>3757108</t>
  </si>
  <si>
    <t>ENSE00001318399</t>
  </si>
  <si>
    <t>E1-7</t>
  </si>
  <si>
    <t>3043624</t>
  </si>
  <si>
    <t>AK293803-1|CU690330-1</t>
  </si>
  <si>
    <t>E1-5</t>
  </si>
  <si>
    <t>E4-1</t>
  </si>
  <si>
    <t>3905402</t>
  </si>
  <si>
    <t>AK022745-1</t>
  </si>
  <si>
    <t>E23-3</t>
  </si>
  <si>
    <t>3185733</t>
  </si>
  <si>
    <t>(-)microRNA-target(hsa-miR-610:mirbase,hsa-miR-221*:mirbase,hsa-miR-574-5p:mirbase,hsa-miR-497:mirbase,hsa-miR-142-5p:mirbase,hsa-miR-181a*:mirbase,hsa-miR-147b:mirbase,hsa-miR-574-3p:mirbase,hsa-miR-139-5p:mirbase)</t>
  </si>
  <si>
    <t>(-)miR-sequence: (hsa-miR-610:mirbase)CACCTGTACACATTGGCTCA,(-)miR-sequence: (hsa-miR-221*:mirbase)GCATCTACTTTATGCCAGGC,(-)miR-sequence: (hsa-miR-574-5p:mirbase)ACACACACACGTGCACACACGTG,(-)miR-sequence: (hsa-miR-497:mirbase)ACAATGCCATGATCTGCTGCTG,(-)miR-sequence: (hsa-miR-142-5p:mirbase)TCGGGTGCATCTACTTTATG,(-)miR-sequence: (hsa-miR-181a*:mirbase)GGCTCATTCATTCGATGGA,(-)miR-sequence: (hsa-miR-147b:mirbase)TGCCAGAGGACATCTCCGCCCAT,(-)miR-sequence: (hsa-miR-574-3p:mirbase)AGTCTAGCTGGGAGTGAGCGTT,(-)miR-sequence: (hsa-miR-139-5p:mirbase)TAGGAGCTGGGGATACTGTGGA</t>
  </si>
  <si>
    <t>E17-1</t>
  </si>
  <si>
    <t>3185705</t>
  </si>
  <si>
    <t>(-)alt-N-terminus,(-)AA:519(ENSP00000363249)-&gt;917(ENSP00000340284)</t>
  </si>
  <si>
    <t>(-)HELIX,(-)PDZ/DHR/GLGF-IPR001478,(-)STRAND</t>
  </si>
  <si>
    <t>(-)sequence: (ENSP00000363249)MFETEADEKREMALEEGKGPGAEDSPPSKEPSPGQELPPGQDLPPNKDSPSGQEPAPSQEPLSSKDSATSEGSPPGPDAPPSKDVPPCQEPPPAQDLSPCQDLPAGQEPLPHQDPLLTKDLPAIQESPTRDLPPCQDLPPSQVSLPAKALTEDTMSSGDLLAATGDPPAAPRPAFVIPEVRLDSTYSQKAGAEQGCSGDEEDAEEAEEVEEGEEGEEDEDEDTSDDNYGERSEAKRSSMIETGQGAEGGLSLRVQNSLRRRTHSEGSLLQEPRGPCFASDTTLHCSDGEGAASTWGMPSPSTLKKELGRNGGSMHHLSLFFTGHRKMSGADTVGDDDEASRKRKSKNLAKDMKNKLGIFRRRNESPGAPPAGKADKMMKSFKPTSEEALKWGESLEKLLVHKYGLAVFQAFLRTEFSEENLEFWLACEDFKKVKSQSKMASKAKKIFAEYIAIQACKEVNLDSYTREHTKDNLQSVTRGCFDLAQKRIFGLMEKDSYPRFLRSDLYLDLINQKKMSPPL -&gt; (ENSP00000340284)MNRFNGLCKVCSERRYRQITIPRGKDGFGFTICCDSPVRVQAVDSGGPAERAGLQQLDTVLQLNERPVEHWKCVELAHEIRSCPSEIILLVWRMVPQVKPGPDGGVLRRASCKSTHDLQSPPNKREKNCTHGVQARPEQRHSCHLVCDSSDGLLLGGWERYTEVAKRGGQHTLPALSRATAPTDPNYIILAPLNPGSQLLRPVYQEDTIPEESGSPSKGKSYTGLGKKSRLMKTVQTMKGHGNYQNCPVVRPHATHSSYGTYVTLAPKVLVFPVFVQPLDLCNPARTLLLSEELLLYEGRNKAAEVTLFAYSDLLLFTKEDEPGRCDVLRNPLYLQSVKLQEGSSEDLKFCVLYLAEKAECLFTLEAHSQEQKKRVCWCLSENIAKQQQLAASPPDSKMFETEADEKREMALEEGKGPGAEDSPPSKEPSPGQELPPGQDLPPNKDSPSGQEPAPSQEPLSSKDSATSEGSPPGPDAPPSKDVPPCQEPPPAQDLSPCQDLPAGQEPLPHQDPLLTKDLPAIQESPTRDLPPCQDLPPSQVSLPAKALTEDTMSSGDLLAATGDPPAAPRPAFVIPEVRLDSTYSQKAGAEQGCSGDEEDAEEAEEVEEGEEGEEDEDEDTSDDNYGERSEAKRSSMIETGQGAEGGLSLRVQNSLRRRTHSEGSLLQEPRGPCFASDTTLHCSDGEGAASTWGMPSPSTLKKELGRNGGSMHHLSLFFTGHRKMSGADTVGDDDEASRKRKSKNLAKDMKNKLGIFRRRNESPGAPPAGKADKMMKSFKPTSEEALKWGESLEKLLVHKYGLAVFQAFLRTEFSEENLEFWLACEDFKKVKSQSKMASKAKKIFAEYIAIQACKEVNLDSYTREHTKDNLQSVTRGCFDLAQKRIFGLMEKDSYPRFLRSDLYLDLINQKKMSPPL</t>
  </si>
  <si>
    <t>ENSE00001353365|ENSE00001428034</t>
  </si>
  <si>
    <t>ENSG00000103335</t>
  </si>
  <si>
    <t>FAM38A</t>
  </si>
  <si>
    <t>Protein FAM38A (Membrane protein induced by beta-amyloid treatment)(Mib) [Source:UniProtKB/Swiss-Prot;Acc:Q92508]</t>
  </si>
  <si>
    <t>E30-1</t>
  </si>
  <si>
    <t>3704420</t>
  </si>
  <si>
    <t>(-)alt-N-terminus,(-)AA:790(BC141877-PEP)-&gt;2089(ENSP00000301015)</t>
  </si>
  <si>
    <t>(-)COILED,(-)Ig/MHC_CS-IPR003006,(-)MOD_RES-N6-acetyllysine,(-)MOD_RES-Phosphoserine,(-)MOD_RES-Phosphothreonine,(-)TRANSMEM</t>
  </si>
  <si>
    <t>(-)sequence: (BC141877-PEP)MTAIVFTEIAVVVKYLFQFGFFPWNSHVVLRRYENKPYFPPRILGLEKTDGYIKYDLVQLMALFFHRSQLLCYGLWDHEEDSPSKEHDKSGEEEQGAEEGPGVPAATTEDHIQVEARVGPTDGTPESQVELRPRDTRRISLRFRRRKEGPARKGAAAIEAEDREEEEGEEEKEAPTGREKRPSRSGGRVRAAGRRLQGFCLSLAQGTYRPLRRFFHDILHTKYRAATDVYALMFLADVVDFIIIIFGFWAFGKHSAATDITSSLSDDQVPEAFLVMLLIQFSTMVVDRALYLRKTVLGKLAFQVALVLAIHLWMFFILPAVTERMFNQNVVAQLWYFVKCIYFALSAYQIRCGYPTRILGNFLTKKYNHLNLFLFQGFRLVPFLVELRAVMDWVWTDTTLSLSSWMCVEDIYANIFIIKCSRETEKKYPQPKGQKKKKIVKYGMGGLIILFLIAIIWFPLLFMSLVRSVVGVVNQPIDVTVTLKLGGYEPLFTMSAQQPSIIPFTAQAYEELSRQFDPQPLAMQFISQYSPEDVVTAQIEGSSGALWRISPPSRAQMKRELYNGTADITLRFTWNFQRDLAKGGTVEYANEKHMLALAPNSTARRQLASLLEGTSDQSVVIPNLFPKYIRAPNGPEANPVKQLQPNEEADYLGVRIQLRREQGAGATGFLEWWVIELQECRTDCNLLPMVIFSDKVSPPSLGFLAGYGIMGLYVSIVLVIGKFVRGFFSEISHSIMFEELPCVDRILKLCQDIFLVRETRELELEEELYAKLIFLYRSPETMIKWTREKE -&gt; (ENSP00000301015)VWSITYHSWLTFVLLLWACLIWTVRSRHQLAMLCSPCILLYGMTLCCLRYVWAMDLRPELPTTLGPVSLRQLGLEHTRYPCLDLGAMLLYTLTFWLLLRQFVKEKLLKWAESPAALTEVTVADTEPTRTQTLLQSLGELVKGVYAKYWIYVCAGMFIVVSFAGRLVVYKIVYMFLFLLCLTLFQVYYSLWRKLLKAFWWLVVAYTMLVLIAVYTFQFQDFPAYWRNLTGFTDEQLGDLGLEQFSVSELFSSILVPGFFLLACILQLHYFHRPFMQLTDMEHVSLPGTRLPRWAHRQDAVSGTPLLREEQQEHQQQQQEEEEEEEDSRDEGLGVATPHQATQVPEGAAKWGLVAERLLELAAGFSDVLSRVQVFLRRLLELHVFKLVALYTVWVALKEVSVMNLLLVVLWAFALPYPRFRPMASCLSTVWTCVIIVCKMLYQLKVVNPQEYSSNCTEPFPNSTNLLPTEISQSLLYRGPVDPANWFGVRKGFPNLGYIQNHLQVLLLLVFEAIVYRRQEHYRRQHQLAPLPAQAVFASGTRQQLDQDLLGCLKYFINFFFYKFGLEICFLMAVNVIGQRMNFLVTLHGCWLVAILTRRHRQAIARLWPNYCLFLALFLLYQYLLCLGMPPALCIDYPWRWSRAVPMNSALIKWLYLPDFFRAPNSTNLISDFLLLLCASQQWQVFSAERTEEWQRMAGVNTDRLEPLRGEPNPVPNFIHCRSYLDMLKVAVFRYLFWLVLVVVFVTGATRISIFGLGYLLACFYLLLFGTALLQRDTRARLVLWDCLILYNVTVIISKNMLSLLACVFVEQMQTGFCWVIQLFSLVCTVKGYYDPKEMMDRDQDCLLPVEEAGIIWDSVCFFFLLLQRRVFLSHYYLHVRADLQATALLASRGFALYNAANLKSIDFHRRIEEKSLAQLKRQMERIRAKQEKHRQGRVDRSRPQDTLGPKDPGLEPGPDSPGGSSPPRRQWWRPWLDHATVIHSGDYFLFESDSEEEEEAVPEDPRPSAQSAFQLAYQAWVTNAQAVLRRRQQEQEQARQEQAGQLPTGGGPSQEVEPAEGPEEAAAGRSHVVQRVLSTAQFLWMLGQALVDELTRWLQEFTRHHGTMSDVLRAERYLLTQELLQGGEVHRGVLDQLYTSQAEATLPGPTEAPNAPSTVSSGLGAEEPLSSMTDDMGSPLSTGYHTRSGSEEAVTDPGEREAGASLYQGLMRTASELLLDRRLRIPELEEAELFAEGQGRALRLLRAVYQCVAAHSELLCYFIIILNHMVTASAGSLVLPVLVFLWAMLSIPRPSKRFWMTAIVFTEIAVVVKYLFQFGFFPWNSHVVLRRYENKPYFPPRILGLEKTDGYIKYDLVQLMALFFHRSQLLCYGLWDHEEDSPSKEHDKSGEEEQGAEEGPGVPAATTEDHIQVEARVGPTDGTPEPQVELRPRDTRRISLRFRRRKKEGPARKGAAAIEAEDREEEEGEEEKEAPTGREKRPSRSGGRVRAAGRRLQGFCLSLAQGTYRPLRRFFHDILHTKYRAATDVYALMFLADVVDFIIIIFGFWAFGKHSAATDITSSLSDDQVPEAFLVMLLIQFSTMVVDRALYLRKTVLGKLAFQVALVLAIHLWMFFILPAVTERMFNQNVVAQLWYFVKCIYFALSAYQIRCGYPTRILGNFLTKKYNHLNLFLFQGFRLVPFLVELRAVMDWVWTDTTLSLSSWMCVEDIYANIFIIKCSRETEKKYPQPKGQKKKKIVKYGMGGLIILFLIAIIWFPLLFMSLVRSVVGVVNQPIDVTVTLKLGGYEPLFTMSAQQPSIIPFTAQAYEELSRQFDPQPLAMQFISQYSPEDIVTAQIEGSSGALWRISPPSRAQMKRELYNGTADITLRFTWNFQRDLAKGGTVEYANEKHMLALAPNSTARRQLASLLEGTSDQSVVIPNLFPKYIRAPNGPEANPVKQLQPNEEADYLGVRIQLRREQGAGATGFLEWWVIELQECRTDCNLLPMVIFSDKVSPPSLGFLAGYGIMGLYVSIVLVIGKFVRGFFSEISHSIMFEELPCVDRILKLCQDIFLVRETRELELEEELYAKLIFLYRSPETMIKWTREKE</t>
  </si>
  <si>
    <t>3704376</t>
  </si>
  <si>
    <t>ENSE00001262525</t>
  </si>
  <si>
    <t>cassette-exon|cassetteExon</t>
  </si>
  <si>
    <t>E52-1</t>
  </si>
  <si>
    <t>3964083</t>
  </si>
  <si>
    <t>(-)alt-N-terminus,(-)alt-C-terminus,(-)AA:108(CU675354-PEP)-&gt;1131(BAH13733.1)</t>
  </si>
  <si>
    <t>(-)DISULFID,(-)DOMAIN-EGF-like 5; calcium-binding,(-)DOMAIN-EGF-like 6; calcium-binding,(-)DOMAIN-EGF-like 7; calcium-binding,(-)DOMAIN-EGF-like 8; calcium-binding,(-)DOMAIN-GPS,(-)DOMAIN-Laminin EGF-like,(-)EGF-IPR006210,(-)EGF-type_Asp/Asn_hydroxyl_CS-IPR000152,(-)EGF_3-IPR000742,(-)EGF_Ca_bd-IPR001881,(-)EGF_laminin-IPR002049,(-)EGF_like-IPR006209,(-)EGF_like_reg_CS-IPR013032,(-)GPCR_2_brain-spec_angio_inhib-IPR008077,(-)GPCR_2_extracellular-IPR001879,(-)GPCR_2_secretin-like-IPR000832,(-)GPCR_cAMP-IPR000848,(-)MOD_RES-(3R)-3-hydroxyaspartate,(-)PKD_cys_rich-IPR000203,(-)TOPO_DOM-Cytoplasmic,(-)TOPO_DOM-Extracellular,(-)TRANSMEM-1,(-)TRANSMEM-2,(-)TRANSMEM-3</t>
  </si>
  <si>
    <t>(-)sequence: (CU675354-PEP)MSCPTTGEGLATFLFMSGVFVMRSIRGLLSDPTATCASGVSQKSMRGRSMRGWLAASGVTASGSSLISTRRASLGAASPPGLASSRATSVAVLLEKVESLSSGEKLSA -&gt; (BAH13733.1)MPHPQLFSGESVVSWSDLNIIISVPWYLGLMFRTRKEDSVLMEATSGGPTSFRLQSVWLSLLQILNNYLQFEVSHGPSDVESVMLSGLRVTDGEWHHLLIELKNVKEDSEMKHLVTMTLDYGMDQNKADIGGMLPGLTVRSVVVGGASEDKVSVRRGFRGCMQGVRMGGTPTNVATLNMNNALKVRVKDGCDVDDPCTSSPCPPNSRCHDAWEDYSCVCDKGYLGINCVDACHLNPCENMGACVRSPGSPQGYVCECGPSHYGPYCENKLDLPCPRGWWGNPVCGPCHCAVSKGFDPDCNKTNGQCQCKENYYKLLAQDTCLPCDCFPHGSHSRTCDMATGQCACKPGVIGRQCNRCDNPFAEVTTLGCEVIYNGCPKAFEAGIWWPQTKFGQPAAVPCPKGSVGNAVRHCSGEKGWLPPELFNCTTISFVDLRAMNEKLSRNETQVDGARALQLVRALRSATQHTGTLFGNDVRTAYQLLGHVLQHESWQQGFDLAATQDADFHEDVIHSGSALLAPATRAAWEQIQRSEGGTAQLLRRLEGYFSNVARNVRRTYLRPFVIVTANMILAVDIFDKFNFTGARVPRFDTIHEEFPRELESSVSFPADFFRPPEEKEGPLLRPAGRRTTPQTTRPGPGTEREAPISRRRRHPDDAGQFAVALVIIYRTLGQLLPERYDPDRRSLRLPHRPIINTPMVSTLVYSEGAPLPRPLERPVLVEFALLEVEERTKPVCVFWNHSLAVGGTGGWSARGCELLSRNRTHVACQCSHTASFAVLMDISRRENGEVLPLKIVTYAAVSLSLAALLVAFVLLSLVRMLRSNLHSIHKHLAVALFLSQLVFVIGINQTENPFLCTVVAILLHYIYMSTFAWTLVESLHVYRMLTEVRNIDTGPMRSYYVVGWGIPAIVTGDAVLHLFWSLIPCTLGPSWPPDLYMAQLAGSSQAPSAFTIPPAPSHCHPPGSLVFLSSPRPRYAPCLMGPIQEQLLPPGPVSLRPYTERLCLEGPWAGSLDSLLLPLRREMLSPPFHPTLAGPWHGVATGHVALTLPFLPAVFRTGGRPGPPGLREPRLLLAVASRHPDLELCGAHRSCYNHQHSHFCPICKGFLPKKAPLLWEKRDRVSGAEPDRPAMSAGP</t>
  </si>
  <si>
    <t>(direct)EGF_laminin-IPR002049</t>
  </si>
  <si>
    <t>ENSE00000657361</t>
  </si>
  <si>
    <t>3768812</t>
  </si>
  <si>
    <t>(-)alt-N-terminus,(-)alt-C-terminus,(-)AA:252(U66680-PEP)-&gt;1617(ENSP00000284425)</t>
  </si>
  <si>
    <t>(-)ABC_transporter-like-IPR003439,(-)ATPase_AAA+_core-IPR003593,(-)DOMAIN-ABC transporter 1,(-)DOMAIN-ABC transporter 2,(-)NP_BIND-ATP 1,(-)NP_BIND-ATP 2,(-)TRANSMEM</t>
  </si>
  <si>
    <t>(-)sequence: (U66680-PEP)MISGITKPTAGEVELKGCSSVLGHLGYCPQENVLWPMLTLREHLEVYAAVKGLRKADARLAIARLVSAFKLHEQLNVPVQKLTAGITRKLCFVLSLLGNSPVLLLDEPSTGITPQGSSKCWQAIQAVVKNTERGVLLTTHNLAEAEALCDRVAIMVSGRLRCIGSIQHLKNKLGKDYILELKVKETSQVTLVHTEILKLFPQAAGQERYSSLLTYKLPRGRRLPSITDLSQIRSSESITLTWKNTAFLQCTL -&gt; (ENSP00000284425)MNMKQKSVYQQTKALLCKNFLKKWRMKRESLLEWGLSILLGLCIALFSSSMRNVQFPGMAPQNLGRVDKFNSSSLMVVYTPISNLTQQIMNKTALAPLLKGTSVIGAPNKTHMDEILLENLPYAMGIIFNETFSYKLIFFQGYNSPLWKEDFSAHCWDGYGEFSCTLTKYWNRGFVALQTAINTAIIEITTNHPVMEELMSVTAITMKTLPFITKNLLHNEMFILFFLLHFSPLVYFISLNVTKERKKSKNLMKMMGLQDSAFWLSWGLIYAGFIFIISIFVTIIITFTQIIVMTGFMVIFILFFLYGLSLVALVFLMSVLLKKAVLTNLVVFLLTLFWGCLGFTVFYEQLPSSLEWILNICSPFAFTTGMIQIIKLDYNLNGVIFPDPSGDSYTMIATFSMLLLDGLIYLLLALYFDKILPYGDERHYSPLFFLNSSSCFQHQRTNAKVIEKEIDAEHPSDDYFEPVAPEFQGKEAIRIRNVKKEYKGKSGKVEALKGLLFDIYEGQITAILGHSGAGKSSLLNILNGLSVPTEGSVTIYNKNLSEMQDLEEIRKITGVCPQFNVQFDILTVKENLSLFAKIKGIHLKEVEQEVQRILLELDMQNIQDNLAKHLSEGQKRKLTFGITILGDPQILLLDEPTTGLDPFSRDQVWSLLRERRADHVILFSTQSMDEADILADRKVIMSNGRLKCAGSSMFLKRRWGLGYHLSLHRNEICNPEQITSFITHHIPDAKLKTENKEKLVYTLPLERTNTFPDLFSDLDKCSDQGVTGYDISMSTLNEVFMKLEGQSTIEQDFEQVEMIRDSESLNEMELAHSSFSEMQTAVSDMGLWRMQVFAMARLRFLKLKRQTKVLLTLLLVFGIAIFPLIVENIMYAMLNEKIDWEFKNELYFLSPGQLPQEPRTSLLIINNTESNIEDFIKSLKHQNILLEVDDFENRNGTDGLSYNGAIIVSGKQKDYRFSVVCNTKRLHCFPILMNIISNGLLQMFNHTQHIRIESSPFPLSHIGLWTGLPDGSFFLFLVLCSISPYITMGSISDYKKNAKSQLWISGLYTSAYWCGQALVDVSFFILILLLMYLIFYIENMQYLLITSQIVFALVIVTPGYAASLVFFIYMISFIFRKRRKNSGLWSFYFFFASTIMFSITLINHFDLSILITTMVLVPSYTLLGFKTFLEVRDQEHYREFPEANFELSATDFLVCFIPYFQTLLFVFVLRCMELKCGKKRMRKDPVFRISPQSRDAKPNPEEPIDEDEDIQTERIRTATALTTSILDEKPVIIASCLHKEYAGQKKSCFSKRKKKIAARNISFCVQEGEILGLLGPNGAGKSSSIRMISGITKPTAGEVELKGCSSVLGHLGYCPQENVLWPMLTLREHLEVYAAVKGLRKADARLAIARLVSAFKLHEQLNVPVQKLTAGITRKLCFVLSLLGNSPVLLLDEPSTGIDPTGQQQMWQAIQAVVKNTERGVLLTTHNLAEAEALCDRVAIMVSGRLRCIGSIQHLKNKLGKDYILELKVKETSQVTLVHTEILKLFPQAAGQERYSSLLTYKLPVADVYPLSQTFHKLEAVKHNFNLEEYSLSQCTLEKVFLELSKEQEVGNFDEEIDTTMRWKLLPHSDEP</t>
  </si>
  <si>
    <t>ENSE00001104965</t>
  </si>
  <si>
    <t>ENSG00000142173</t>
  </si>
  <si>
    <t>COL6A2</t>
  </si>
  <si>
    <t>Collagen alpha-2(VI) chain Precursor  [Source:UniProtKB/Swiss-Prot;Acc:P12110]</t>
  </si>
  <si>
    <t>3924446</t>
  </si>
  <si>
    <t>(-)alt-N-terminus,(-)AA:425(CR597541-PEP)-&gt;1019(ENSP00000300527)</t>
  </si>
  <si>
    <t>(-)Collagen-IPR008160,(-)DOMAIN-VWFA 1,(-)MOD_RES-Phosphotyrosine,(-)MOTIF-Cell attachment site,(-)PRO_rich-IPR000694,(-)REGION-Nonhelical region,(-)REGION-Triple-helical region,(-)SIGNAL,(-)VWF_A-IPR002035</t>
  </si>
  <si>
    <t>(-)sequence: (CR597541-PEP)MTYVRETCGCCDCEKRCGALDVVFVIDSSESIGYTNFTLEKNFVINVVNRLGAIAKDPKSETGTRVGVVQYSHEGTFEAIQLDDERIDSLSSFKEAVKNLEWIAGGTWTPSALKFAYDRLIKESRRQKTRVFAVVITDGRHDPRDDDLNLRALCDRDVTVTAIGIGDMFHEKHESENLYSIACDKPQQVRNMTLFSDLVAEKFIDDMEDVLCPDPQIVCPDLPCQTELSVAQCTQRPVDIVFLLDGSERLGEQNFHKARRFVEQVARRLTLARRDDDPLNARVALLQFGGPGEQQVAFPLSHNLTAIHEALETTQYLNSFSHVGAGVVHAINAIVRSPRGGARRHAELSFVFLTDGVTGNDSLHESAHSMRKQNVVPTVLALGSDVDMDVLTTLSLGDRAAVFHEKDYDSLAQPGFFDRFIRWIC -&gt; (ENSP00000300527)MLQGTCSVLLLWGILGAIQAQQQEVISPDTTERNNNCPEKTDCPIHVYFVLDTSESVTMQSPTDILLFHMKQFVPQFISQLQNEFYLDQVALSWRYGGLHFSDQVEVFSPPGSDRASFIKNLQGISSFRRGTFTDCALANMTEQIRQDRSKGTVHFAVVITDGHVTGSPCGGIKLQAERAREEGIRLFAVAPNQNLKEQGLRDIASTPHELYRNDYATMLPDSTEIDQDTINRIIKVMKHEAYGECYKVSCLEIPGPSGPKGYRGQKGAKGNMGEPGEPGQKGRQGDPGIEGPIGFPGPKGVPGFKGEKGEFGADGRKGAPGLAGKNGTDGQKGKLGRIGPPGCKGDPGNRGPDGYPGEAGSPGERGDQGGKGDPGRPGRRGPPGEIGAKGSKGYQGNSGAPGSPGVKGAKGGPGPRGPKGEPGRRGDPGTKGSPGSDGPKGEKGDPGPEGPRGLAGEVGNKGAKGDRGLPGPRGPQGALGEPGKQGSRGDPGDAGPRGDSGQPGPKGDPGRPGFSYPGPRGAPGEKGEPGPRGPEGGRGDFGLKGEPGRKGEKGEPADPGPPGEPGPRGPRGVPGPEGEPGPPGDPGLTECDVMTYVRETCGCCDCEKRCGALDVVFVIDSSESIGYTNFTLEKNFVINVVNRLGAIAKDPKSETGTRVGVVQYSHEGTFEAIQLDDERIDSLSSFKEAVKNLEWIAGGTWTPSALKFAYDRLIKESRRQKTRVFAVVITDGRHDPRDDDLNLRALCDRDVTVTAIGIGDMFHEKHESENLYSIACDKPQQVRNMTLFSDLVAEKFIDDMEDVLCPDPQIVCPDLPCQTELSVAQCTQRPVDIVFLLDGSERLGEQNFHKARRFVEQVARRLTLARRDDDPLNARVALLQFGGPGEQQVAFPLSHNLTAIHEALETTQYLNSFSHVGAGVVHAINAIVRSPRGGARRHAELSFVFLTDGVTGNDSLHESAHSMRKQNVVPTVLALGSDVDMDVLTTLSLGDRAAVFHEKDYDSLAQPGFFDRFIRWIC</t>
  </si>
  <si>
    <t>(direct)Collagen-IPR008160</t>
  </si>
  <si>
    <t>3924424</t>
  </si>
  <si>
    <t>ENSE00000952671</t>
  </si>
  <si>
    <t>E25-12</t>
  </si>
  <si>
    <t>2874395</t>
  </si>
  <si>
    <t>(direct)EGF_Ca_bd_2-IPR013091, (direct)Fibrillin-IPR011398, (direct)EGF_3-IPR000742, (direct)EGF_Ca_bd_CS-IPR018097, (direct)EGF_like-IPR006209, (direct)EGF-IPR006210, (direct)EGF_Ca_bd-IPR001881</t>
  </si>
  <si>
    <t>ENSG00000156508</t>
  </si>
  <si>
    <t>EEF1A1</t>
  </si>
  <si>
    <t>Elongation factor 1-alpha 1 (EF-1-alpha-1)(Elongation factor 1 A-1)(eEF1A-1)(Elongation factor Tu)(EF-Tu)(Leukocyte receptor cluster member 7) [Source:UniProtKB/Swiss-Prot;Acc:P68104]</t>
  </si>
  <si>
    <t>I3-1</t>
  </si>
  <si>
    <t>2960939</t>
  </si>
  <si>
    <t>(-)alt-N-terminus,(-)AA:414(CR599149-PEP)-&gt;462(ENSP00000339063)</t>
  </si>
  <si>
    <t>(-)HELIX,(-)MOD_RES-N6,N6,N6-trimethyllysine,(-)MOD_RES-N6-acetyllysine,(-)MOD_RES-Phosphotyrosine,(-)NP_BIND-GTP,(-)ProtSyn_GTP_bd-IPR000795,(-)STRAND,(-)TURN,(-)Transl_elong_EF1A_euk/arc-IPR004539</t>
  </si>
  <si>
    <t>(-)sequence: (CR599149-PEP)MGKGSFKYAWVLDKLKAERERGITIDISLWKFETSKYYVTIIDAPGHRDFIKNMITGTSQADCAVLIVAAGVGEFEAGISKNGQTREHALLAYTLGVKQLIVGVNKMDSTEPPYSQKRYEEIVKEVSTYIKKIGYNPDTVAFVPISGWNGDNMLEPSANMPWFKGWKVTRKDGNASGTTLLEALDCILPPTRPTDKPLRLPLQDVYKIGGIGTVPVGRVETGVLKPGMVVTFAPVNVTTEVKSVEMHHEALSEALPGDNVGFNVKNVSVKDVRRGNVAGDSKNDPPMEAAGFTAQVIILNHPGQISAGYAPVLDCHTAHIACKFAELKEKIDRRSGKKLEDGPKFLKSGDAAIVDMVPGKPMCVESFSDYPPLGRFAVRDMRQTVAVGVIKAVDKKAAGAGKVTKSAQKAQKAK -&gt; (ENSP00000339063)MGKEKTHINIVVIGHVDSGKSTTTGHLIYKCGGIDKRTIEKFEKEAAEMGKGSFKYAWVLDKLKAERERGITIDISLWKFETSKYYVTIIDAPGHRDFIKNMITGTSQADCAVLIVAAGVGEFEAGISKNGQTREHALLAYTLGVKQLIVGVNKMDSTEPPYSQKRYEEIVKEVSTYIKKIGYNPDTVAFVPISGWNGDNMLEPSANMPWFKGWKVTRKDGNASGTTLLEALDCILPPTRPTDKPLRLPLQDVYKIGGIGTVPVGRVETGVLKPGMVVTFAPVNVTTEVKSVEMHHEALSEALPGDNVGFNVKNVSVKDVRRGNVAGDSKNDPPMEAAGFTAQVIILNHPGQISAGYAPVLDCHTAHIACKFAELKEKIDRRSGKKLEDGPKFLKSGDAAIVDMVPGKPMCVESFSDYPPLGRFAVRDMRQTVAVGVIKAVDKKAAGAGKVTKSAQKAQKAK</t>
  </si>
  <si>
    <t>2960903</t>
  </si>
  <si>
    <t>ENSE00001313030</t>
  </si>
  <si>
    <t>E9-1|E9-2|E9-4</t>
  </si>
  <si>
    <t>3543589</t>
  </si>
  <si>
    <t>(-)alt-N-terminus,(-)alt-C-terminus,(-)AA:309(ENSP00000370558)-&gt;1251(ENSP00000345395)</t>
  </si>
  <si>
    <t>(+)Ig-IPR013151,(+)Ig-like-IPR007110,(+)Ig_I-set-IPR013098,(+)Ig_sub2-IPR003598,(-)ADAM_Cys-rich-IPR006586,(-)ADAM_spacer1-IPR010294,(-)DISULFID,(-)DOMAIN-BPTI/Kunitz inhibitor,(-)DOMAIN-Ig-like C2-type 2,(-)DOMAIN-Ig-like C2-type 3,(-)DOMAIN-PLAC,(-)DOMAIN-TSP type-1 1,(-)DOMAIN-TSP type-1 2,(-)DOMAIN-TSP type-1 3,(-)DOMAIN-TSP type-1 4,(-)DOMAIN-TSP type-1 5,(-)Extracellular_MP_8-cys_fun-IPR014005,(-)Ig-IPR013151,(-)Ig-like-IPR007110,(-)Ig_C1-set-IPR003597,(-)Ig_I-set-IPR013098,(-)Ig_V-set-IPR013106,(-)Ig_V-set_sub-IPR003596,(-)Ig_sub-IPR003599,(-)Ig_sub2-IPR003598,(-)PLAC-IPR010909,(-)Peptidase_M12B_ADAM-TS-IPR013273,(-)Prot_inh_Kunz-m-IPR002223,(-)SIGNAL,(-)Thrombospondin_1_rpt-IPR000884,(-)Thrombospondin_1_rpt_sub-IPR008085,(-)VCAM-1-IPR003989</t>
  </si>
  <si>
    <t>(-)sequence: (ENSP00000370558)MSSCQGSLHGPRRPQPGASGRSTHTDGGGSSPAGEQEPSQHRTGAAVQRKPWPSGGLWRQDQQPGPGEAPHTQAFGEWPWGQELGSRAPGLGGDAGSPAPPFHSSSYRISLAGVEPSLVQAALGQLVRLSCSDDTAPESQAAWQKDGQPISSDRHRLQFDGSLIIHPLQAEDAGTYSCGSTRPGRDSQKIQLRIIGGDMAVLSEAELSRFPQPRDPAQDFGQAGAAGPLGAIPSSHPQPANRLRLDQNQPRVVDASPGQRIRMTCRAEGFPPPAIEWQRDGQPVSSPSTHRPAQGPWQGLRRPARAGQL -&gt; (ENSP00000345395)MRLLLLVPLLLAPAPGSSAPKVRRQSDTWGPWSQWSPCSRTCGGGVSFRERPCYSQRRDGGSSCVGPARSHRSCRTESCPDGARDFRAEQCAEFDGAEFQGRRYRWLPYYSAPNKCELNCIPKGENFYYKHREAVVDGTPCEPGKRDVCVDGSCRVVGCDHELDSSKQEDKCLRCGGDGTTCYPVAGTFDANDLSRAVKNVRGEYYLNGHWTIEAARALPAASTILHYERGAEGDLAPERLHARGPTSEPLVIELISQEPNPGVHYEYHLPLRRPSPGFSWSHGSWSDCSAECGGGHQSRLVFCTIDHEAYPDHMCQRQPRPADRRSCNLHPCPETKRWKAGPWAPCSASCGGGSQSRSVYCISSDGAGIQEAVEEAECAGLPGKPPAIQACNLQRCAAWSPEPWGECSVSCGVGVRKRSVTCRGERGSLLHTAACSLEDRPPLTEPCVHEDCPLLSDQAWHVGTWGLCSKSCSSGTRRRQVICAIGPPSHCGSLQHSKPVDVEPCNTQPCHLPQEVPSMQDVHTPASNPWMPLGPQESPASDSRGQWWAAQEHPSARGDHRGERGDPRGDQGTHLSALGPAPSLQQPPYQQPLRSGSGPHDCRHSPHGCCPDGHTASLGPQWQGCPGAPCQQSRYGCCPDRVSVAEGPHHAGCTKSYGGDSTGGMPRSRAVASTVHNTHQPQAQQNEPSECRGSQFGCCYDNVATAAGPLGEGCVGQPSHAYPVRCLLPSAHGSCADWAARWYFVASVGQCNRFWYGGCHGNANNFASEQECMSSCQGSLHGPRRPQPGASGRSTHTDGGGSSPAGEQEPSQHRTGAAVQRKPWPSGGLWRQDQQPGPGEAPHTQAFGEWPWGQELGSRAPGLGGDAGSPAPPFHSSSYRISLAGVEPSLVQAALGQLVRLSCSDDTAPESQAAWQKDGQPISSDRHRLQFDGSLIIHPLQAEDAGTYSCGSTRPGRDSQKIQLRIIGGDMAVLSEAELSRFPQPRDPAQDFGQAGAAGPLGAIPSSHPQPANRLRLDQNQPRVVDASPGQRIRMTCRAEGFPPPAIEWQRDGQPVSSPRHQLQPDGSLVISRVAVEDGGFYTCVAFNGQDRDQRWVQLRVLGELTISGLPPTVTVPEGDTARLLCVVAGESVNIRWSRNGLPVQADGHRVHQSPDGTLLIYNLRARDEGSYTCSAYQGSQAVSRSTEVKVVSPAPTAQPRDPGRDCVDQPELANCDLILQAQLCGNEYYSSFCCASCSRFQPHAQPIWQ</t>
  </si>
  <si>
    <t>(direct)Ig_V-set-IPR013106, (direct)Ig-like-IPR007110, (direct)Ig_I-set-IPR013098, (direct)Ig_V-set_sub-IPR003596, (direct)Ig_sub2-IPR003598, (direct)Ig-IPR013151, (direct)Ig_sub-IPR003599, (direct)Ig_C1-set-IPR003597</t>
  </si>
  <si>
    <t>ENSE00000808010</t>
  </si>
  <si>
    <t>3185703</t>
  </si>
  <si>
    <t>(direct)PDZ/DHR/GLGF-IPR001478</t>
  </si>
  <si>
    <t>ENSE00000806263|ENSE00001576703|ENSE00001577094</t>
  </si>
  <si>
    <t>ENSG00000196628</t>
  </si>
  <si>
    <t>TCF4</t>
  </si>
  <si>
    <t>Transcription factor 4 (Immunoglobulin transcription factor 2)(ITF-2)(SL3-3 enhancer factor 2)(SEF-2) [Source:UniProtKB/Swiss-Prot;Acc:P15884]</t>
  </si>
  <si>
    <t>3808944</t>
  </si>
  <si>
    <t>(+)alt-N-terminus,(+)AA:537(BAH13314.1)-&gt;643(BAH13417.1)</t>
  </si>
  <si>
    <t>(+)sequence: (BAH13314.1)MDMGNPGTLSPTKPGSQYYQYSSNNPRRRPLHSSAMEVQTKKVRKVPPGLPSSVYAPSASTADYNRDSPGYPSSKPATSTFPSSFFMQDGHHSSDPWSSSSGMNQPGYAGMLGNSSHIPQSSSYCSLHPHERLSYPSHSSADINSSLPPMSTFHRSGTNHYSTSSCTPPANGTDSIMANRGSGAAGSSQTGDALGKALASIYSPDHTNNSFSSNPSTPVGSPPSLSAGTAVWSRNGGQASSSPNYEGPLHSLQSRIEDRLERLDDAIHVLRNHAVGPSTAMPGGHGDMHGIIGPSHNGAMGGLGSGYGTGLLSANRHSLMVGTHREDGVALRGSHSLLPNQVPVPQLPVQSATSPDLNPPQDPYRGMPPGLQGQSVSSGSSEIKSDDEGDENLQDTKSSEDKKLDDDKKDIKSITSNNDDEDLTPEQKAEREKERRMANNARERLRVRDINEAFKELGRMVQLHLKSDKPQTKLLILHQAVAVILSLEQQVRERNLNPKAACLKRREEEKVSSEPPPLSLAGPHPGMGDASNHMGQM -&gt; (BAH13417.1)MFSPPVSSGKNGPTSLASGHFTGSNVEDRSSSGSWGNGGHPSPSRNYGDGTPYDHMTSRDLGSHDNLSPPFVNSRIQSKTERGSYSSYGRESNLQGCHQQSLLGGDMDMGNPGTLSPTKPGSQYYQYSSNNPRRRPLHSSAMEVQTKKVRKVPPGLPSSVYAPSASTADYNRDSPGYPSSKPATSTFPSSFFMQDGHHSSDPWSSSSGMNQPGYAGMLGNSSHIPQSSSYCSLHPHERLSYPSHSSADINSSLPPMSTFHRSGTNHYSTSSCTPPANGTDSIMANRGSGAAGSSQTGDALGKALASIYSPDHTNNSFSSNPSTPVGSPPSLSAGTAVWSRNGGQASSSPNYEGPLHSLQSRIEDRLERLDDAIHVLRNHAVGPSTAMPGGHGDMHGIIGPSHNGAMGGLGSGYGTGLLSANRHSLMVGTHREDGVALRGSHSLLPNQVPVPQLPVQSATSPDLNPPQDPYRGMPPGLQGQSVSSGSSEIKSDDEGDENLQDTKSSEDKKLDDDKKDIKSITSNNDDEDLTPEQKAEREKERRMANNARERLRVRDINEAFKELGRMVQLHLKSDKPQTKLLILHQAVAVILSLEQQVRERNLNPKAACLKRREEEKVSSEPPPLSLAGPHPGMGDASNHMGQM</t>
  </si>
  <si>
    <t>3808854</t>
  </si>
  <si>
    <t>AK300612-1</t>
  </si>
  <si>
    <t>E31-4</t>
  </si>
  <si>
    <t>E39-1</t>
  </si>
  <si>
    <t>2583264</t>
  </si>
  <si>
    <t>(direct)C-type_lectin-IPR001304, (direct)C-type_lectin_fold-IPR016187</t>
  </si>
  <si>
    <t>ENSE00000840727</t>
  </si>
  <si>
    <t>ENSG00000065534</t>
  </si>
  <si>
    <t>MYLK</t>
  </si>
  <si>
    <t>Myosin light chain kinase, smooth muscle (MLCK)(EC 2.7.11.18)(Telokin)(Kinase-related protein)(KRP) [Source:UniProtKB/Swiss-Prot;Acc:Q15746]</t>
  </si>
  <si>
    <t>2692536</t>
  </si>
  <si>
    <t>(+)alt-N-terminus,(+)alt-C-terminus,(+)AA:270(AK311053-PEP)-&gt;401(X90870-PEP)</t>
  </si>
  <si>
    <t>(+)ACT_SITE-Proton acceptor,(+)COMPBIAS-Poly-Glu,(+)DOMAIN-Ig-like C2-type 9,(+)Ig-IPR013151,(+)Ig-like-IPR007110,(+)Ig_I-set-IPR013098,(+)Ig_sub-IPR003599,(+)Ig_sub2-IPR003598,(+)MOD_RES-Phosphoserine,(+)MOD_RES-Phosphothreonine,(+)REGION-Calmodulin-binding,(+)Ser_thr_pkin_AS-IPR008271,(-)DOMAIN-Ig-like C2-type 1,(-)DOMAIN-Ig-like C2-type 2,(-)Ig-IPR013151,(-)Ig-like-IPR007110,(-)Ig_I-set-IPR013098,(-)Ig_V-set-IPR013106,(-)Ig_V-set_sub-IPR003596,(-)Ig_sub-IPR003599,(-)Ig_sub2-IPR003598,(-)VEGFR_N-IPR009134</t>
  </si>
  <si>
    <t>(+)sequence: (AK311053-PEP)MGDVKLVASSHISKTSLSVDPSRVDSMPLTEAPAFILPPRNLCIKEGATAKFEGRVRGYPEPQVTWHRNGQPITSGGRFLLDCGIRGTFSLVIHAVHEEDRGKYTCEATNGSGARQVTVELTVEGSFAKQLGQPVVSKTLGDRFSASAVETRPSIWGECPPKFATKLGRVVVKEGQMGRFSCKITGRPQPQVTWLKGNVPLQPSARVSVSEKNGMQVLEIHGVNQDDVGVYTCLVVNGSGKASMSAELSIQGIDQWTASAERSLPGAAPS -&gt; (X90870-PEP)MNCLHHPKLVQCVDAFEEKANIVMVLEIVSGGELFERIIDEDFELTERECIKYMRQISEGVEYIHKQGIVHLDLKPENIMCVNKTGTRIKLIDFGLARRLENAGSLKVLFGTPEFVAPEVINYEPIGYATDMWSIGVICYILVSGLSPFMGDNDNETLANVTSATWDFDDEAFDEISDDAKDFISNLLKKDMKNRLDCTQCLQHPWLMKDTKNMEAKKLSKDRMKKYMARRKWQKTGNAVRAIGRLSSMAMISGLSGRKSSTGSPTSPLNAEKLESEDVSQAFLEAVAEEKPHVKPYFSKTIRDLEVVEGSAARFDCKIEGYPDPEVVWFKDDQSIRESRHFQIDYDEDGNCSLIISDVCGDDDAKYTCKAVNSLGEATCTAELIVETMEEGEGEGEEEEE</t>
  </si>
  <si>
    <t>(direct)Ig_V-set-IPR013106, (direct)Ig-like-IPR007110, (direct)Ig_I-set-IPR013098, (direct)Ig_V-set_sub-IPR003596, (direct)Ig_sub2-IPR003598, (direct)Ig-IPR013151, (direct)Ig_sub-IPR003599</t>
  </si>
  <si>
    <t>2692447</t>
  </si>
  <si>
    <t>AK311053-6|ENSE00000476434|ENSE00001285239|ENSE00001401581</t>
  </si>
  <si>
    <t>E38-2</t>
  </si>
  <si>
    <t>E53-1</t>
  </si>
  <si>
    <t>2874404</t>
  </si>
  <si>
    <t>ENSE00000972348</t>
  </si>
  <si>
    <t>ENSG00000214448</t>
  </si>
  <si>
    <t>AC067805.9</t>
  </si>
  <si>
    <t>3607424</t>
  </si>
  <si>
    <t>3607413</t>
  </si>
  <si>
    <t>ENSE00001532786|ENSE00001532788</t>
  </si>
  <si>
    <t>E5-1|E6-1</t>
  </si>
  <si>
    <t>ENSG00000146648</t>
  </si>
  <si>
    <t>EGFR</t>
  </si>
  <si>
    <t>Epidermal growth factor receptor Precursor (EC 2.7.10.1)(Receptor tyrosine-protein kinase ErbB-1) [Source:UniProtKB/Swiss-Prot;Acc:P00533]</t>
  </si>
  <si>
    <t>E28-1</t>
  </si>
  <si>
    <t>3002800</t>
  </si>
  <si>
    <t>(-)alt-C-terminus,(-)AA:628(ENSP00000378880)-&gt;1210(ENSP00000275493)</t>
  </si>
  <si>
    <t>(-)ACT_SITE-Proton acceptor,(-)BINDING-ATP,(-)COMPBIAS-Ser-rich,(-)CROSSLNK-Glycyl lysine isopeptide (Lys-Gly) (interchain with G-Cter in ubiquitin),(-)DISULFID,(-)DOMAIN-Protein kinase,(-)HELIX,(-)Kinase_like-IPR011009,(-)MOD_RES-Phosphoserine,(-)MOD_RES-Phosphothreonine,(-)MOD_RES-Phosphothreonine; by PKC,(-)MOD_RES-Phosphotyrosine,(-)MOD_RES-Phosphotyrosine; by autocatalysis,(-)NP_BIND-ATP,(-)Prot_kinase_core-IPR000719,(-)Protein_kinase_ATP_BS-IPR017441,(-)SITE-Important for interaction with PIK3C2B,(-)STRAND,(-)Se/Thr_pkinase-rel-IPR017442,(-)Ser_thr_pkinase-IPR002290,(-)TOPO_DOM-Cytoplasmic,(-)TOPO_DOM-Extracellular,(-)TRANSMEM,(-)TURN,(-)Tyr_kinase_rcpt_EGF/ERB/XmrK-IPR016245,(-)Tyr_pkinase-IPR001245,(-)Tyr_pkinase_AS-IPR008266</t>
  </si>
  <si>
    <t>(-)sequence: (ENSP00000378880)MRPSGTAGAALLALLAALCPASRALEEKKVCQGTSNKLTQLGTFEDHFLSLQRMFNNCEVVLGNLEITYVQRNYDLSFLKTIQEVAGYVLIALNTVERIPLENLQIIRGNMYYENSYALAVLSNYDANKTGLKELPMRNLQEILHGAVRFSNNPALCNVESIQWRDIVSSDFLSNMSMDFQNHLGSCQKCDPSCPNGSCWGAGEENCQKLTKIICAQQCSGRCRGKSPSDCCHNQCAAGCTGPRESDCLVCRKFRDEATCKDTCPPLMLYNPTTYQMDVNPEGKYSFGATCVKKCPRNYVVTDHGSCVRACGADSYEMEEDGVRKCKKCEGPCRKVCNGIGIGEFKDSLSINATNIKHFKNCTSISGDLHILPVAFRGDSFTHTPPLDPQELDILKTVKEITGFLLIQAWPENRTDLHAFENLEIIRGRTKQHGQFSLAVVSLNITSLGLRSLKEISDGDVIISGNKNLCYANTINWKKLFGTSGQKTKIISNRGENSCKATGQVCHALCSPEGCWGPEPRDCVSCRNVSRGRECVDKCNLLEGEPREFVENSECIQCHPECLPQAMNITCTGRGPDNCIQCAHYIDGPHCVKTCPAGVMGENNTLVWKYADAGHVCHLCHPNCTYGS -&gt; (ENSP00000275493)MRPSGTAGAALLALLAALCPASRALEEKKVCQGTSNKLTQLGTFEDHFLSLQRMFNNCEVVLGNLEITYVQRNYDLSFLKTIQEVAGYVLIALNTVERIPLENLQIIRGNMYYENSYALAVLSNYDANKTGLKELPMRNLQEILHGAVRFSNNPALCNVESIQWRDIVSSDFLSNMSMDFQNHLGSCQKCDPSCPNGSCWGAGEENCQKLTKIICAQQCSGRCRGKSPSDCCHNQCAAGCTGPRESDCLVCRKFRDEATCKDTCPPLMLYNPTTYQMDVNPEGKYSFGATCVKKCPRNYVVTDHGSCVRACGADSYEMEEDGVRKCKKCEGPCRKVCNGIGIGEFKDSLSINATNIKHFKNCTSISGDLHILPVAFRGDSFTHTPPLDPQELDILKTVKEITGFLLIQAWPENRTDLHAFENLEIIRGRTKQHGQFSLAVVSLNITSLGLRSLKEISDGDVIISGNKNLCYANTINWKKLFGTSGQKTKIISNRGENSCKATGQVCHALCSPEGCWGPEPRDCVSCRNVSRGRECVDKCNLLEGEPREFVENSECIQCHPECLPQAMNITCTGRGPDNCIQCAHYIDGPHCVKTCPAGVMGENNTLVWKYADAGHVCHLCHPNCTYGCTGPGLEGCPTNGPKIPSIATGMVGALLLLLVVALGIGLFMRRRHIVRKRTLRRLLQERELVEPLTPSGEAPNQALLRILKETEFKKIKVLGSGAFGTVYKGLWIPEGEKVKIPVAIKELREATSPKANKEILDEAYVMASVDNPHVCRLLGICLTSTVQLITQLMPFGCLLDYVREHKDNIGSQYLLNWCVQIAKGMNYLEDRRLVHRDLAARNVLVKTPQHVKITDFGLAKLLGAEEKEYHAEGGKVPIKWMALESILHRIYTHQSDVWSYGVTVWELMTFGSKPYDGIPASEISSILEKGERLPQPPICTIDVYMIMVKCWMIDADSRPKFRELIIEFSKMARDPQRYLVIQGDERMHLPSPTDSNFYRALMDEEDMDDVVDADEYLIPQQGFFSSPSTSRTPLLSSLSATSNNSTVACIDRNGLQSCPIKEDSFLQRYSSDPTGALTEDSIDDTFLPVPEYINQSVPKRPAGSVQNPVYHNQPLNPAPSRDPHYQDPHSTAVGNPEYLNTVQPTCVNSTFDSPAHWAQKGSHQISLDNPDYQQDFFPKEAKPNGIFKGSTAENAEYLRVAPQSSEFIGA</t>
  </si>
  <si>
    <t>(direct)Tyr_pkinase-IPR001245, (direct)Ser_thr_pkinase-IPR002290, (direct)Kinase_like-IPR011009, (direct)Prot_kinase_core-IPR000719, (direct)Tyr_kinase_rcpt_EGF/ERB/XmrK-IPR016245, (direct)Se/Thr_pkinase-rel-IPR017442</t>
  </si>
  <si>
    <t>3002640</t>
  </si>
  <si>
    <t>ENSE00001084940</t>
  </si>
  <si>
    <t>E35-1</t>
  </si>
  <si>
    <t>ENSG00000010319</t>
  </si>
  <si>
    <t>Semaphorin-3G Precursor (Semaphorin sem2) [Source:UniProtKB/Swiss-Prot;Acc:Q9NS98]</t>
  </si>
  <si>
    <t>2676149</t>
  </si>
  <si>
    <t>(direct)Semaphorin/CD100_Ag-IPR001627</t>
  </si>
  <si>
    <t>2676141</t>
  </si>
  <si>
    <t>ENSE00000770788</t>
  </si>
  <si>
    <t>ENSG00000099251</t>
  </si>
  <si>
    <t>HSD17B7P2</t>
  </si>
  <si>
    <t>hydroxysteroid (17-beta) dehydrogenase 7 pseudogene 2 (HSD17B7P2), non-coding RNA [Source:RefSeq DNA;Acc:NR_003086]</t>
  </si>
  <si>
    <t>E11-2</t>
  </si>
  <si>
    <t>3243292</t>
  </si>
  <si>
    <t>(-)alt-C-terminus,(-)AA:223(ENSP00000265891)-&gt;229(ENSP00000363688),(-)microRNA-target(hsa-miR-1:mirbase,hsa-miR-455-5p:mirbase,hsa-miR-609:mirbase,hsa-miR-206:mirbase)</t>
  </si>
  <si>
    <t>(+)DHase_sc/Rdtase_SDR-IPR002198,(+)NAD(P)-bd-IPR016040,(-)DHase_sc/Rdtase_SDR-IPR002198,(-)NAD(P)-bd-IPR016040</t>
  </si>
  <si>
    <t>(-)sequence: (ENSP00000265891)MRKVVLITGASSGIGLALCKRLLAEDDELHLCLACRNMSKAEAVCAALLASHPTAEVTIVQVDVSNLQSFFRASKELKQRFQRLDRIYLNAGIMPNPQLNIKALLFGLFSRKVIHMFSTAEGLLTQGDKITADGLQEVFETDVFGHFILIRELEPLLCHSDNPSQLIWTSSRNARKSNFSLEDFQHSKGKEPYSSSKYATDLLSVALNRNFQPAGAVFVCVCH -&gt; (ENSP00000363688)MRKVVLITGASSGIGLALCKRLLAEDDELHLCLACRNMSKAEAVCAALLASHPTAEVTIVQVDVSNLQSFFRASKELKQSCRFQRLDRIYLNAGIMPNPQLNIKALLFGLFSRKVIHMFSTAEGLLTQGDKITADGLQEVFETDVFGHFILIRELEPLLCHSDNPSQLIWTSSRNARKSNFSLEDFQHSKGKEPYSSSKYATDLLSVALNRNFQPAASLFCKCIHFDTI,(-)miR-sequence: (hsa-miR-1:mirbase)TTGCATACCTTCTGTACATTCTG,(-)miR-sequence: (hsa-miR-455-5p:mirbase)TTCTGTACATTCTGGGGTACATG,(-)miR-sequence: (hsa-miR-609:mirbase)AGAGCTGACAATGACACTCT,(-)miR-sequence: (hsa-miR-206:mirbase)TTGCATACCTTCTGTACATTCTG</t>
  </si>
  <si>
    <t>3243262</t>
  </si>
  <si>
    <t>ENSE00001411853</t>
  </si>
  <si>
    <t>2960934</t>
  </si>
  <si>
    <t>(+)alt-N-terminus,(+)AA:361(AK098518-PEP)-&gt;414(BAG62554.1)</t>
  </si>
  <si>
    <t>(+)HELIX,(+)MOD_RES-N6,N6,N6-trimethyllysine,(+)MOD_RES-N6,N6-dimethyllysine,(+)MOD_RES-N6-acetyllysine,(+)MOD_RES-Phosphotyrosine,(+)NP_BIND-GTP,(+)ProtSyn_GTP_bd-IPR000795,(+)STRAND,(+)TURN,(-)MOD_RES-N6-acetyllysine,(-)MOD_RES-Phosphotyrosine,(-)STRAND,(-)TURN</t>
  </si>
  <si>
    <t>(+)sequence: (AK098518-PEP)MITGTSQADCAVLIVAAGVGEFEAGISKNGQTREHALLAYTLGVKQLIVGVNKMDSTEPPYSQKRYEEIVKEVSTYIKKIGYNPDTVAFVPISGWNGDNMLEPSANMPWFKGWKVTRKDGNASGTTLLEALDCILPPTRPTDKPLRLPLQDVYKIGGIGTVPVGRVETGVLKPGMVVTFAPVNVTTEVKSVEMHHEALSEALPGDNVGFNVKNVSVKDVRRGNVAGDSKNDPPMEAAGFTAQVIILNHPGQISAGYAPVLDCHTAHIACKFAELKEKIDRRSGKKLEDGPKFLKSGDAAIVDMVPGKPMCVESFSDYPPLGRFAVRDMRQTVAVGVIKAVDKKAAGAGKVTKSAQKAQKAK -&gt; (BAG62554.1)MGKGSFKYAWVLDKLKAERERGITIDISLWKFETSKYYVTIIDAPGHRDFIKNMITGTSQADCAVLIVAAGVGEFEAGISKNGQTREHALLAYTLGVKQLIVGVNKMDSTEPPYSQKRYEEIVKEVSTYIKKIGYNPDTVAFVPISGWNGDNMLEPSANMPWFKGWKVTRKDGNASGTTLLEALDCILPPTRPTDKPLRLPLQDVYKTGGIGTVPVGRVETGVLKPGMVVTFAPVNVTTEVKSVEMHHEALSEALPGDNVGFNVKNVSVKDVRRGNVAGDSKNDPPMEAAGFTAQVIILNHPGQISAGYAPVLDCHTAHIACKFAELKEKIDRRSGKKLEDGPKFLKSGDAAIVDMVPGKPMCVESFSDYPPLGRFAVRDMRQTVAVGVIKAVDKKAAGAGKVTKSAQKAQKAK</t>
  </si>
  <si>
    <t>(direct)Transl_elong_EF1A_euk/arc-IPR004539, (direct)ProtSyn_GTP_bd-IPR000795</t>
  </si>
  <si>
    <t>AK098518-2|AK289442-2|AK300922-2|CR599149-1|ENSE00001191875</t>
  </si>
  <si>
    <t>E4-2|E4-3|E4-4</t>
  </si>
  <si>
    <t>alt-5'|altPromoter</t>
  </si>
  <si>
    <t>ENSG00000091129</t>
  </si>
  <si>
    <t>NRCAM</t>
  </si>
  <si>
    <t>Neuronal cell adhesion molecule Precursor (Nr-CAM)(NgCAM-related cell adhesion molecule)(Ng-CAM-related)(hBravo) [Source:UniProtKB/Swiss-Prot;Acc:Q92823]</t>
  </si>
  <si>
    <t>E21-1</t>
  </si>
  <si>
    <t>3067520</t>
  </si>
  <si>
    <t>(+)alt-coding,(+)AA:1180(AAI14571.1)-&gt;1183(ENSP00000325269)</t>
  </si>
  <si>
    <t>(+)DOMAIN-Ig-like 6,(+)Fibronectin_typ-III-like_fold-IPR008957,(-)Fibronectin_typ-III-like_fold-IPR008957</t>
  </si>
  <si>
    <t>(+)sequence: (AAI14571.1)MQLKIMPKKKRLSAGRVPLILFLCQMISALEVPLDPKLLEDLVQPPTITQQSPKDYIIDPRENIVIQCEAKGKPPPSFSWTRNGTHFDIDKDPLVTMKPGTGTLIINIMSEGKAETYEGVYQCTARNERGAAVSNNIVVRPSRSPLWTKEKLEPITLQSGQSLVLPCRPPIGLPPPIIFWMDNSFQRLPQSERVSQGLNGDLYFSNVLPEDTREDYICYARFNHTQTIQQKQPISVKVISAKSSRERPPTFLTPEGNASNKEELRGNVLSLECIAEGLPTPIIYWAKEDGMLPKNRTVYKNFEKTLQIIHVSEADSGNYQCIAKNALGAIHHTISVRVKAAPYWITAPQNLVLSPGEDGTLICRANGNPKPRISWLTNGVPIEIAPDDPSRKIDGDTIIFSNVQERSSAVYQCNASNEYGYLLANAFVNVLAEPPRILTPANTLYQVIANRPALLDCAFFGSPLPTIEWFKGAKGSALHEDIYVLHENGTLEIPVAQKDSTGTYTCVARNKLGMAKNEVHLEIKDATWIVKQPEYAVVQRGSMVSFECKVKHDHTLSLTVLWLKDNRELPSDERFTVDKDHLVVADVSDDDSGTYTCVANTTLDSVSASAVLSVVAPTPTPAPVYDVPNPPFDLELTDQLDKSVQLSWTPGDDNNSPITKFIIEYEDAMHKPGLWHHQTEVSGTQTTAQLKLSPYVNYSFRVMAVNSIGKSLPSEASEQYLTKASEPDKNPTAVEGLGSEPDNLVITWKPLNGFESNGPGLQYKVSWRQKDGDDEWTSVVVANVSKYIVSGTPTFVPYLIKVQALNDMGFAPEPAVVMGHSGEDLPMVAPGNVRVNVVNSTLAEVHWDPVPLKSIRGHLQGYRIYYWKTQSSSKRNRRHIEKKILTFQGSKTHGMLPGLEPFSHYTLNVRVVNGKGEGPASPDRVFNTPEGVPSAPSSLKIVNPTLDSLTLEWDPPSHPNGILTEYTLKYQPINSTHELGPLVDLKIPANKTRWTLKNLNFSTRYKFYFYAQTSAGSGSQITEEAVTTVDEAMASRQVDIATQGWFIGLMCAVALLILILLIVCFIRRNKGGKYPVKEKEDAHADPEIQPMKEDDGTFGEYSDAEDHKPLKKGSRTPSDRTVKKEDSDDSLVDYGEGVNGQFNEDGSFIGQYSGKKEKEPAEGNESSEAPSPVNAMNSFV -&gt; (ENSP00000325269)MQLKIMPKKKRLSAGRVPLILFLCQMISALEVPLDLVQPPTITQQSPKDYIIDPRENIVIQCEAKGKPPPSFSWTRNGTHFDIDKDPLVTMKPGTGTLIINIMSEGKAETYEGVYQCTARNERGAAVSNNIVVRPSRSPLWTKEKLEPITLQSGQSLVLPCRPPIGLPPPIIFWMDNSFQRLPQSERVSQGLNGDLYFSNVLPEDTREDYICYARFNHTQTIQQKQPISVKVISVDELNDTIAANLSDTEFYGAKSSRERPPTFLTPEGNASNKEELRGNVLSLECIAEGLPTPIIYWAKEDGMLPKNRTVYKNFEKTLQIIHVSEADSGNYQCIAKNALGAIHHTISVRVKAAPYWITAPQNLVLSPGEDGTLICRANGNPKPRISWLTNGVPIEIAPDDPSRKIDGDTIIFSNVQERSSAVYQCNASNEYGYLLANAFVNVLAEPPRILTPANTLYQVIANRPALLDCAFFGSPLPTIEWFKGAKGSALHEDIYVLHENGTLEIPVAQKDSTGTYTCVARNKLGMAKNEVHLEIKDPTWIVKQPEYAVVQRGSMVSFECKVKHDHTLSLTVLWLKDNRELPSDERFTVDKDHLVVADVSDDDSGTYTCVANTTLDSVSASAVLSVVDVPNPPFDLELTDQLDKSVQLSWTPGDDNNSPITKFIIEYEDAMHKPGLWHHQTEVSGTQTTAQLKLSPYVNYSFRVMAVNSIGKSLPSEASEQYLTKASEPDKNPTAVEGLGSEPDNLVITWKPLNGFESNGPGLQYKVSWRQKDGDDEWTSVVVANVSKYIVSGTPTFVPYLIKVQALNDMGFAPEPAVVMGHSGEDLPMVAPGNVRVNVVNSTLAEVHWDPVPLKSIRGHLQGYRIYYWKTQSSSKRNRRHIEKKILTFQGSKTHGMLPGLEPFSHYTLNVRVVNGKGEGPASPDRVFNTPEGVPSAPSSLKIVNPTLDSLTLEWDPPSHPNGILTEYTLKYQPINSTHELGPLVDLKIPANKTRWTLKNLNFSTRYKFYFYAQTSAGSGSQITEEAVTTVDEAMASRQVDIATQGWFIGLMCAVALLILILLIVCFIRRNKGGKYPVKEKEDAHADPEIQPMKEDDGTFGEYSDAEDHKPLKKGSRTPSDRTVKKEDSDDSLVDYGEGVNGQFNEDGSFIGQYSGKKEKEPAEGNESSEAPSPVNAMNSFV</t>
  </si>
  <si>
    <t>(direct)Fibronectin_typ-III-like_fold-IPR008957</t>
  </si>
  <si>
    <t>3067478</t>
  </si>
  <si>
    <t>ENSE00001479582</t>
  </si>
  <si>
    <t>cassetteExon</t>
  </si>
  <si>
    <t>E12-3</t>
  </si>
  <si>
    <t>3362030</t>
  </si>
  <si>
    <t>(-)alt-coding,(-)AA:717(ENSP00000299567)-&gt;1137(ENSP00000350294)</t>
  </si>
  <si>
    <t>(-)COMPBIAS-Pro-rich,(-)NOR1_rcpt-IPR003072,(-)PRO_rich-IPR000694,(-)REGION-Interaction with ABL1</t>
  </si>
  <si>
    <t>(-)sequence: (ENSP00000299567)MTMTANKNSSITHGAGGTKAPRGTLSRKSFEFEDASSLQSLYPSSPTENGTENQPKFGSKSTLEENAYEDIVGDLPKENPYEDVDLKSRRAGRKSQQLSENSLDSLHRMWSPQDRKYNSPPTQLSLKPNSQSLRSGNWSERKSHRLPRLPKRHSHDDMLLLAQLSLPSSPSSLNEDSLSTTSELLSSRRARRIPKLVQRINSIYNAKRGKKRLKKLSMSSIETASLRDENSESESDSDDRFKAHTQRLVHIQSMLKRAPSYRTLELELLEWQERELFEYFVVVSLKKKPSRNTYLPEVSYQFPKLDRPTKQMREAEERLKAIPQFCFPDAKDWLPVSEYSSETFSFMLTGEDGSRRFGYCRRLLPSGKGPRLPEVYCVISRLGCFGLFSKVLDEVERRRGISAALVYPFMRSLMESPFPAPGKTIKVKTFLPGAGNEVLELRRPMDSRLEHVDFECLFTCLSVRQLIRIFASLLLERRVIFVADKLSTLSSCSHAVVALLYPFSWQHTFIPVLPASMIDIVCCPTPFLVGLLSSSLPKLKELPVEEALMVNLGSDRFIRQMDDEDTLLPRKLQAALEQALERKNELISQDSDSDSDDECNTLNGLVSEVFIRFFVETVGHYSLFLTQSEKGERAFQREAFRKSVASKSIRRFLEVFMESQMFAGFIQDRELRKCRAKGLFEQRVEQYLEELPDTEQSGMNKFLRGLGNKMKFLHKKN -&gt; (ENSP00000350294)MTMTANKNSSITHGAGGTKAPRGTLSRSQSVSPPPVLSPPRSPIYPLSDSETSACRYPSHSSSRVLLKDRHPPAPSPQNPQDPSPDTSPPTCPFKTASFGYLDRSPSACKRDAQKESVQGAAQDVAGVAACLPLAQSTPFPGPAAGPRGVLLTRTGTRAHSLGIREKISAWEGRREASPRMSMCGEKREGSGSEWAASEGCPSLGCPSVVPSPCSSEKTFDFKGLRRMSRTFSECSYPETEEEGEALPVRDSFYRLEKRLGRSEPSAFLRGHGSRKESSAVLSRIQKIEQVLKEQPGRGLPQLPSSCYSVDRGKRKTGTLGSLEEPAGGASVSAGSRAVGVAGVAGEAGPPPEREGSGSTKPGTPGNSPSSQRLPSKSSLDPAVNPVPKPKRTFEYEADKNPKSKPSNGLPPSPTPAAPPPLPSTPAPPVTRRPKKDMRGHRKSQSRKSFEFEDASSLQSLYPSSPTENGTENQPKFGSKSTLEENAYEDIVGDLPKENPYEDVDLKSRRAGRKSQQLSENSLDSLHRMWSPQDRKYNSPPTQLSLKPNSQSLRSGNWSERKSHRLPRLPKRHSHDDMLLLAQLSLPSSPSSLNEDSLSTTSELLSSRRARRIPKLVQRINSIYNAKRGKKRLKKLSMSSIETASLRDENSESESDSDDRFKAHTQRLVHIQSMLKRAPSYRTLELELLEWQERELFEYFVVVSLKKKPSRNTYLPEVSYQFPKLDRPTKQMREAEERLKAIPQFCFPDAKDWLPVSEYSSETFSFMLTGEDGSRRFGYCRRLLPSGKGPRLPEVYCVISRLGCFGLFSKVLDEVERRRGISAALVYPFMRSLMESPFPAPGKTIKVKTFLPGAGNEVLELRRPMDSRLEHVDFECLFTCLSVRQLIRIFASLLLERRVIFVADKLSTLSSCSHAVVALLYPFSWQHTFIPVLPASMIDIVCCPTPFLVGLLSSSLPKLKELPVEEALMVNLGSDRFIRQMDDEDTLLPRKLQAALEQALERKNELISQDSDSDSDDECNTLNGLVSEVFIRFFVETVGHYSLFLTQSEKGERAFQREAFRKSVASKSIRRFLEVFMESQMFAGFIQDRELRKCRAKGLFEQRVEQYLEELPDTEQSGMNKFLRGLGNKMKFLHKKN</t>
  </si>
  <si>
    <t>(direct)PRO_rich-IPR000694</t>
  </si>
  <si>
    <t>ENSE00001426749</t>
  </si>
  <si>
    <t>alt-5'|cassette-exon|cassetteExon</t>
  </si>
  <si>
    <t>2554057</t>
  </si>
  <si>
    <t>(indirect)EGF_3-IPR000742, (indirect)EGF_Ca_bd-IPR001881, (indirect)EGF_Ca_bd_2-IPR013091, (indirect)EGF_Ca_bd_CS-IPR018097</t>
  </si>
  <si>
    <t>AK301402-4|ENSE00000996007</t>
  </si>
  <si>
    <t>exon-region-exclusion</t>
  </si>
  <si>
    <t>E38-1</t>
  </si>
  <si>
    <t>2874431</t>
  </si>
  <si>
    <t>ENSE00000972333</t>
  </si>
  <si>
    <t>ENSG00000136237</t>
  </si>
  <si>
    <t>RAPGEF5</t>
  </si>
  <si>
    <t>Rap guanine nucleotide exchange factor 5 (Guanine nucleotide exchange factor for Rap1)(Related to Epac)(Repac)(M-Ras-regulated Rap GEF)(MR-GEF) [Source:UniProtKB/Swiss-Prot;Acc:Q92565]</t>
  </si>
  <si>
    <t>E11-3</t>
  </si>
  <si>
    <t>3041028</t>
  </si>
  <si>
    <t>(+)alt-N-terminus,(+)AA:580(ENSP00000384044)-&gt;732(ENSP00000343656)</t>
  </si>
  <si>
    <t>(+)RasGef_N-IPR000651,(+)Ras_GEF-IPR008937,(-)DOMAIN-N-terminal Ras-GEF,(-)RasGef_N-IPR000651,(-)Ras_GEF-IPR008937</t>
  </si>
  <si>
    <t>(+)sequence: (ENSP00000384044)MGSSRLRVFDPHLERKDSAAALSDRELPLPTFDVPYFKYIDEEDEDDEWSSRSQSSTEDDSVDSLLSDRYVVVSGTPEKILEHLLNDLHLEEVQDKETETLLDDFLLTYTVFMTTDDLCQALLRHYSAKKYQGKEENSDVPRRKRKVLHLVSQWIALYKDWLPEDEHSKMFLKTIYRNVLDDVYEYPILEKELKEFQKILGMHRRHTVDEYSPQKKNKALFHQFSLKENWLQHRGTVTETEEIFCHVYITEHSYVSVKAKVSSIAQEILKVVAEKIQYAEEDLALVAITFSGEKHELQPNDLVISKSLEASGRIYVYRKDLADTLNPFAENEESQQRSMRILGMNTWDLALELMNFDWSLFNSIHEQELIYFTFSRQGSGEHTANLSLLLQRCNEVQLWVATEILLCSQLGKRVQLVKKFIKIAAHCKAQRNLNSFFAIVMGLNTASVSRLSQTWEKIPGKFKKLFSELESLTDPSLNHKAYRDAFKKMKPPKIPFMPLLLKDVTFIHEGNKTFLDNLVNFEKLHMIADTVRTLRHCRTNQFGDLSPKEHQELKSYVNHLYVIDSQQALFELSHRIEPRV -&gt; (ENSP00000343656)MAIGVWQLLLDMGIMLSVDQHLYFQDTYVFYQFSSDECSYLYCEFEREEEWQNGVKLLLQLVPLIPARGGICELSHQKIEDSEESSDEILVRLTSAVQRELAAVIALKARKSAIEQDEENNDKHVAVTEAESVPDSQAGVMCKLQERDEIGRIELVQKLAKENYQFLQTDKKEQEKSEHQDDEVTTVQVKEQDQSVLVLKKVQCCGPAPTAGSAESHWRYVVVSGTPEKILEHLLNDLHLEEVQDKETETLLDDFLLTYTVFMTTDDLCQALLRIYSAKKYQGKEENSDVPRRKRKVLHLVSQWIALYKDWLPEDEHSKMFLKTIYRNVLDDVYEYPILEKELKEFQKILGMHRRHTVDEYSPQKKNKALFHQFSLKENWLQHRGTVTETEEIFCHVYITEHSYVSVKAKVSSIAQEILKVVAEKIQYAEEDLALVAITFSGDKEKHELQPNDLVISKSLEASGRIYVYRKDLADTLNPFAENEESQQRSMRILGMNTWDLALELMNFDWSLFNSIHEQELIYFTFSRQGSGEHTANLSLLLQRCNEVQLWVATEILLCSQLGKRVQLVKKFIKIAAHCKAQRNLNSFFAIVMGLNTASVSRLSQTWEKIPGKFKKLFSELESLTDPSLNHKAYRDAFKKMKPPKIPFMPLLLKDVTFIHEGNKTFLDNLVNFEKLHMIADTVRTLRHCRTNQFGDLSPKEHQELKSYVNHLYVIDSQQALFELSHRIEPRV</t>
  </si>
  <si>
    <t>(direct)Ras_GEF-IPR008937</t>
  </si>
  <si>
    <t>3040967</t>
  </si>
  <si>
    <t>ENSE00000923956|ENSE00001561381|ENSE00001563254</t>
  </si>
  <si>
    <t>E11-4</t>
  </si>
  <si>
    <t>E27-1</t>
  </si>
  <si>
    <t>ENSG00000178729</t>
  </si>
  <si>
    <t>C6orf138</t>
  </si>
  <si>
    <t>Patched domain-containing protein C6orf138  [Source:UniProtKB/Swiss-Prot;Acc:Q6ZW05]</t>
  </si>
  <si>
    <t>2956219</t>
  </si>
  <si>
    <t>(+)alt-N-terminus,(+)alt-C-terminus,(+)AA:294(ENSP00000381722)-&gt;593(BAG62081.1)</t>
  </si>
  <si>
    <t>(+)SSD_5TM-IPR000731,(+)TRANSMEM,(-)SSD_5TM-IPR000731,(-)TRANSMEM</t>
  </si>
  <si>
    <t>(+)sequence: (ENSP00000381722)MLRQVLRRGLQSFCHRLGLCVSRHPVFFLTVPAVLTITFGLSALNRFQPEGDLERLVAPSHSLAKIERSLASSLFPLDQSKSQLYSDLHTPGRYGRVILLSPTGDNILLQAEGILQTHRAVLEMKDGRNSFIGHQLGGVVEVPNSKDQRVKSARAIQITYYLQTYGSATQDLIGEKWENEFCKLIRKLQEEHQELQLYSLASFSLWRDFHKTSILARSKVLVSLVLILTTATLSSSMKDCLRSKPFLGLLGVLTVCISIITAAGIFFITDGKYNSTLLGIPFFAMGISTEFTSS -&gt; (BAG62081.1)MKDCLRSKPFLGLLGVLTVCISIITAAGIFFITDGKYNSTLLGIPFFAMGHGTKGVFELLSGWRRTKENLPFKDRIADAYSDVMVTYTMTSSLYFITFGMGASPFTNIEAVKVFCQNMCVSILLNYFYIFSFFGSCLVFAGQLEQNRYHSIFCCKIPSAEYLDRKPVWFQTVMSDGHQQTSHHETNPYQHHFIQHFLREHYNEWITNIYVKPLVVILYLIYASFSFMGCLQISDGANIINLLASDSPSVSYAMVQQKYFSNYSPVIGFYVYEPLEYWNSSVQDDLRRLCSGFTAVSWVEQYYQFLKVSNVSANNKSDFISVLQSSFLKKPEFQHFRNDIIFSKAGDESNIIASRLYLVARTSRDKQKEITEVLEKLRPLSLSKSIRFIVFNPSFVFMDHYSLSVTVPVLIAGFGVLLVLILTFFLVIHPLGNFWLILSVTSIELGVLGLMTLWNVDMDCISILCLIYTLNFAIDHCAPLLFTFVLATEHTRTQCIKSSLQDHGTAILQNVTSFLIGLVPLLFVPSNLTFTLFKCLLLTGGCTLLHCFVILPVFLTFFPPSKKHHKKKKRAKRKEREEIECIEIQENPDHVTTV</t>
  </si>
  <si>
    <t>(direct)SSD_5TM-IPR000731</t>
  </si>
  <si>
    <t>2956217</t>
  </si>
  <si>
    <t>ENSE00001534634</t>
  </si>
  <si>
    <t>E12-1</t>
  </si>
  <si>
    <t>E43-1</t>
  </si>
  <si>
    <t>2874417</t>
  </si>
  <si>
    <t>ENSE00000972338</t>
  </si>
  <si>
    <t>2583265</t>
  </si>
  <si>
    <t>ENSE00000840728</t>
  </si>
  <si>
    <t>ENSG00000197565</t>
  </si>
  <si>
    <t>COL4A6</t>
  </si>
  <si>
    <t>Collagen alpha-6(IV) chain Precursor  [Source:UniProtKB/Swiss-Prot;Acc:Q14031]</t>
  </si>
  <si>
    <t>4017570</t>
  </si>
  <si>
    <t>(+)truncated,(-)AA:72(ENSP00000351582)-&gt;1690(ENSP00000334733)</t>
  </si>
  <si>
    <t>(-)C-type_lectin_fold-IPR016187,(-)Collagen-IPR008160,(-)DISULFID,(-)DISULFID-Or C-1482 with C-1568,(-)DISULFID-Or C-1515 with C-1571,(-)DISULFID-Or C-1590 with C-1684,(-)DISULFID-Or C-1624 with C-1687,(-)DOMAIN-Collagen IV NC1,(-)MOTIF-Cell attachment site,(-)PRO_rich-IPR000694,(-)Procollagn4_C-IPR001442,(-)REGION-Triple-helical region</t>
  </si>
  <si>
    <t>(-)sequence: (ENSP00000351582)MHPGLWLLLVTLCLTEELAAAGEKSYGKPCGGQDCSGSCQCFPEKGARHNLQLLNDMAGRLYHFSEVLPNLF -&gt; (ENSP00000334733)MHPGLWLLLVTLCLTEELAAAGEKSYGKPCGGQDCSGSCQCFPEKGARGRPGPIGIQGPTGPQGFTGSTGLSGLKGERGFPGLLGPYGPKGDKGPMGVPGFLGINGIPGHPGQPGPRGPPGLDGCNGTQGAVGFPGPDGYPGLLGPPGLPGQKGSKGDPVLAPGSFKGMKGDPGLPGLDGITGPQGAPGFPGAVGPAGPPGLQGPPGPPGPLGPDGNMGLGFQGEKGVKGDVGLPGPAGPPPSTGELEFMGFPKGKKGSKGEPGPKGFPGISGPPGFPGLGTTGEKGEKGEKGIPGLPGPRGPMGSEGVQGPPGQQGKKGTLGFPGLNGFQGIEGQKGDIGLPGPDVFIDIDGAVISGNPGDPGVPGLPGLKGDEGIQGLRGPSGVPGLPALSGVPGALGPQGFPGLKGDQGNPGRTTIGAAGLPGRDGLPGPPGPPGPPSPEFETETLHNKESGFPGLRGEQGPKGNLGLKGIKGDSGFCACDGGVPNTGPPGEPGPPGPWGLIGLPGLKGARGDRGSGGAQGPAGAPGLVGPLGPSGPKGKKGEPILSTIQGMPGDRGDSGSQGFRGVIGEPGKDGVPGLPGLPGLPGDGGQGFPGEKGLPGLPGEKGHPGPPGLPGNGLPGLPGPRGLPGDKGKDGLPGQQGLPGSKGITLPCIIPGSYGPSGFPGTPGFPGPKGSRGLPGTPGQPGSSGSKGEPGSPGLVHLPELPGFPGPRGEKGLPGFPGLPGKDGLPGMIGSPGLPGSKGATGDIFGAENGAPGEQGLQGLTGHKGFLGDSGLPGLKGVHGKPGLLGPKGERGSPGTPGQVGQPGTPGSSGPYGIKGKSGLPGAPGFPGISGHPGKKGTRGKKGPPGSIVKKGLPGLKGLPGNPGLVGLKGSPGSPGVAGLPALSGPKGEKGSVGFVGFPGIPGLPGIPGTRGLKGIPGSTGKMGPSGRAGTPGEKGDRGNPGPVGIPSPRRPMSNLWLKGDKGSQGSAGSNGFPGPRGDKGEAGRPGPPGLPGAPGLPGIIKGVSGKPGPPGFMGIRGLPGLKGSSGITGFPGMPGESGSQGIRGSPGLPGASGLPGLKGDNGQTVEISGSPGPKGQPGESGFKGTKGRDGLIGNIGFPGNKGEDGKVGVSGDVGLPGAPGFPGVAGMRGEPGLPGSSGHQGAIGPLGSPGLIGPKGFPGFPGLHGLNGLPGTKGTHGTPGPSITGVPGPAGLPGPKGEKGYPGIGIGAPGKPGLRGQKGDRGFPGLQGPAGLPGAPGISLPSLIAGQPGDPGRPGLDGERGRPGPAGPPGPPGPSSNQGDTGDPGFPGIPGPKGPKGDQGIPGFSGLPGELGLKGMRGEPGFMGTPGKVGPPGDPGFPGMKGKAGPRGSSGLQGDPGQTPTAEAVQVPPGPLGLPGIDGIPGLTGDPGAQGPVGLQGSKGLPGIPGKDGPSGLPGPPGALGDPGLPGLQGPPGFEGAPGQQGPFGMPGMPGQSMRVGYTLVKHSQSEQVPPCPIGMSQLWVGYSLLFVEGQEKAHNQDLGFAGSCLPRFSTMPFIYCNINEVCHYARRNDKSYWLSTTAPIPMMPVSQTQIPQYISRCSVCEAPSQAIAVHSQDITIPQCPLGWRSLWIGYSFLMHTAAGAEGGGQSLVSPGSCLEDFRATPFIECSGARGTCHYFANKYSFWLTTVEERQQFGELPVSETLKAGQLHTRVSRCQVCMKSL</t>
  </si>
  <si>
    <t>(direct)PRO_rich-IPR000694, (direct)Collagen-IPR008160</t>
  </si>
  <si>
    <t>4017538</t>
  </si>
  <si>
    <t>ENSE00001419008</t>
  </si>
  <si>
    <t>E51-1</t>
  </si>
  <si>
    <t>ENSG00000055813</t>
  </si>
  <si>
    <t>CCDC85A</t>
  </si>
  <si>
    <t>Coiled-coil domain-containing protein 85A  [Source:UniProtKB/Swiss-Prot;Acc:Q96PX6]</t>
  </si>
  <si>
    <t>2483253</t>
  </si>
  <si>
    <t>(-)microRNA-target(hsa-miR-371-5p:mirbase,hsa-miR-21*:mirbase,hsa-miR-29a:miranda)</t>
  </si>
  <si>
    <t>(-)miR-sequence: (hsa-miR-371-5p:mirbase)CCAGCTTCCCAAGTTTGAGA,(-)miR-sequence: (hsa-miR-21*:mirbase)TCAGTGTATCCATTGGTGTTA,(-)miR-sequence: (hsa-miR-29a:miranda)TTTTGACTTCTGAGGTGCTAA</t>
  </si>
  <si>
    <t>2483196</t>
  </si>
  <si>
    <t>ENSE00001266009|ENSE00001554875|ENSE00001564036</t>
  </si>
  <si>
    <t>E14-2</t>
  </si>
  <si>
    <t>3185701</t>
  </si>
  <si>
    <t>ENSE00001128361|ENSE00001432047|ENSE00001462562</t>
  </si>
  <si>
    <t>ENSG00000163235</t>
  </si>
  <si>
    <t>TGFA</t>
  </si>
  <si>
    <t>Protransforming growth factor alpha Precursor [Contains Transforming growth factor alpha(TGF-alpha)(EGF-like TGF)(ETGF)(TGF type 1)] [Source:UniProtKB/Swiss-Prot;Acc:P01135]</t>
  </si>
  <si>
    <t>E9-3</t>
  </si>
  <si>
    <t>2558648</t>
  </si>
  <si>
    <t>(+)alt-N-terminus,(+)AA:160(ENSP00000295400)-&gt;166(AK309066-PEP)</t>
  </si>
  <si>
    <t>(+)sequence: (ENSP00000295400)MVPSAGQLALFALGIVLAACQALENSTSPLSADPPVAAAVVSHFNDCPDSHTQFCFHGTCRFLVQEDKPACVCHSGYVGARCEHADLLAVVAASQKKQAITALVVVSIVALAVLIITCVLIHCCQVRKHCEWCRALICRHEKPSALLKGRTACCHSETVV -&gt; (AK309066-PEP)MFKIGRGALDLFSELLSFGGIVLAACQALENSTSPLSADPPVAAAVVSHFNDCPDSHTQFCFHGTCRFLVQEDKPACVCHSGYVGARCEHADLLAVVAASQKKQAITALVVVSIVALAVLIITCVLIHCCQVRKHCEWCRALICRHEKPSALLKGRTACCHSETVV</t>
  </si>
  <si>
    <t>2558612</t>
  </si>
  <si>
    <t>ENSE00001072692</t>
  </si>
  <si>
    <t>alt-3'|alt-C-term</t>
  </si>
  <si>
    <t>I3-4</t>
  </si>
  <si>
    <t>2960936</t>
  </si>
  <si>
    <t>E5-3</t>
  </si>
  <si>
    <t>2960928</t>
  </si>
  <si>
    <t>(-)alt-C-terminus,(-)AA:111(ENSP00000359273)-&gt;145(ENSP00000348651)</t>
  </si>
  <si>
    <t>(+)ProtSyn_GTP_bd-IPR000795,(-)HELIX,(-)MOD_RES-Phosphotyrosine,(-)NP_BIND-GTP,(-)ProtSyn_GTP_bd-IPR000795,(-)STRAND</t>
  </si>
  <si>
    <t>(-)sequence: (ENSP00000359273)MGKEKTHINIVVIGHVDSGKSTTTGHLIYKCGGIDKRTIEKFEKEAAEMGKGSFKYAWVLDKLKAERERGITIDISLWKFETTKQWTRRLLELARSPSLPRKLRRLNEYYP -&gt; (ENSP00000348651)MGKEKTHINIVVIGHVDSGKSTTTGHLIYKCGGIDKRTIEKFEKEAAEMGKGSFKYAWVLDKLKAERERGITIDISLWKFETSKYYVTIIDAPGHRDFIKNMITGTSQADCAVLIVAAGVGEFEAGISKNGQTREHALLAYTLGV</t>
  </si>
  <si>
    <t>AK098518-3|AK289442-3|AK300922-3|BC094687-3|ENSE00001243593</t>
  </si>
  <si>
    <t>E5-7|E5-8</t>
  </si>
  <si>
    <t>alt-5'|altFivePrime|cassetteExon</t>
  </si>
  <si>
    <t>ENSG00000135312</t>
  </si>
  <si>
    <t>HTR1B</t>
  </si>
  <si>
    <t>5-hydroxytryptamine receptor 1B (5-HT-1D-beta)(5-HT-1B)(5-HT1B)(Serotonin receptor 1B)(Serotonin 1D beta receptor)(S12) [Source:UniProtKB/Swiss-Prot;Acc:P28222]</t>
  </si>
  <si>
    <t>E1-2</t>
  </si>
  <si>
    <t>2961651</t>
  </si>
  <si>
    <t>(direct)7TM_GPCR_Rhodpsn-IPR000276, (direct)GPCR_Rhodpsn_supfam-IPR017452, (direct)NPY_rcpt-IPR000611</t>
  </si>
  <si>
    <t>2961647</t>
  </si>
  <si>
    <t>ENSE00001451305</t>
  </si>
  <si>
    <t>ENSG00000184470</t>
  </si>
  <si>
    <t>TXNRD2</t>
  </si>
  <si>
    <t>Thioredoxin reductase 2, mitochondrial Precursor (EC 1.8.1.9)(Thioredoxin reductase TR3)(TR-beta)(Selenoprotein Z)(SelZ) [Source:UniProtKB/Swiss-Prot;Acc:Q9NNW7]</t>
  </si>
  <si>
    <t>3952888</t>
  </si>
  <si>
    <t>(-)alt-C-terminus,(-)AA:338(ENSP00000334451)-&gt;522(ENSP00000334518)</t>
  </si>
  <si>
    <t>(+)Pyr_OxRdtase_NAD_bd-IPR001327,(-)ACT_SITE-Proton acceptor,(-)FAD-dep_Gly3P_DHase-IPR000447,(-)FAD/NAD-linked_Rdtase_dimer-IPR016156,(-)FAD_pyr_nucl-diS_OxRdtase-IPR013027,(-)Pyr_OxRdtase_NAD_bd-IPR001327,(-)Pyr_nucl-diS_OxRdtase_dimer-IPR004099,(-)Pyridine_nuc-diS_OxRdtase_2-IPR000103,(-)Reduct_Se-IPR006338</t>
  </si>
  <si>
    <t>(-)sequence: (ENSP00000334451)MAAMAVALRGLGGRFRWRTQAVAGGVRGAARGAAAGQRDYDLLVVGGGSGGLACAKEAAQLGRKVAVVDYVEPSPQGTRWGLGGTCVNVGCIPKKLMHQAALLGGLIQDAPNYGWEVAQPVPHDWRKMAEAVQNHVKSLNWGHRVQLQDRKVKYFNIKASFVDEHTVCGVAKGGKEILLSADHIIIATGGRPRYPTHIEGALEYGITSDDIFWLKESPGKTLPVSVSYVALECAGFLTGIGLDTTIMMRSIPLRGFDQQMSSMVIEHMASHGTRFLRGCAPSRVRRLPDGQLQVTWEDSTTGKEDTGTFDTVLWAIAPCISACLPTTVGHAGKNQRRD -&gt; (ENSP00000334518)MAAMAVALRGLGGRFRWRTQAVAGGVRGAARGAAAGQRDYDLLVVGGGSGGLACAKEAAQLGRKVAVVDYVEPSPQGTRWGLGGTCVNVGCIPKKLMHQAALLGGLIQDAPNYGWEVAQPVPHDWRKMAEAVQNHVKSLNWGHRVQLQDRKVKYFNIKASFVDEHTVCGVAKGGKEILLSADHIIIATGGRPRYPTHIEGALEYGITSDDIFWLKESPGKTLPVSVSYVALECAGFLTGIGLDTTIMMRSIPLRGFDQQMSSMVIEHMASHGTRFLRGCAPSRVRRLPDGQLQVTWEDSTTGKEDTGTFDTVLWAIGRVPDTRSLNLEKAGVDTSPDTQKILVDSREATSVPHIYAIGDVVEGRPELTPIAIMAGRLLVQRLFGGSSDLMDYDNVPTTVFTPLEYGCVGLSEEEAVARHGQEHVEVYHAHYKPLEFTVAGRDASQCYVKMVCLREPPQLVLGLHFLGPNAGEVTQGFALGIKCGASYAQVMRTVGIHPTCSEEVVKLRISKRSGLDPTVTGC</t>
  </si>
  <si>
    <t>(direct)Reduct_Se-IPR006338, (direct)FAD/NAD-linked_Rdtase_dimer-IPR016156, (direct)Pyr_nucl-diS_OxRdtase_dimer-IPR004099</t>
  </si>
  <si>
    <t>3952880</t>
  </si>
  <si>
    <t>ENSE00001323000</t>
  </si>
  <si>
    <t>E24-1</t>
  </si>
  <si>
    <t>3964091</t>
  </si>
  <si>
    <t>(-)alt-N-terminus,(-)alt-C-terminus,(-)AA:1131(BAH13733.1)-&gt;3014(ENSP00000262738)</t>
  </si>
  <si>
    <t>(-)COMPBIAS-Poly-Leu,(-)Cadherin-IPR002126,(-)Cadherin-like-IPR015919,(-)ConA_like_lec_gl-IPR008985,(-)DISULFID,(-)DOMAIN-Cadherin 1,(-)DOMAIN-Cadherin 2,(-)DOMAIN-Cadherin 3,(-)DOMAIN-Cadherin 4,(-)DOMAIN-Cadherin 5,(-)DOMAIN-Cadherin 6,(-)DOMAIN-Cadherin 7,(-)DOMAIN-Cadherin 8,(-)DOMAIN-Cadherin 9,(-)DOMAIN-EGF-like 1; calcium-binding,(-)DOMAIN-EGF-like 2; calcium-binding,(-)DOMAIN-EGF-like 3; calcium-binding,(-)DOMAIN-EGF-like 4; calcium-binding,(-)DOMAIN-Laminin G-like 1,(-)DOMAIN-Laminin G-like 2,(-)EGF-IPR006210,(-)EGF-type_Asp/Asn_hydroxyl_CS-IPR000152,(-)EGF_2-IPR001438,(-)EGF_3-IPR000742,(-)EGF_Ca_bd-IPR001881,(-)EGF_like-IPR006209,(-)EGF_like_reg_CS-IPR013032,(-)GPCR_2-like-IPR017981,(-)GPCR_2_brain-spec_angio_inhib-IPR008077,(-)GPCR_2_secretin-like-IPR000832,(-)GPCR_cAMP-IPR000848,(-)Laminin_G-IPR001791,(-)Laminin_G_1-IPR012679,(-)Laminin_G_2-IPR012680,(-)MOD_RES-(3R)-3-hydroxyasparagine,(-)MOD_RES-Phosphoserine,(-)SIGNAL,(-)TOPO_DOM-Cytoplasmic,(-)TOPO_DOM-Extracellular,(-)TRANSMEM-4,(-)TRANSMEM-5,(-)TRANSMEM-6,(-)TRANSMEM-7</t>
  </si>
  <si>
    <t>(-)sequence: (BAH13733.1)MPHPQLFSGESVVSWSDLNIIISVPWYLGLMFRTRKEDSVLMEATSGGPTSFRLQSVWLSLLQILNNYLQFEVSHGPSDVESVMLSGLRVTDGEWHHLLIELKNVKEDSEMKHLVTMTLDYGMDQNKADIGGMLPGLTVRSVVVGGASEDKVSVRRGFRGCMQGVRMGGTPTNVATLNMNNALKVRVKDGCDVDDPCTSSPCPPNSRCHDAWEDYSCVCDKGYLGINCVDACHLNPCENMGACVRSPGSPQGYVCECGPSHYGPYCENKLDLPCPRGWWGNPVCGPCHCAVSKGFDPDCNKTNGQCQCKENYYKLLAQDTCLPCDCFPHGSHSRTCDMATGQCACKPGVIGRQCNRCDNPFAEVTTLGCEVIYNGCPKAFEAGIWWPQTKFGQPAAVPCPKGSVGNAVRHCSGEKGWLPPELFNCTTISFVDLRAMNEKLSRNETQVDGARALQLVRALRSATQHTGTLFGNDVRTAYQLLGHVLQHESWQQGFDLAATQDADFHEDVIHSGSALLAPATRAAWEQIQRSEGGTAQLLRRLEGYFSNVARNVRRTYLRPFVIVTANMILAVDIFDKFNFTGARVPRFDTIHEEFPRELESSVSFPADFFRPPEEKEGPLLRPAGRRTTPQTTRPGPGTEREAPISRRRRHPDDAGQFAVALVIIYRTLGQLLPERYDPDRRSLRLPHRPIINTPMVSTLVYSEGAPLPRPLERPVLVEFALLEVEERTKPVCVFWNHSLAVGGTGGWSARGCELLSRNRTHVACQCSHTASFAVLMDISRRENGEVLPLKIVTYAAVSLSLAALLVAFVLLSLVRMLRSNLHSIHKHLAVALFLSQLVFVIGINQTENPFLCTVVAILLHYIYMSTFAWTLVESLHVYRMLTEVRNIDTGPMRSYYVVGWGIPAIVTGDAVLHLFWSLIPCTLGPSWPPDLYMAQLAGSSQAPSAFTIPPAPSHCHPPGSLVFLSSPRPRYAPCLMGPIQEQLLPPGPVSLRPYTERLCLEGPWAGSLDSLLLPLRREMLSPPFHPTLAGPWHGVATGHVALTLPFLPAVFRTGGRPGPPGLREPRLLLAVASRHPDLELCGAHRSCYNHQHSHFCPICKGFLPKKAPLLWEKRDRVSGAEPDRPAMSAGP -&gt; (ENSP00000262738)MAPPPPPVLPVLLLLAAAAALPAMGLRAAAWEPRVPGGTRAFALRPGCTYAVGAACTPRAPRELLDVGRDGRLAGRRRVSGAGRPLPLQVRLVARSAPTALSRRLRARTHLPGCGARARLCGTGARLCGALCFPVPGGCAAAQHSALAAPTTLPACRCPPRPRPRCPGRPICLPPGGSVRLRLLCALRRAAGAVRVGLALEAATAGTPSASPSPSPPLPPNLPEARAGPARRARRGTSGRGSLKFPMPNYQVALFENEPAGTLILQLHAHYTIEGEEERVSYYMEGLFDERSRGYFRIDSATGAVSTDSVLDRETKETHVLRVKAVDYSTPPRSATTYITVLVKDTNDHSPVFEQSEYRERVRENLEVGYEVLTIRASDRDSPINANLRYRVLGGAWDVFQLNESSGVVSTRAVLDREEAAEYQLLVEANDQGRNPGPLSATATVYIEVEDENDNYPQFSEQNYVVQVPEDVGLNTAVLRVQATDRDQGQNAAIHYSILSGNVAGQFYLHSLSGILDVINPLDFEDVQKYSLSIKAQDGGRPPLINSSGVVSVQVLDVNDNEPIFVSSPFQATVLENVPLGYPVVHIQAVDADSGENARLHYRLVDTASTFLGGGSAGPKNPAPTPDFPFQIHNSSGWITVCAELDREEVEHYSFGVEAVDHGSPPMSSSTSVSITVLDVNDNDPVFTQPTYELRLNEDAAVGSSVLTLQARDRDANSVITYQLTGGNTRNRFALSSQRGGGLITLALPLDYKQEQQYVLAVTASDGTRSHTAHVLINVTDANTHRPVFQSSHYTVSVSEDRPVGTSIATLSANDEDTGENARITYVIQDPVPQFRIDPDSGTMYTMMELDYENQVAYTLTIMAQDNGIPQKSDTTTLEILILDANDNAPQFLWDFYQGSIFEDAPPSTSILQVSATDRDSGPNGRLLYTFQGGDDGDGDFYIEPTSGVIRTQRRLDRENVAVYNLWALAVDRGSPTPLSASVEIQVTILDINDNAPMFEKDELELFVEENNPVGSVVAKIRANDPDEGPNAQIMYQIVEGDMRHFFQLDLLNGDLRAMVELDFEVRREYVLVVQATSAPLVSRATVHILLVDQNDNPPVLPDFQILFNNYVTNKSNSFPTGVIGCIPAHDPDVSDSLNYTFVQGNELRLLLLDPATGELQLSRDLDNNRPLEALMEVSVSDGIHSVTAFCTLRVTIITDDMLTNSITVRLENMSQEKFLSPLLALFVEGVAAVLSTTKDDVFVFNVQNDTDVSSNILNVTFSALLPGGVRGQFFPSEDLQEQIYLNRTLLTTISTQRVLPFDDNICLREPCENYMKCVSVLRFDSSAPFLSSTTVLFRPIHPINGLRCRCPPGFTGDYCETEIDLCYSDPCGANGRCRSREGGYTCECFEDFTGEHCEVDARSGRCANGVCKNGGTCVNLLIGGFHCVCPPGEYERPYCEVTTRSFPPQSFVTFRGLRQRFHFTISLTFATQERNGLLLYNGRFNEKHDFIALEIVDEQVQLTFSAGETTTTVAPKVPSGVSDGRWHSVQVQYYNKPNIGHLGLPHGPSGEKMAVVTVDDCDTTMAVRFGKDIGNYSCAAQGTQTGSKKSLDLTGPLLLGGVPNLPEDFPVHNRQFVGCMRNLSVDGKNVDMAGFIANNGTREGCAARRNFCDGRRCQNGGTCVNRWNMYLCECPLRFGGKNCEQAMPHPQLFSGESVVSWSDLNIIISVPWYLGLMFRTRKEDSVLMEATSGGPTSFRLQILNNYLQFEVSHGPSDVESVMLSGLRVTDGEWHHLLIELKNVKEDSEMKHLVTMTLDYGMDQNKADIGGMLPGLTVRSVVVGGASEDKVSVRRGFRGCMQGVRMGGTPTNVATLNMNNALKVRVKDGCDVDDPCTSSPCPPNSRCHDAWEDYSCVCDKGYLGINCVDACHLNPCENMGACVRSPGSPQGYVCECGPSHYGPYCENKLDLPCPRGWWGNPVCGPCHCAVSKGFDPDCNKTNGQCQCKENYYKLLAQDTCLPCDCFPHGSHSRTCDMATGQCACKPGVIGRQCNRCDNPFAEVTTLGCEVIYNGCPKAFEAGIWWPQTKFGQPAAVPCPKGSVGNAVRHCSGEKGWLPPELFNCTTISFVDLRAMNEKLSRNETQVDGARALQLVRALRSATQHTGTLFGNDVRTAYQLLGHVLQHESWQQGFDLAATQDADFHEDVIHSGSALLAPATRAAWEQIQRSEGGTAQLLRRLEGYFSNVARNVRRTYLRPFVIVTANMILAVDIFDKFNFTGARVPRFDTIHEEFPRELESSVSFPADFFRPPEEKEGPLLRPAGRRTTPQTTRPGPGTEREAPISRRRRHPDDAGQFAVALVIIYRTLGQLLPERYDPDRRSLRLPHRPIINTPMVSTLVYSEGAPLPRPLERPVLVEFALLEVEERTKPVCVFWNHSLAVGGTGGWSARGCELLSRNRTHVACQCSHTASFAVLMDISRRENGEVLPLKIVTYAAVSLSLAALLVAFVLLSLVRMLRSNLHSIHKHLAVALFLSQLVFVIGINQTENPFLCTVVAILLHYIYMSTFAWTLVESLHVYRMLTEVRNIDTGPMRFYYVVGWGIPAIVTGLAVGLDPQGYGNPDFCWLSLQDTLIWSFAGPIGAVIIINTVTSVLSAKVSCQRKHHYYGKKGIVSLLRTAFLLLLLISATWLLGLLAVNRDALSFHYLFAIFSGLQGPFVLLFHCVLNQEVRKHLKGVLGGRKLHLEDSATTRATLLTRSLNCNTTFGDGPDMLRTDLGESTASLDSIVRDEGIQKLGVSSGLVRGSHGEPDASLMPRSCKDPPGHDSDSDSELSLDEQSSSYASSHSSDSEDDGVGAEEKWDPARGAVHSTPKGDAVANHVPAGWPDQSLAESDSEDPSGKPRLKVETKVSVELHREEQGSHRGEYPPDQESGGAARLASSQPPEQRKGILKNKVTYPPPLTLTEQTLKGRLREKLADCEQSPTSSRTSSLGSGGPDCAITVKSPGREPGRDHLNGVAMNVRTGSAQADGSDSEKP</t>
  </si>
  <si>
    <t>(direct)ConA_like_lec_gl-IPR008985, (direct)EGF_3-IPR000742, (direct)EGF_like-IPR006209, (direct)EGF-IPR006210, (direct)EGF_like_reg_CS-IPR013032, (direct)EGF_Ca_bd-IPR001881</t>
  </si>
  <si>
    <t>ENSE00000657373</t>
  </si>
  <si>
    <t>3243279</t>
  </si>
  <si>
    <t>(+)truncated,(-)AA:111(ENSP00000314303)-&gt;223(ENSP00000265891),(-)microRNA-target(hsa-miR-641:mirbase)</t>
  </si>
  <si>
    <t>(+)NAD(P)-bd-IPR016040,(-)DHase_sc/Rdtase_SDR-IPR002198,(-)Glc/ribitol_DHase-IPR002347,(-)NAD(P)-bd-IPR016040</t>
  </si>
  <si>
    <t>(-)sequence: (ENSP00000314303)MRKVVLITGASSGIGLALCKRLLAEDDELHLCLACRNMSKAEAVCAALLASHPTAEVTIVQVDVSNLQSFFRASKELKQRMIKKWLYVIRVEDHLQVSEIRPYISKCWDHA -&gt; (ENSP00000265891)MRKVVLITGASSGIGLALCKRLLAEDDELHLCLACRNMSKAEAVCAALLASHPTAEVTIVQVDVSNLQSFFRASKELKQRFQRLDRIYLNAGIMPNPQLNIKALLFGLFSRKVIHMFSTAEGLLTQGDKITADGLQEVFETDVFGHFILIRELEPLLCHSDNPSQLIWTSSRNARKSNFSLEDFQHSKGKEPYSSSKYATDLLSVALNRNFQPAGAVFVCVCH,(-)miR-sequence: (hsa-miR-641:mirbase)GAGGTGTTTGAGACCGATGTCTTT</t>
  </si>
  <si>
    <t>(direct)NAD(P)-bd-IPR016040, (direct)DHase_sc/Rdtase_SDR-IPR002198</t>
  </si>
  <si>
    <t>ENSE00001165190</t>
  </si>
  <si>
    <t>ENSG00000124772</t>
  </si>
  <si>
    <t>CPNE5</t>
  </si>
  <si>
    <t>Copine-5 (Copine V) [Source:UniProtKB/Swiss-Prot;Acc:Q9HCH3]</t>
  </si>
  <si>
    <t>E15-1</t>
  </si>
  <si>
    <t>2952030</t>
  </si>
  <si>
    <t>(-)alt-N-terminus,(-)AA:243(BC036840-PEP)-&gt;593(ENSP00000244751)</t>
  </si>
  <si>
    <t>(-)C2_Ca-dep-IPR000008,(-)C2_Ca/lipid-bd_reg_CaLB-IPR008973,(-)C2_membr_targeting-IPR018029,(-)Copine-IPR010734,(-)DOMAIN-C2 1,(-)DOMAIN-C2 2,(-)DOMAIN-VWFA,(-)MOD_RES-Phosphoserine,(-)VWF_A-IPR002035</t>
  </si>
  <si>
    <t>(-)sequence: (BC036840-PEP)MSPYQLNAYALALTAVGEIIQHYDSDKMFPALGFGAKLPPDGRVSHEFPLNGNQENPSCCGIDGILEAYHRSLRTVQLYGPTNFAPVVTHVARNAAAVQDGSQYSVLLIITDGVISDMAQTKEAIVNAAKLPMSIIIVGVGQAEFDAMVELDGDDVRISSRGKLAERDIVQFVPFRDYVDRTGNHVLSMARLARDVLAEIPDQLVSYMKAQGIRPRPPPAAPTHSPSQSPARTPPASPLHTHI -&gt; (ENSP00000244751)MEQPEDMASLSEFDSLAGSIPATKVEITVSCRNLLDKDMFSKSDPLCVMYTQGMENKQWREFGRTEVIDNTLNPDFVRKFIVDYFFEEKQNLRFDLYDVDSKSPDLSKHDFLGQAFCTLGEIVGSPGSRLEKPLTIGAFSLNSRTGKPMPAVSNGGVPGKKCGTIILSAEELSNCRDVATMQFCANKLDKKDFFGKSDPFLVFYRSNEDGTFTICHKTEVMKNTLNPVWQTFSIPVRALCNGDYDRTIKVEVYDWDRDGSHDFIGEFTTSYRELARGQSQFNIYEVVNPKKKMKKKKYVNSGTVTLLSFAVESECTFLDYIKGGTQINFTVAIDFTASNGNPSQSTSLHYMSPYQLNAYALALTAVGEIIQHYDSDKMFPALGFGAKLPPDGRVSHEFPLNGNQENPSCCGIDGILEAYHRSLRTVQLYGPTNFAPVVTHVARNAAAVQDGSQYSVLLIITDGVISDMAQTKEAIVNAAKLPMSIIIVGVGQAEFDAMVELDGDDVRISSRGKLAERDIVQFVPFRDYVDRTGNHVLSMARLARDVLAEIPDQLVSYMKAQGIRPRPPPAAPTHSPSQSPARTPPASPLHTHI</t>
  </si>
  <si>
    <t>(direct)C2_Ca/lipid-bd_reg_CaLB-IPR008973, (direct)C2_Ca-dep-IPR000008, (direct)C2_membr_targeting-IPR018029</t>
  </si>
  <si>
    <t>2951999</t>
  </si>
  <si>
    <t>ENSE00000849719</t>
  </si>
  <si>
    <t>ENSG00000179571</t>
  </si>
  <si>
    <t>NBPF1</t>
  </si>
  <si>
    <t>AB23 Fragment  [Source:UniProtKB/TrEMBL;Acc:Q8IX83]</t>
  </si>
  <si>
    <t>2398314</t>
  </si>
  <si>
    <t>(+)truncated,(-)AA:230(ENSP00000383865)-&gt;612(ENSP00000287968)</t>
  </si>
  <si>
    <t>(-)NBPF-IPR010630</t>
  </si>
  <si>
    <t>(-)sequence: (ENSP00000383865)MLRNERQFKEEKLAEQLKQAEELRQYKVLVHSQERELTQLREKLREGRDASCSLNQHLQALLTPDEPDKSQGQDLQEQLAEGCRLAQHLVQKLSPENDNDDDEDVQVEVAEKVQKSSAPREMPKAEEKEVPEDSLEECAITCSNSHGPYDSNQPHRKTKITFEEDKVDSTLIGSSSHVEWEDAVHIIPENESDDEEEEEKGPVSPRTSVGSSEKGGPRGNRSQAQQGAAG -&gt; (ENSP00000287968)MLRNERQFKEEKLAEQLKQAEELRQYKVLVHSQERELTQLREKLREGRDASCSLNQHLQALLTPDEPDKSQGQDLQEQLAEGCRLAQHLVQKLSPENDNDDDEDVQVEVAEKVQKSSAPREMPKAEEKEVPEDSLEECAITCSNSHGPYDSNQPHRKTKITFEEDKVDSTLIGSSSHVEWEDAVHIIPENESDDEEEEEKGPVSPRNLQESEEEEVPQESWDEGYSTLSIPPEMLASYKSYSGTFHSLEEQQVCMAVDIGGHRWDQVKKEDQEATGPRLSRELLDEKGPEVLQDSLDRCYSTPSGYLELTDSCQPYRSAFYILEQQRVGWALDMDEIEKYQEVEEDQDPSCPSVSPGQFAELTFSSVSLSLSLSLSFSFILFYLALVYPNIKAIIHYLINGSVLFLFKQFLMLAMKCSWGCVVSDSPWLITFSYFSRLSRELLEAVEPEVLQDSLDRCYSTPSSCLEQPDSCLPYGSSFYALEEKHVGFSLDVGEIEKKGKGKKRRGRRSTKKRRRRGRKEGEEDQNPPCPRLSGMLMEVEEPEVLQDSLDRCYSTPSMYFELPDSFQHYRSVFYSFEEQHISFALDVDNRFLTLMGTSLHLVFQMGVIFPQ</t>
  </si>
  <si>
    <t>2398287</t>
  </si>
  <si>
    <t>ENSE00001546338</t>
  </si>
  <si>
    <t>E32-1</t>
  </si>
  <si>
    <t>ENSG00000136205</t>
  </si>
  <si>
    <t>Tensin-3 (Tumor endothelial marker 6)(Tensin-like SH2 domain-containing protein 1) [Source:UniProtKB/Swiss-Prot;Acc:Q68CZ2]</t>
  </si>
  <si>
    <t>3049665</t>
  </si>
  <si>
    <t>(-)alt-N-terminus,(-)alt-C-terminus,(-)AA:888(AL833845-PEP)-&gt;1205(ENSP00000347968)</t>
  </si>
  <si>
    <t>(-)C2_Ca/lipid-bd_reg_CaLB-IPR008973,(-)MOD_RES-Phosphoserine,(-)MOD_RES-Phosphotyrosine,(-)PTB-IPR013625,(-)PTB_PID-IPR006020,(-)Tensin_phosphatase_C2-dom-IPR014020</t>
  </si>
  <si>
    <t>(-)sequence: (AL833845-PEP)MQAYGQSSYSTQTWVRQQQMVVAHQYSFAPDGEARLVSRCPADNPGLVQAQPRVPLTPTRGTSSRVAVQRGVGSGPHPPDTQQPSPSKAFKPRFPGDQVVNGAGPELSTGPSPGSPTLDIDQSIEQLNRLILELDPTFEPIPTHMNALGSQANGSVSPDSVGGGLRASSRLPDTGEGPSRATGRQGSSAEQPLGGRLRKLSLGQYDNDAGGQLPFSKCAWGKAGVDYAPNLPPFPSPADVKETMTPGYPQDLDIIDGRILSSKESMCSTPAFPVSPETPYVKTALRHPPFSPPEPPLSSPASQHKGGREPRSCPETLTHAVGMSESPIGPKSTMLRADASSTPSFQQAFASSCTISSNGPGQRRESSSSAERQWVESSPKPMVSLLGSGRPTGSPLSAEFSGTRKDSPVLSCFPPSELQAPFHSHELSLAEPPDSLAPPSSQAFLGFGTAPVGSGLPPEEDLGALLANSHGASPTPSIPLTATGAADNGFLSHNFLTVAPGHSSHHSPGLQGQGVTLPGQPPLPEKKRASEGDRSLGSVSPSSSGFSSPHSGSTISIPFPNVLPDFSKASEAASPLPDSPGDKLVIVKFVQDTSKFWYKADISREQAIAMLKDKEPGSFIVRDSHSFRGAYGLAMKVATPPPSVLQLNKKAGDLANELVRHFLIECTPKGVRLKGCSNEPYFGSLTALVCQHSITPLALPCKLLIPERDPLEEIAESSPQTAANSAAELLKQGAACNVWYLNSVEMESLTGHQAIQKALSITLVQEPPPVSTVVHFKVSAQGITLTDNQRKLFFRRHYPVNSVIFCALDPQDRKWIKDGPSSKVFGFVARKQGSATDNVCHLFAEHDPEQPARESQRHRGARDGPHEAMPRRHSGSPANVLFELIGQV -&gt; (ENSP00000347968)MVKCYHKKYRSATRDVIFRLQFHTGAVQGYGLVFGKEDLDNASKDDRFPDYGKVELVFSATPEKIQGSEHLYNDHGVIVDYNTTDPLIRWDSYENLSADGEVLHTQGPVDGSLYAKVRKKSSSDPGIPGGPQAIPATNSPDHSDHTLSVSSDSGHSTASARTDKTEERLAPGTRRGLSAQEKAELDQLLSGFGLEDPGSSLKEMTDARSKYSGTRHVVPAQVHVNGDAALKDRETDILDDEMPHHDLHSVDSLGTLSSSEGPQSAHLGPFTCHKSSQNSLLSDGFGSNVGEDPQGTLVPDLGLGMDGPYERERTFGSREPKQPQPLLRKPSVSAQMQAYGQSSYSTQTWVRQQQMVVAHQYSFAPDGEARLVSRCPADNPGLVQAQPRVPLTPTRGTSSRVAVQRGVGSGPHPPDTQQPSPSKAFKPRFPGDQVVNGAGPELSTGPSPGSPTLDIDQSIEQLNRLILELDPTFEPIPTHMNALGSQANGSVSPDSVGGGLRASSRLPDTGEGPSRATGRQGSSAEQPLGGRLRKLSLGQYDNDAGGQLPFSKCAWGKAGVDYAPNLPPFPSPADVKETMTPGYPQDLDIIDGRILSSKESMCSTPAFPVSPETPYVKTALRHPPFSPPEPPLSSPASQHKGGREPRSCPETLTHAVGMSESPIGPKSTMLRADASSTPSFQQAFASSCTISSNGPGQRRESSSSAERQWVESSPKPMVSLLGSGRPTGSPLSAEFSGTRKDSPVLSCFPPSELQAPFHSHELSLAEPPDSLAPPSSQAFLGFGTAPVGSGLPPEEDLGALLANSHGASPTPSIPLTATGAADNGFLSHNFLTVAPGHSSHHSPGLQGQGVTLPGQPPLPEKKRASEGDRSLGSVSPSSSGFSSPHSGSTISIPFPNVLPDFSKASEAASPLPDSPGDKLVIVKFVQDTSKFWYKADISREQAIAMLKDKEPGSFIVRDSHSFRGAYGLAMKVATPPPSVLQLNKKAGDLANELVRHFLIECTPKGVRLKGCSNEPYFGSLTALVCQHSITPLALPCKLLIPERDPLEEIAESSPQTAANSAAELLKQGAACNVWYLNSVEMESLTGHQAIQKALSITLVQEPPPVSTVVHFKVSAQGITLTDNQRKLFFRRHYPVNSVIFCALDPQDRKWIKDGPSSKVFGFVARKQGSATDNVCHLFAEHDPEQPASAIVNFVSKVMIGSPKKV</t>
  </si>
  <si>
    <t>3049522</t>
  </si>
  <si>
    <t>ENSE00001487428</t>
  </si>
  <si>
    <t>E37-6</t>
  </si>
  <si>
    <t>ENSG00000104951</t>
  </si>
  <si>
    <t>IL4I1</t>
  </si>
  <si>
    <t>L-amino-acid oxidase Precursor (LAAO)(LAO)(EC 1.4.3.2)(Interleukin-4-induced protein 1)(IL4-induced protein 1)(Protein Fig-1)(hFIG1) [Source:UniProtKB/Swiss-Prot;Acc:Q96RQ9]</t>
  </si>
  <si>
    <t>3868218</t>
  </si>
  <si>
    <t>(-)alt-N-terminus,(-)alt-C-terminus,(-)AA:349(BC026103-PEP)-&gt;522(CAA41411.1)</t>
  </si>
  <si>
    <t>(+)Adrndx_reductase-IPR000759,(+)Amineoxid_fl-IPR001613,(+)BINDING-FAD,(+)BINDING-FAD; via amide nitrogen and carbonyl oxygen,(+)BINDING-Substrate,(+)DISULFID,(+)K_uptake_TrkA-IPR006036,(+)NP_BIND-FAD,(+)Tet-R_TetA-IPR001958,(-)CARBOHYD-O-linked (GlcNAc),(-)MOD_RES-Phosphoserine,(-)REPEAT-1,(-)REPEAT-10,(-)REPEAT-11,(-)REPEAT-12,(-)REPEAT-13,(-)REPEAT-14,(-)REPEAT-15,(-)REPEAT-2,(-)REPEAT-3,(-)REPEAT-4,(-)REPEAT-5,(-)REPEAT-6,(-)REPEAT-7,(-)REPEAT-8,(-)REPEAT-9</t>
  </si>
  <si>
    <t>(-)sequence: (BC026103-PEP)MPNDDFCPGLTIKAMGAERAPQRQPCTLHLLVLVPILLSLVASQDWKAERSQDPFEKCMQDPDYEQLLKVVTWGLNRTLKPQRVIVVGAGVAGLVAAKVLSDAGHKVTILEADNRIGGRIFTYRDQNTGWIGELGAMRMPSSHRILHKLCQGLGLNLTKFTQYDKNTWTEVHEVKLRNYVVEKVPEKLGYALRPQEKGHSPEDIYQMALNQALKDLKALGCRKAMKKFERHTLLEYLLGEGNLSRPAVQLLGDVMSEDGFFYLSFAEALRAHSCLSDRLQYSRIVGGWDLLPRALLSSLSGLVLLNAPVVAMTQGPHDVHVQIETSPPARNLKVLKADVVLLTASGPAV -&gt; (CAA41411.1)MSGFNFGGTGAPTGGFTFGTAKTATTTPATGFSFSTSGTGGFNFGAPFQPATSTPSTGLFSLATQTPATQTTGFTFGTATLASGGTGFSLGIGASKLNLSNTAATPAMANPSGFGLGSSNLTNAISSTVTSSQGTAPTGFVFGPSTTSVAPATTSGGFSFTGGSTAQPSGFNIGSAGNSAQPTAPATLPFTPATPAATTAGATQPAAPTPTATITSTGPSLFASIATAPTSSATTGLSLCTPVTTAGAPTAGTQGFSLKAPGAASGTSTTTSTAATATATTTTSSSTTGFALNLKPLAPAGIPSNTAAAVTAPPGPGAAAGAAASSAMTYAQLESLINKWSLELEDQERHFLQQATQVNAWDRTLIENGEKITSLHREVEKVKLDQKRLDQELDFILSQQKELEDLLSPLEELVKEQRATIYLQHADEERQKTYKLAENIDAQLKRMAQDLKDIIEHLNTSGAPADTSDPLQQICKILNAHMDSLQWIDQNSALLQRKVEEVTKVCVGRRKEQERSFRITFD</t>
  </si>
  <si>
    <t>3868183</t>
  </si>
  <si>
    <t>AK000829-3|AK225817-3|BC095410-3|BC101105-3</t>
  </si>
  <si>
    <t>E66-1</t>
  </si>
  <si>
    <t>2874383</t>
  </si>
  <si>
    <t>ENSE00000972362</t>
  </si>
  <si>
    <t>ENSG00000150054</t>
  </si>
  <si>
    <t>MPP7</t>
  </si>
  <si>
    <t>MAGUK p55 subfamily member 7  [Source:UniProtKB/Swiss-Prot;Acc:Q5T2T1]</t>
  </si>
  <si>
    <t>3282666</t>
  </si>
  <si>
    <t>(-)alt-N-terminus,(-)alt-C-terminus,(-)AA:88(AK130972-PEP)-&gt;374(BAG63081.1)</t>
  </si>
  <si>
    <t>(-)DOMAIN-PDZ,(-)DOMAIN-SH3,(-)Guanylate_kin-IPR008144,(-)MOD_RES-Phosphoserine,(-)PDZ/DHR/GLGF-IPR001478,(-)SH3_domain-IPR001452</t>
  </si>
  <si>
    <t>(-)sequence: (AK130972-PEP)MFIKALFDYNPNEDKAIPCKEAGLSFKKGDILQIMSQDDATWWQAKHEADANPRAGLIPSKHFQERRLALRRPEILVQPLKVSNRKSS -&gt; (BAG63081.1)MPEDIDDEEDSVKIIRLVKNREPLGATIKKDEQTGAIIVARIMRGGAADRSGLIHVGDELREVNGIPVEDKRPEEIIQILAQSQGAITFKIIPGSKEETPSKEGKMFIKALFDYNPNEDKAIPCKEAGLSFKKGDILQIMSQDDATWWQAKHEADANPRAGLIPSKHFQERRLALRRPEILVQPLKVSNRKSSGFRKSFRLSRKDKKTNKSMYECKKSDQYDTADVPTYEEVTPYRRQTNEKYRLVVLVGPVGVGLNELKRKLLISDTQHYGVTVPHTTRARRSQESDGVEYIFISKHLFETDVQNNKFIEYGEYKNNYYGTSIDSVRSVLAKNKVCLLDVQPHGPWFLLPLMAVPWGAKPPNARMTCGSPLDL</t>
  </si>
  <si>
    <t>3282601</t>
  </si>
  <si>
    <t>ENSE00001428656</t>
  </si>
  <si>
    <t>ENSG00000011422</t>
  </si>
  <si>
    <t>PLAUR</t>
  </si>
  <si>
    <t>Urokinase plasminogen activator surface receptor Precursor (uPAR)(U-PAR)(Monocyte activation antigen Mo3)(CD87 antigen) [Source:UniProtKB/Swiss-Prot;Acc:Q03405]</t>
  </si>
  <si>
    <t>3864580</t>
  </si>
  <si>
    <t>(+)alt-N-terminus,(+)AA:330(CR601067-PEP)-&gt;335(ENSP00000339328)</t>
  </si>
  <si>
    <t>(+)SIGNAL</t>
  </si>
  <si>
    <t>(+)sequence: (CR601067-PEP)MDTNLNGRGLETWSSWGLRCMQCKTNGDCRVEECALGQDLCRTTIVRLWEEGEELELVEKSCTHSEKTNRTLSYRTGLKITSLTEVVCGLDLCNQGNSGRAVTYSRSRYLECISCGSSDMSCERGRHQSLQCRSPEEQCLDVVTHWIQEGEEGRPKDDRHLRGCGYLPGCPGSNGFHNNDTFHFLKCCNTTKCNEGPILELENLPQNGRQCYSCKGNSTHGCSSEETFLIDCRGPMNQCLVATGTHEPKNQSYMVRGCATASMCQHAHLGDAFSMNHIDVSCCTKSGCNHPDLDVQYRSGAAPQPGPAHLSLTITLLMTARLWGGTLLWT -&gt; (ENSP00000339328)MGHPPLLPLLLLLHTCVPASWGLRCMQCKTNGDCRVEECALGQDLCRTTIVRLWEEGEELELVEKSCTHSEKTNRTLSYRTGLKITSLTEVVCGLDLCNQGNSGRAVTYSRSRYLECISCGSSDMSCERGRHQSLQCRSPEEQCLDVVTHWIQEGEEGRPKDDRHLRGCGYLPGCPGSNGFHNNDTFHFLKCCNTTKCNEGPILELENLPQNGRQCYSCKGNSTHGCSSEETFLIDCRGPMNQCLVATGTHEPKNQSYMVRGCATASMCQHAHLGDAFSMNHIDVSCCTKSGCNHPDLDVQYRSGAAPQPGPAHLSLTITLLMTARLWGGTLLWT</t>
  </si>
  <si>
    <t>3864551</t>
  </si>
  <si>
    <t>CR601067-1</t>
  </si>
  <si>
    <t>E8-3</t>
  </si>
  <si>
    <t>ENSG00000146267</t>
  </si>
  <si>
    <t>C6orf168</t>
  </si>
  <si>
    <t>Uncharacterized protein C6orf168  [Source:UniProtKB/Swiss-Prot;Acc:Q5TGI0]</t>
  </si>
  <si>
    <t>2966220</t>
  </si>
  <si>
    <t>(direct)Thioredoxin-like_fold-IPR012336</t>
  </si>
  <si>
    <t>2966193</t>
  </si>
  <si>
    <t>ENSE00000974799</t>
  </si>
  <si>
    <t>ENSG00000136003</t>
  </si>
  <si>
    <t>ISCU</t>
  </si>
  <si>
    <t>Iron-sulfur cluster assembly enzyme ISCU, mitochondrial Precursor (NifU-like N-terminal domain-containing protein)(NifU-like protein) [Source:UniProtKB/Swiss-Prot;Acc:Q9H1K1]</t>
  </si>
  <si>
    <t>3430793</t>
  </si>
  <si>
    <t>(+)alt-C-terminus,(+)AA:129(ACA34743.1)-&gt;142(ENSP00000344584)</t>
  </si>
  <si>
    <t>(+)ISC_FeS_clus_asmbl_IscU-IPR011339,(+)NIF_FeS_clus_asmbl_NifU_N-IPR002871</t>
  </si>
  <si>
    <t>(+)sequence: (ACA34743.1)MVLIDMSVDLSTQVVDHYENPRNVGSLDKTSKNVGTGLVGAPACGDVMKLQIQVDEKGKIVDARFKTFGCGSAIASSSLATEWVKGKTVEEALTIKNTDIAKELCLPPVKLHCSKSVLFPAEEKTQLSP -&gt; (ENSP00000344584)MVLIDMSVDLSTQVVDHYENPRNVGSLDKTSKNVGTGLVGAPACGDVMKLQIQVDEKGKIVDARFKTFGCGSAIASSSLATEWVKGKTVEEALTIKNTDIAKELCLPPVKLHCSMLAEDAIKAALADYKLKQEPKKGEAEKK</t>
  </si>
  <si>
    <t>3430776</t>
  </si>
  <si>
    <t>AK297862-5|EU329002-6</t>
  </si>
  <si>
    <t>alt-3'|cassette-exon|cassetteExon</t>
  </si>
  <si>
    <t>E7-3</t>
  </si>
  <si>
    <t>ENSG00000105866</t>
  </si>
  <si>
    <t>SP4</t>
  </si>
  <si>
    <t>Transcription factor Sp4 (SPR-1) [Source:UniProtKB/Swiss-Prot;Acc:Q02446]</t>
  </si>
  <si>
    <t>2992231</t>
  </si>
  <si>
    <t>(-)alt-N-terminus,(-)alt-C-terminus,(-)AA:143(BAG59332.1)-&gt;471(AAI09302.1)</t>
  </si>
  <si>
    <t>(+)COMPBIAS-Poly-Ala,(+)COMPBIAS-Poly-Glu,(-)MOD_RES-Phosphoserine,(-)ZN_FING-C2H2-type 1,(-)ZN_FING-C2H2-type 2,(-)ZN_FING-C2H2-type 3,(-)Znf_C2H2-IPR007087,(-)Znf_C2H2-like-IPR015880</t>
  </si>
  <si>
    <t>(-)sequence: (BAG59332.1)MSDQKKEEEEEAAAAAAMATEGGKTSEPENNNKKPKTSGSQDSQPSPLALLAATCSKIGTPGENQATGQQQRNLLETLGNLLPPLLLLQKRITFLNQPLVRLVLPAVITGVHLLQKLNQVILPPLVNFKSYKYKIQVVVYSTK -&gt; (AAI09302.1)MPESPSSSTTCTTTASTSLTSSDTLVSSADTGQYASTSASSSERTIEESQTPAATESEAQSSSQLQPNGMQNAQDQSNSLQQVQIVGQPILQQIQIQQPQQQIIQAIPPQSFQLQSGQTIQTIQQQPLQNVQLQAVNPTQVLIRAPTLTPSGQISWQTVQVQNIQSLSNLQVQNAGLSQQLTITPVSSSGGTTLAQIAPVAVAGAPITLNTAQLASVPNLQTVSVANLGAAGVQVQGVPVTITSVAGQQQGQDGVKVQQATIAPVTVAVGGIANATIGAVSPDQLTQVHLQQGQQTSDQEVQPGKRLRRVACSCPNCREGEGRGSNEPGKKKQHICHIEGCGKVYGKTSHLRAHLRWHTGERPFICNWMFCGKRFTRSDELQRHRRTHTGEKRFECPECSKRFMRSDHLSKHVKTHQNKKGGGTALAIVTSGELDSSVTEVLGSPRIVTVAAISQDSNPATPNVSTNMEEF</t>
  </si>
  <si>
    <t>2992197</t>
  </si>
  <si>
    <t>ENSE00001029037</t>
  </si>
  <si>
    <t>ENSG00000120694</t>
  </si>
  <si>
    <t>HSPH1</t>
  </si>
  <si>
    <t>Heat shock protein 105 kDa (Heat shock 110 kDa protein)(Antigen NY-CO-25) [Source:UniProtKB/Swiss-Prot;Acc:Q92598]</t>
  </si>
  <si>
    <t>E19-4</t>
  </si>
  <si>
    <t>3508359</t>
  </si>
  <si>
    <t>(-)alt-N-terminus,(-)alt-C-terminus,(-)AA:137(ENSP00000369721)-&gt;814(ENSP00000369768),(-)microRNA-target(hsa-miR-369:pictar,hsa-miR-374b:mirbase,hsa-miR-513-3p:mirbase,hsa-miR-30a*:mirbase,hsa-miR-362-5p:mirbase,hsa-miR-30e*:mirbase,hsa-miR-651:mirbase,hsa-miR-369-3p:TargetScan|mirbase,hsa-miR-655:mirbase,hsa-miR-374a:mirbase,hsa-miR-196a:mirbase)</t>
  </si>
  <si>
    <t>(-)Heat_shock_70_CS-IPR018181,(-)Hsp70-IPR001023,(-)Hsp_70-IPR013126,(-)MOD_RES-N6-acetyllysine,(-)MOD_RES-Phosphoserine,(-)MOD_RES-Phosphothreonine</t>
  </si>
  <si>
    <t>(-)sequence: (ENSP00000369721)MFEELGQRLQHYAKIAADFRNKDEKYNHIDESEMKKVEKSVNEVMEWMNNVMNAQAKKSLDQDPVVRAQEIKTKIKELNNTCEPVVTQPKPKIESPKLERTPNGPNIDKKEEDLEDKNNFGAEPPHQNDSCGIVNSY -&gt; (ENSP00000369768)MSVVGLDVGSQSCYIAVARAGGIETIANEFSDRCTPSVISFGSKNRTIGVAAKNQQITHANNTVSNFKRFHGRAFNDPFIQKEKENLSYDLVPLKNGGVGIKVMYMGEEHLFSVEQITAMLLTKLKETAENSLKKPVTDCVISVPSFFTDAERRSVLDAAQIVGLNCLRLMNDMTAVALNYGIYKQDLPSLDEKPRIVVFVDMGHSAFQVSACAFNKGKLKVLGTAFDPFLGGKNFDEKLVEHFCAEFKTKYKLDAKSKIRALLRLYQECEKLKKLMSSNSTDLPLNIECFMNDKDVSGKMNRSQFEELCAELLQKIEVPLYSLLEQTHLKVEDVSAVEIVGGATRIPAVKERIAKFFGKDISTTLNADEAVARGCALQCAILSPAFKVREFSVTDAVPFPISLIWNHDSEDTEGVHEVFSRNHAAPFSKVLTFLRRGPFELEAFYSDPQGVPYPEAKIGRFVVQNVSAQKDGEKSRVKVKVRVNTHGIFTISTASMVEKVPTEENEMSSEADMECLNQRPPENPDTDANEKKVDQPPEAKKPKIKVVNVELPIEANLVWQLGKDLLNMYIETEGKMIMQDKLEKERNDAKNAVEEYVYEFRDKLCGPYEKFICEQDHQNFLRLLTETEDWLYEEGEDQAKQAYVDKLEELMKIGTPVKVRFQEAEERPKMFEELGQRLQHYAKIAADFRNKDEKYNHIDESEMKKVEKSVNEVMEWMNNVMNAQAKKSLDQDPVVRAQEIKTKIKELNNTCEPVVTQPKPKIESPKLERTPNGPNIDKKEEDLEDKNNFGAEPPHQNGECYPNEKNSVNMDLD,(-)miR-sequence: (hsa-miR-369:pictar)TAAGGATATTTAGAAATTTTGTGTATTATA,(-)miR-sequence: (hsa-miR-374b:mirbase)TATTTAGAAATTTTGTGTATTATAT,(-)miR-sequence: (hsa-miR-513-3p:mirbase)TTTTTTAAGGATATTTAGAAATTTT,(-)miR-sequence: (hsa-miR-30a*:mirbase)ACTCTACATAACATACTGAAAC,(-)miR-sequence: (hsa-miR-362-5p:mirbase)ATTTATATTTTCTTTTTTAAGGATA,(-)miR-sequence: (hsa-miR-30e*:mirbase)ACTCTACATAACATACTGAAAC,(-)miR-sequence: (hsa-miR-651:mirbase)CTGTAGTCTTTATGATCCTAAA,(-)miR-sequence: (hsa-miR-369-3p:TargetScan|mirbase)AGAAATTTTGTGTATTATA,(-)miR-sequence: (hsa-miR-655:mirbase)TTAGAAATTTTGTGTATTAT,(-)miR-sequence: (hsa-miR-374a:mirbase)TTAGAAATTTTGTGTATTATAT,(-)miR-sequence: (hsa-miR-196a:mirbase)CATAACATACTGAAACTATTTA</t>
  </si>
  <si>
    <t>3508330</t>
  </si>
  <si>
    <t>ENSE00001342026</t>
  </si>
  <si>
    <t>E19-2</t>
  </si>
  <si>
    <t>ENSG00000169220</t>
  </si>
  <si>
    <t>RGS14</t>
  </si>
  <si>
    <t>Regulator of G-protein signaling 14 (RGS14) [Source:UniProtKB/Swiss-Prot;Acc:O43566]</t>
  </si>
  <si>
    <t>I9-1</t>
  </si>
  <si>
    <t>2843114</t>
  </si>
  <si>
    <t>(indirect)Raf_like_ras_bd-IPR003116</t>
  </si>
  <si>
    <t>2843091</t>
  </si>
  <si>
    <t>E15-4</t>
  </si>
  <si>
    <t>ENSG00000143624</t>
  </si>
  <si>
    <t>INTS3</t>
  </si>
  <si>
    <t>Integrator complex subunit 3 (Int3) [Source:UniProtKB/Swiss-Prot;Acc:Q68E01]</t>
  </si>
  <si>
    <t>I5-1</t>
  </si>
  <si>
    <t>2359836</t>
  </si>
  <si>
    <t>(-)alt-coding,(-)AA:1042(ENSP00000318641)-&gt;1043(CAH18069.1)</t>
  </si>
  <si>
    <t>(-)sequence: (ENSP00000318641)MELQKGKGAAAAAAASGAAGGGGGGAGAGAPGGGRLLLSTSLDAKDELEERLERCMSIVTSMTAGVSEREANDALNAYVCKGLPQHEEICLGLFTLILTEPAQAQKCYRDLALVSRDGMNIVLNKINQILMEKYLKLQDTCRTQLVWLVRELVKSGVLGADGVCMTFMKQIAGGDVTAKNIWLAESVLDILTEQREWVLKSSILIAMAVYTYLRLIVDHHGTAQLQALRQKEVDFCISLLRERFMECLMIGRDLVRLLQNVARIPEFELLWKDIIHNPQALSPQFTGILQLLQSRTSRKFLACRLTPDMETKLLFMTSRVRFGQQKRYQDWFQRQYLSTPDSQSLRCDLIRYICGVVHPSNEVLSSDILPRWAIIGWLLTTCTSNVAASNAKLALFYDWLFFSPDKDSIMNIEPAILVMHHSMKPHPAITATLLDFMCRIIPNFYPPLEGHVRQGVFSSLNHIVEKRVLAHLAPLFDNPKLDKELRAMLREKFPEFCSSPSPPVEVKIEEPVSMEMDNHMSDKDESCYDNAEAAFSDDEEDLNSKGKKREFRFHPIKETVVEEPVDITPYLDQLDESLRDKVLQLQKGSDTEAQCEVMQEIVDQVLEEDFDSEQLSVLASCLQELFKAHFRGEVLPEEITEESLEESVGKPLYLIFRNLCQMQEDNSSFSLLLDLLSELYQKQPKIGYHLLYYLRASKAAAGKMNLYESFAQATQLGDLHTCLMMDMKACQEDDVRLLCHLTPSIYTEFPDETLRSGELLNMIVAVIDSAQLQELVCHVMMGNLVMFRKDSVLNILIQSLDWETFEQYCAWQLFLAHNIPLETIIPILQHLKYKEHPEALSCLLLQLRREKPSEEMVKMVLSRPCHPDDQFTTSILRHWCMKHDELLAEHIKSLLIKNNSLPRKRQSLRSSSSKLAQLTLEQILEHLDNLRLNLTNTKQNFFSQTPILQALQHVQASCDEAHKMKFSDLFSLAEEYEDSSTKPPKSRRKAALSSPRSRKNATQPPNAEEESGSSSASEEEDTKPKPTKRKRKGSSAVGSDSD -&gt; (CAH18069.1)MELQKGKGAAAAAAASGAAGGGGGGAGAGAPGGGRLLLSTSLDAKDELEERLERCMSIVTSMTAGVSEREANDALNAYVCKGLPQHEEICLGLFTLILTEPAQAQKCYRDLALVSRDGMNIVLNKINQILMEKYLKLQDTCRTQLVWLVRELVKSGVLGADGVCMTFMKQIAGGGDVTAKNIWLAESVLDILTEQREWVLKSSILIAMAVYTYLRLIVDHHGTAQLQALRQKEVDFCISLLRERFMECLMIGRDLVRLLQNVARIPEFELLWKDIIHNPQALSPQFTGILQLLQSRTSRKFLACRLTPDMETKLLFMTSRVRFGQQKRYQDWFQRQYLSTPDSQSLRCDLIRYICGVVHPSNEVLSSDILPRWAIIGWLLTTCTSNVAASNAKLALFYDWLFFSPDKDSIMNIEPAILVMHHSMKPHPAITATLLDFMCRIIPNFYPPLEGHVRQGVFSSLNHIVEKRVLAHLAPLFDNPKLDKELRAMLREKFPEFCSSPSPPVEVKIEEPVSMEMDNHMSDKDESCYDNAEAAFSDDEEDLNSKGKKREFRFHPIKETVVEEPVDITPYLDQLDESLRDKVLQLQKGSDTEAQCEVMQEIVDQVLEEDFDSEQLSVLASCLQELFKAHFRGEVLPEEITEESLEESVGKPLYLIFRNLCQMQEDNSSFSLLLDLLSELYQKQPKIGYHLLYYLRASKAAAGKMNLYESFAQATQLGDLHTCLMMDMKACQEDDVRLLCHLTPSIYTEFPDETLRSGELLNMIVAVIDSAQLQELVCHVMMGNLVMFRKDSVLNILIQSLDWETFEQYCAWQLFLAHNIPLETIIPILQHLKYKEHPEALSCLLLQLRREKPSEEMVKMVLSRPCHPDDQFTTSILRHWCMKHDELLAEHIKSLLIKNNSLPRKRQSLRSSSSKLAQLTLEQILEHLDNLRLNLTNTKQNFFSQTPILQALQHVQASCDEAHKMKFSDLFSLAEEYEDSSTKPPKSRRKAALSSPRSRKNATQPPNAEEESGSSSASEEEDTKPKPTKRKRKGSSAVGSDSD</t>
  </si>
  <si>
    <t>2359817</t>
  </si>
  <si>
    <t>AL832133-4|CR627233-4|CR749212-4|CR749376-4</t>
  </si>
  <si>
    <t>ENSG00000149970</t>
  </si>
  <si>
    <t>CNKSR2</t>
  </si>
  <si>
    <t>Connector enhancer of kinase suppressor of ras 2 (Connector enhancer of KSR2)(CNK2) [Source:UniProtKB/Swiss-Prot;Acc:Q8WXI2]</t>
  </si>
  <si>
    <t>E21-2</t>
  </si>
  <si>
    <t>3971278</t>
  </si>
  <si>
    <t>(+)alt-C-terminus,(+)AA:898(ENSP00000279451)-&gt;1034(ENSP00000368824),(-)microRNA-target(hsa-miR-672:mirbase)</t>
  </si>
  <si>
    <t>(+)COILED,(+)MOD_RES-Phosphoserine</t>
  </si>
  <si>
    <t>(+)sequence: (ENSP00000279451)MALIMEPVSKWSPSQVVDWMKGLDDCLQQYIKNFEREKISGDQLLRITHQELEDLGVSRIGHQELILEAVDLLCALNYGLETENLKTLSHKLNASAKNLQNFITGRRRSGHYDGRTSRKLPNDFLTSVVDLIGAAKSLLAWLDRSPFAAVTDYSVTRNNVIQLCLELTTIVQQDCTVYETENKILHVCKTLSGVCDHIISLSSDPLVSQSAHLEVIQLANIKPSEGLGMYIKSTYDGLHVITGTTENSPADRCKKIHAGDEVIQVNHQTVVGWQLKNLVNALREDPSGVILTLKKRPQSMLTSAPALLKNMRWKPLALQPLIPRSPTSSVATPSSTISTPTKRDSSALQDLYIPPPPAEPYIPRDEKGNLPCEDLRGHMVGKPVHKGSESPNSFLDQEYRKRFNIVEEDTVLYCYEYEKGRSSSQGRRESTPTYGKLRPISMPVEYNWVGDYEDPNKMKRDSRRENSLLRYMSNEKIAQEEYMFQRNSKKDTGKKSKKKGDKSNSPTHYSLLPSLQMDALRQDIMGTPVPETTLYHTFQQSSLQHKSKKKNKGPIAGKSKRRISCKDLGRGDCEGWLWKKKDAKSYFSQKWKKYWFVLKDASLYWYINEEDEKAEGFISLPEFKIDRASECRKKYAFKACHPKIKSFYFAAEHLDDMNRWLNRINMLTAGYAERERIKQEQDYWSESDKEEADTPSTPKQDSPPPPYDTYPRPPSMSCASPYVEAKHSRLSSTETSQSQSSHEEFRQEVTGSSAVSPIRKTASQRRSWQDLIETPLTSSGLHYLQTLPLEDSVFSDSAAISPEHRRQSTLPTQKCHLQDHYGPYPLAESERMQVLNGNGGKPRSFTLPRDSGFNHCCLNAPVSACDPQDDVQPPEVEEEEEEEEEEGEAAGENIGEKS -&gt; (ENSP00000368824)MALIMEPVSKWSPSQVVDWMKGLDDCLQQYIKNFEREKISGDQLLRITHQELEDLGVSRIGHQELILEAVDLLCALNYGLETENLKTLSHKLNASAKNLQNFITGRRRSGHYDGRTSRKLPNDFLTSVVDLIGAAKSLLAWLDRSPFAAVTDYSVTRNNVIQLCLELTTIVQQDCTVYETENKILHVCKTLSGVCDHIISLSSDPLVSQSAHLEVIQLANIKPSEGLGMYIKSTYDGLHVITGTTENSPADRCKKIHAGDEVIQVNHQTVVGWQLKNLVNALREDPSGVILTLKKRPQSMLTSAPALLKNMRWKPLALQPLIPRSPTSSVATPSSTISTPTKRDSSALQDLYIPPPPAEPYIPRDEKGNLPCEDLRGHMVGKPVHKGSESPNSFLDQEYRKRFNIVEEDTVLYCYEYEKGRSSSQGRRESTPTYGKLRPISMPVEYNWVGDYEDPNKMKRDSRRENSLLRYMSNEKIAQEEYMFQRNSKKDTGKKSKKKGDKSNSPTHYSLLPSLQMDALRQDIMGTPVPETTLYHTFQQSSLQHKSKKKNKGPIAGKSKRRISCKDLGRGDCEGWLWKKKDAKSYFSQKWKKYWFVLKDASLYWYINEEDEKAEGFISLPEFKIDRASECRKKYAFKACHPKIKSFYFAAEHLDDMNRWLNRINMLTAGYAERERIKQEQDYWSESDKEEADTPSTPKQDSPPPPYDTYPRPPSMSCASPYVEAKHSRLSSTETSQSQSSHEEFRQEVTGSSAVSPIRKTASQRRSWQDLIETPLTSSGLHYLQTLPLEDSVFSDSAAISPEHRRQSTLPTQKCHLQDHYGPYPLAESERMQVLNGNGGKPRSFTLPRDSGFNHCCLNAPVSACDPQDDVQPPEVEEEEEEEEEEGEAAGENIGEKSESREEKLGDSLQDLYRALEQASLSPLGEHRISTKMEYKLSFIKRCNDPVMNEKLHRLRILKSTLKAREGEVAIIDKVLDNPDLTSKEFQQWKQMYLDLFLDICQNTTSNDPLSISSEVDVITSSLAHTHSYIETHV,(-)miR-sequence: (hsa-miR-672:mirbase)GCGCAGACTCAACATCAACCTCT</t>
  </si>
  <si>
    <t>3971219</t>
  </si>
  <si>
    <t>ENSE00001198915</t>
  </si>
  <si>
    <t>E23-2|E23-3</t>
  </si>
  <si>
    <t>E63-1</t>
  </si>
  <si>
    <t>2874390</t>
  </si>
  <si>
    <t>ENSE00001131500</t>
  </si>
  <si>
    <t>ENSG00000134198</t>
  </si>
  <si>
    <t>TSPAN2</t>
  </si>
  <si>
    <t>Tetraspanin-2 (Tspan-2) [Source:UniProtKB/Swiss-Prot;Acc:O60636]</t>
  </si>
  <si>
    <t>2429387</t>
  </si>
  <si>
    <t>(-)alt-coding,(-)AA:196(ENSP00000358528)-&gt;221(ENSP00000358529)</t>
  </si>
  <si>
    <t>(+)Tetraspanin-IPR018499,(+)Tetraspanin_EC2-IPR008952,(-)TOPO_DOM-Extracellular,(-)TRANSMEM,(-)Tetraspanin-IPR018499,(-)Tetraspanin_EC2-IPR008952,(-)Tetraspanin_sub-IPR000301</t>
  </si>
  <si>
    <t>(-)sequence: (ENSP00000358528)MGRFRGGLRCIKYLLLGFNLLFWLAGSAVIAFGLWFRFGGAIKELSSEDKSPEYFYVGLYVLVGAGALMMAVGFFGCCGAMRESQCVLGSAIRHVQTMYEEAYNDYLKDRGKGNGTLITFHSTFQCCGKESSEQVQPTCPKELLGHKNCIDEIETIISVKLQLIGIVGIGIAGLTIFGMIFSMVLCCAIRNSRDVI -&gt; (ENSP00000358529)MGRFRGGLRCIKYLLLGFNLLFWLAGSAVIAFGLWFRFGGAIKELSSEDKSPEYFYVGLYVLVGAGALMMAVGFFGCCGAMRESQCVLGSFFTCLLVIFAAEVTTGVFAFIGKGVAIRHVQTMYEEAYNDYLKDRGKGNGTLITFHSTFQCCGKESSEQVQPTCPKELLGHKNCIDEIETIISVKLQLIGIVGIGIAGLTIFGMIFSMVLCCAIRNSRDVI</t>
  </si>
  <si>
    <t>(direct)Tetraspanin_sub-IPR000301, (direct)Tetraspanin-IPR018499, (direct)Tetraspanin_EC2-IPR008952</t>
  </si>
  <si>
    <t>2429371</t>
  </si>
  <si>
    <t>ENSE00001020901</t>
  </si>
  <si>
    <t>ENSG00000183604</t>
  </si>
  <si>
    <t>AC106782.5-2</t>
  </si>
  <si>
    <t>Putative uncharacterized SMG1-like protein  [Source:UniProtKB/Swiss-Prot;Acc:Q6P435]</t>
  </si>
  <si>
    <t>E20-1</t>
  </si>
  <si>
    <t>3687649</t>
  </si>
  <si>
    <t>3687632</t>
  </si>
  <si>
    <t>ENSE00001534911</t>
  </si>
  <si>
    <t>ENSG00000132470</t>
  </si>
  <si>
    <t>ITGB4</t>
  </si>
  <si>
    <t>Integrin beta-4 Precursor (GP150)(CD104 antigen) [Source:UniProtKB/Swiss-Prot;Acc:P16144]</t>
  </si>
  <si>
    <t>3735160</t>
  </si>
  <si>
    <t>(direct)Integrin_bsu_N-IPR002369, (direct)Integrin_bsu-4-IPR012013, (direct)VWF_A-IPR002035</t>
  </si>
  <si>
    <t>3735151</t>
  </si>
  <si>
    <t>ENSE00001124465</t>
  </si>
  <si>
    <t>E41-1</t>
  </si>
  <si>
    <t>ENSG00000067365</t>
  </si>
  <si>
    <t>C16orf68</t>
  </si>
  <si>
    <t>Uncharacterized protein C16orf68  [Source:UniProtKB/Swiss-Prot;Acc:Q9BUU2]</t>
  </si>
  <si>
    <t>3647387</t>
  </si>
  <si>
    <t>3647368</t>
  </si>
  <si>
    <t>ENSE00000667696|ENSE00001505275</t>
  </si>
  <si>
    <t>3185651</t>
  </si>
  <si>
    <t>(+)alt-N-terminus,(+)AA:168(ENSP00000343359)-&gt;1088(BAG54130.1)</t>
  </si>
  <si>
    <t>(+)COMPBIAS-Pro-rich,(+)DOMAIN-PDZ,(+)HELIX,(+)MOD_RES-Phosphoserine,(+)PDZ/DHR/GLGF-IPR001478,(+)PRO_rich-IPR000694,(+)STRAND</t>
  </si>
  <si>
    <t>(+)sequence: (ENSP00000343359)MKNKLGIFRRRNESPGAPPAGKADKMMKSFKPTSEEALKWGESLEKLLVHKYGLAVFQAFLRTEFSEENLEFWLACEDFKKVKSQSKMASKAKKIFAEYIAIQACKEVNLDSYTREHTKDNLQSVTRGCFDLAQKRIFGLMEKDSYPRFLRSDLYLDLINQKKMSPPL -&gt; (BAG54130.1)MPRTGFCCFTVSLFVWMDMSMCVSLSRCVCVYVSIHPPQCLNSLLVIEGKGLISKQPGTCDPYVKISLIPEDSRLRHQKTQTVPDCRDPAFHEHFFFPVQEEDDQKRLLVTVWNRASQSRQSGLIGCMSFGVKSLLTPDKEISGWYYLLGEHLGRTKHLKVARRRLRPLRDPLLRMPGGGDTENGKKLKITIPRGKDGFGFTICCDSPVRVQAVDSGGPAERAGLQQLDTVLQLNERPVEHWKCVELAHEIRSCPSEIILLVWRMVPQVKPGPDGGVLRRASCKSTHDLQSPPNKREKNCTHGVQARPEQRHSCHLVCDSSDGLLLGGWERYTEVAKRGGQHTLPALSRATAPTDPNYIILAPLNPGSQLLRPVYQEYTIPEESGSPSKGKSYTGLGKKSRLMKTVQTMKGHGNYQNCPVVRPHATHSSYGTYVTLAPKVLVFPVFVQPLDLCNPARTLLLSEGLLLYEGRNKAAEVTLFAYSDLLLFTKEDEPGRCDVLRNPLYLQSVKLQEGSSEDLKFCVLYLAEKAECLFTLEAHSQEQKKRVCWCLSENIAKQQQLAASPPDSKMFETEADEKREMALEEGKGPGAEDSPPSKEPSPGQELPPGQDLPPNKDSPSGQEPAPSQEPLSSKDSATSEGSPPGPDAPPSKDVPPCQEPPPAQDLSPCQDLPAGQEPLPHQDPLLTKDLPAIQESPTRDLPPCQDLPPSQVSLPAKALTEDTMSSGDLLAATGDPPAAPRPAFVIPEVRLDSTYSQKAGAEQGCSGDEEDAEEAEEVEEGEEGEEDEDEDTSDDNYGERSEAKRSSMIETGQGAEGGLSLRVQNSLRRRTHSEGSLLQEPRGPCFASDTTLHCSDGEGAASTWGMPSPSTLKKELGRNGGSMHHLSLFFTGHRKMSGADTVGDDDEASRKRKSKNLAKDMKNKLGIFRRRNESPGAPPAGKADKMMKSFKPTSEEALKWGESLEKLLVHKYGLAVFQAFLRTEFSEENLEFWLACEDFKKVKSQSKMASKAKKIFAEYIAIQACKEVNLDSYTREHTKDNLQSVTRGCFDLAQKRIFGLMEKDSYPRFLRSDLYLDLINQKKMSPPL</t>
  </si>
  <si>
    <t>ENSE00001434755|ENSE00001435057</t>
  </si>
  <si>
    <t>ENSG00000085999</t>
  </si>
  <si>
    <t>RAD54L</t>
  </si>
  <si>
    <t>DNA repair and recombination protein RAD54-like (EC 3.6.1.-)(RAD54 homolog)(hRAD54)(hHR54) [Source:UniProtKB/Swiss-Prot;Acc:Q92698]</t>
  </si>
  <si>
    <t>E14-1</t>
  </si>
  <si>
    <t>2334664</t>
  </si>
  <si>
    <t>(-)alt-N-terminus,(-)alt-C-terminus,(-)AA:239(BAB71608.1)-&gt;747(BAF85300.1)</t>
  </si>
  <si>
    <t>(-)ATPase_AAA+_core-IPR003593,(-)DEAD-like_N-IPR014001,(-)DNA/RNA_helicase_C-IPR001650,(-)DOMAIN-Helicase ATP-binding,(-)DOMAIN-Helicase C-terminal,(-)Helicase_SF1/SF2_ATP-bd-IPR014021,(-)MOTIF-DEGH box,(-)NP_BIND-ATP,(-)SNF2_N-IPR000330</t>
  </si>
  <si>
    <t>(-)sequence: (BAB71608.1)MEGTVESQTPDLRDVEGKVGRKTPEGLLRGLRGECELGTSGALLLPGASSTGHDLGDKIMALKMELAYLRAIDVKILQQLVTLNEGIEAVRWLLEERGTLTSHCSSLTSSQYSLTGGSPGRSRRGSWDSLPDTSTTDRLDSVSIGSFLDTVAPSELDEQGPPGAPRSEMDWAKVIAGGERARTEVDVAATRLGSLRAVWKPPGERLQGGPPESPEDESAKLGFEAHWFWEQCQDDVTFL -&gt; (BAF85300.1)MRRSLAPSQLAKRKPEGRSCDDEDWQPGLVTPRKRKSSSETQIQECFLSPFRKPLSQLTNQPPCLDSSQHEAFIRSILSKPFKVPIPNYQGPLGSRALGLKRAGVRRALHDPLEKDALVLYEPPPLSAHDQLKLDKEKLPVHVVVDPILSKVLRPHQREGVKFLWECVTSRRIPGSHGCIMADEMGLGKTLQCITLMWTLLRQSPECKPEIDKAVVVSPSSLVKNWYNEVGKWLGGRIQPLAIDGGSKDEIDQKLEGFMNQRGARVSSPILIISYETFRLHVGVLQKGSVGLVICDEGHRLKNSENQTYQALDSLNTSRRVLISGTPIQNDLLEYFSLVHFVNSGILGTAHEFKKHFELPILKGRDAAASEADRQLGEERLRELTSIVNRCLIRRTSDILSKYLPVKIEQVVCCRLTPLQTELYKRFLRQAKPAEELLEGKMSVSSLSSITSLKKLCNHPALIYDKCVEEEDGFVGALDLFPPGYSSKALEPQLSGKMLVLDYILAVTRSRSSDKVVLVSNYTQTLDLFEKLCRARRYLYVRLDGTMSIKKRAKVVERFNSPSSPDFVFMLSSKAGGCGLNLIGANRLVMFDPDWNPANDEQAMARVWRDGQKKTCYIYRLLSAGTIEEKIFQRQSHKKALSSCVVDEEQDVERHFSLGELKELLILDEASLSDTHDRLHCRRCVNSRQIRPPPDGSDCTSDLAGWNHCTDKWGLRDEVLQAAWDAASTAITFVFHQRSHEEQRGLR</t>
  </si>
  <si>
    <t>(direct)SNF2_N-IPR000330</t>
  </si>
  <si>
    <t>2334646</t>
  </si>
  <si>
    <t>ENSE00000957458</t>
  </si>
  <si>
    <t>2960919</t>
  </si>
  <si>
    <t>(-)alt-coding,(-)AA:299(AK058082-PEP)-&gt;462(ENSP00000339053)</t>
  </si>
  <si>
    <t>(-)BINDING-Glycerylphosphorylethanolamine (covalent),(-)HELIX,(-)MOD_RES-N6,N6,N6-trimethyllysine; alternate,(-)MOD_RES-N6-acetyllysine,(-)MOD_RES-N6-acetyllysine; alternate,(-)MOD_RES-Phosphotyrosine,(-)ProtSyn_GTP_bd-IPR000795,(-)STRAND,(-)TURN,(-)Transl_elong_EF1A_euk/arc-IPR004539,(-)Transl_elong_EFTu/EF1A_2-IPR004161,(-)Transl_elong_EFTu/EF1A_C-IPR004160</t>
  </si>
  <si>
    <t>(-)sequence: (AK058082-PEP)MGKEKTHINIVVIGHVDSGKSTTTGHLIYKCGGIDKRTIEKFEKEAAEMGKGSFKYAWVLDKLKAERERGITIDISLWKFETSKYYVTIIDAPGHRDFIKNMITGTSQADCAVLIVAAGVGEFEAGISKNGQTREHALLAYTLGVKQLIVGVNKMDSTEPPYSQKRYEEIVKEAAGFTAQVIILNHPGQISAGYAPVLDCHTAHIACKFAELKEKIDRRSGKKLEDGPKFLKSGDAAIVDMVPGKPMCVESFSDYPPLGRFAVRDMRQTVAVGVIKAVDKKAAGAGKVTKSAQKAQKAK -&gt; (ENSP00000339053)MGKEKTHINIVVIGHVDSGKSTTTGHLIYKCGGIDKRTIEKFEKEAAEMGKGSFKYAWVLDKLKAERERGITIDISLWKFETSKYYVTIIDAPGHRDFIKNMITGTSQADCAVLIVAAGVGEFEAGISKNGQTREHALLAYTLGVKQLIVGVNKMDSTEPPYSQKRYEEIVKEVSTYIKKIGYNPDTVAFVPISGWNGDNMLEPSANMPWFKGWKVTRKDGNASGTTLLEALDCILPPTRPTDKPLRLPLQDVYKIGGIGTVPVGRVETGVLKPGMVVTFAPVNVTTEVKSVEMHHEALSEALPGDNVGFNVKNVSVKDVRRGNVAGDSKNDPPMEAAGFTAQVIILNHPGQISAGYAPVLDCHTAHIACKFAELKEKIDRRSGKKLEDGPKFLKSGDAAIVDMVPGKPMCVESFSDYPPLGRFAVRDMRQTVAVGVIKAVDKKAAGAGKVTKSAQKAQKAK</t>
  </si>
  <si>
    <t>(direct)Transl_elong_EFTu/EF1A_2-IPR004161, (direct)Transl_elong_EF1A_euk/arc-IPR004539</t>
  </si>
  <si>
    <t>AK058051-6|CR590363-5|CR597290-5|CR598396-5|CR612574-5|ENSE00001243576</t>
  </si>
  <si>
    <t>ENSG00000060718</t>
  </si>
  <si>
    <t>COL11A1</t>
  </si>
  <si>
    <t>Collagen alpha-1(XI) chain Precursor  [Source:UniProtKB/Swiss-Prot;Acc:P12107]</t>
  </si>
  <si>
    <t>E62-1</t>
  </si>
  <si>
    <t>2425771</t>
  </si>
  <si>
    <t>2425756</t>
  </si>
  <si>
    <t>ENSE00000800681</t>
  </si>
  <si>
    <t>E68-1</t>
  </si>
  <si>
    <t>2583260</t>
  </si>
  <si>
    <t>ENSE00000840726|ENSE00001588774</t>
  </si>
  <si>
    <t>ENSG00000162894</t>
  </si>
  <si>
    <t>FAIM3</t>
  </si>
  <si>
    <t>Fas apoptotic inhibitory molecule 3 Precursor (Regulator of Fas-induced apoptosis Toso) [Source:UniProtKB/Swiss-Prot;Acc:O60667]</t>
  </si>
  <si>
    <t>2452989</t>
  </si>
  <si>
    <t>2452977</t>
  </si>
  <si>
    <t>ENSE00001069594</t>
  </si>
  <si>
    <t>ENSG00000175745</t>
  </si>
  <si>
    <t>NR2F1</t>
  </si>
  <si>
    <t>COUP transcription factor 1 (COUP-TF I)(COUP-TF1)(Nuclear receptor subfamily 2 group F member 1)(V-ERBA-related protein EAR-3) [Source:UniProtKB/Swiss-Prot;Acc:P10589]</t>
  </si>
  <si>
    <t>2820408</t>
  </si>
  <si>
    <t>2820394</t>
  </si>
  <si>
    <t>ENSE00001250011</t>
  </si>
  <si>
    <t>E34-2</t>
  </si>
  <si>
    <t>4017581</t>
  </si>
  <si>
    <t>ENSE00000907950</t>
  </si>
  <si>
    <t>E34-1</t>
  </si>
  <si>
    <t>E19-1</t>
  </si>
  <si>
    <t>3185711</t>
  </si>
  <si>
    <t>ENSE00000926868|ENSE00001406691</t>
  </si>
  <si>
    <t>3185707</t>
  </si>
  <si>
    <t>ENSE00000721201|ENSE00001412052</t>
  </si>
  <si>
    <t>2398301</t>
  </si>
  <si>
    <t>(-)alt-N-terminus,(-)alt-C-terminus,(-)AA:57(BC110431-PEP)-&gt;230(ENSP00000383865)</t>
  </si>
  <si>
    <t>(-)sequence: (BC110431-PEP)MSFHGLITCFLKSVNQISLYGYNSLFILSLGERHLGHFQVLAMMNKIAVSTSVQDFE -&gt; (ENSP00000383865)MLRNERQFKEEKLAEQLKQAEELRQYKVLVHSQERELTQLREKLREGRDASCSLNQHLQALLTPDEPDKSQGQDLQEQLAEGCRLAQHLVQKLSPENDNDDDEDVQVEVAEKVQKSSAPREMPKAEEKEVPEDSLEECAITCSNSHGPYDSNQPHRKTKITFEEDKVDSTLIGSSSHVEWEDAVHIIPENESDDEEEEEKGPVSPRTSVGSSEKGGPRGNRSQAQQGAAG</t>
  </si>
  <si>
    <t>(direct)NBPF-IPR010630</t>
  </si>
  <si>
    <t>ENSE00001331223</t>
  </si>
  <si>
    <t>3185776</t>
  </si>
  <si>
    <t>(+)alt-N-terminus,(+)alt-C-terminus,(+)AA:140(AK309971-PEP)-&gt;1088(BAG54130.1)</t>
  </si>
  <si>
    <t>(+)COMPBIAS-Pro-rich,(+)DOMAIN-PDZ,(+)DOMAIN-RGS,(+)HELIX,(+)MOD_RES-Phosphoserine,(+)PDZ/DHR/GLGF-IPR001478,(+)PRO_rich-IPR000694,(+)Regulat_G_prot_signal-IPR000342,(+)Regulat_G_prot_signal_superfam-IPR016137,(+)STRAND,(+)TURN</t>
  </si>
  <si>
    <t>(+)sequence: (AK309971-PEP)MVTRRPVTNSWDWLPAGAAPEAVPCRHMPLSRLPLRVGQKEFFFPLPLLVPPISWLLLSESQPRLVPGSPVIRPGFQRACVAAACTVAARCPGRGVGDRSQSGASCRPIWGPKVGGPTEMLRGMYLTRNGNLQRRHTMKE -&gt; (BAG54130.1)MPRTGFCCFTVSLFVWMDMSMCVSLSRCVCVYVSIHPPQCLNSLLVIEGKGLISKQPGTCDPYVKISLIPEDSRLRHQKTQTVPDCRDPAFHEHFFFPVQEEDDQKRLLVTVWNRASQSRQSGLIGCMSFGVKSLLTPDKEISGWYYLLGEHLGRTKHLKVARRRLRPLRDPLLRMPGGGDTENGKKLKITIPRGKDGFGFTICCDSPVRVQAVDSGGPAERAGLQQLDTVLQLNERPVEHWKCVELAHEIRSCPSEIILLVWRMVPQVKPGPDGGVLRRASCKSTHDLQSPPNKREKNCTHGVQARPEQRHSCHLVCDSSDGLLLGGWERYTEVAKRGGQHTLPALSRATAPTDPNYIILAPLNPGSQLLRPVYQEYTIPEESGSPSKGKSYTGLGKKSRLMKTVQTMKGHGNYQNCPVVRPHATHSSYGTYVTLAPKVLVFPVFVQPLDLCNPARTLLLSEGLLLYEGRNKAAEVTLFAYSDLLLFTKEDEPGRCDVLRNPLYLQSVKLQEGSSEDLKFCVLYLAEKAECLFTLEAHSQEQKKRVCWCLSENIAKQQQLAASPPDSKMFETEADEKREMALEEGKGPGAEDSPPSKEPSPGQELPPGQDLPPNKDSPSGQEPAPSQEPLSSKDSATSEGSPPGPDAPPSKDVPPCQEPPPAQDLSPCQDLPAGQEPLPHQDPLLTKDLPAIQESPTRDLPPCQDLPPSQVSLPAKALTEDTMSSGDLLAATGDPPAAPRPAFVIPEVRLDSTYSQKAGAEQGCSGDEEDAEEAEEVEEGEEGEEDEDEDTSDDNYGERSEAKRSSMIETGQGAEGGLSLRVQNSLRRRTHSEGSLLQEPRGPCFASDTTLHCSDGEGAASTWGMPSPSTLKKELGRNGGSMHHLSLFFTGHRKMSGADTVGDDDEASRKRKSKNLAKDMKNKLGIFRRRNESPGAPPAGKADKMMKSFKPTSEEALKWGESLEKLLVHKYGLAVFQAFLRTEFSEENLEFWLACEDFKKVKSQSKMASKAKKIFAEYIAIQACKEVNLDSYTREHTKDNLQSVTRGCFDLAQKRIFGLMEKDSYPRFLRSDLYLDLINQKKMSPPL</t>
  </si>
  <si>
    <t>AF490838-1|AK309971-1|ENSE00001164156</t>
  </si>
  <si>
    <t>E30-1|E30-2</t>
  </si>
  <si>
    <t>altPromoter</t>
  </si>
  <si>
    <t>E30-2</t>
  </si>
  <si>
    <t>3185777</t>
  </si>
  <si>
    <t>ENSG00000197226</t>
  </si>
  <si>
    <t>TBC1D9B</t>
  </si>
  <si>
    <t>TBC1 domain family member 9B  [Source:UniProtKB/Swiss-Prot;Acc:Q66K14]</t>
  </si>
  <si>
    <t>2890336</t>
  </si>
  <si>
    <t>(+)alt-N-terminus,(+)AA:324(BAG53977.1)-&gt;1232(AAI29995.1)</t>
  </si>
  <si>
    <t>(+)DOMAIN-EF-hand,(+)DOMAIN-GRAM 1,(+)DOMAIN-GRAM 2,(+)DOMAIN-Rab-GAP TBC,(+)EF_HAND_2-IPR018249,(+)EF_hand-IPR018248,(+)EF_hand_Ca_bd-IPR002048,(+)GRAM-IPR004182,(+)MOD_RES-Phosphoserine,(+)RabGAP_TBC-IPR000195,(+)TRANSMEM</t>
  </si>
  <si>
    <t>(+)sequence: (BAG53977.1)MGDLLPRAWPGAGCTETQTTSQGPQELAVPTAECYSCSFYFCVCPEALPQEEQEGSGSEERGEEKGTSSPDYRHYLRMWAKEKEAQKETIKDLPKMNQEQFIELCKTLYNMFSEDPMEQDLYHAIATVASLLLRIGEVGKKFSARTGRKPRDCATGEDEPPAPELHQDAARELQPPAAGDPQAKAGGDTHLGTAPQESQVVVEGGSGEGQGSPSQLLSDDETKDDMSMSSYSVVSTGSLQCEDLADDTVLVGGEACSSTARIGGTVDTDWCISFEQILASILTESVLVNFFEKRVDIGLKIKDQKKVERQFSTASDHEQPGVSG -&gt; (AAI29995.1)MWLSPEEVLVANALWVTERANPFFVLQRRRGHGRGGGLTGLLVGTLDVVLDSSARVAPYRILHQTQDSQVYWTVACGSSRKEITKHWEWLENNLLQTLSIFDSEEDITTFVKGKIHGIIAEENKNLQPQGDEDPGKFKEAELKMRKQFGMPEGEKLVNYYSCSYWKGRVPRQGWLYLTVNHLCFYSFLLGKEVSLVVQWVDITRLEKNATLLFPESIRVDTRDQELFFSMFLNIGETFKLMEQLANLAMRQLLDSEGFLEDKALPRPIRPHRNISALKRDLDARAKNECYRATFRLPRDERLDGHTSCTLWTPFNKLHIPGQMFISNNYICFASKEEDACHLIIPLREVTIVEKADSSSVLPSPLSISTKSKMTFLFANLKDRDFLVQRISDFLQKTPSKQPGSIGSRKASVVDPSTESSPAPQEGSEQPASPASPLSSRQSFCAQEAPTASQGLLKLFQKNSPMEDLGAKGAKEKMKEESWHIHFFEYGRGVCMYRTAKTRALVLKGIPESLRGELWLLFSGAWNEMVTHPGYYAELVEKSTGKYSLATEEIERDLHRSMPEHPAFQNELGIAALRRVLTAYAFRNPTIGYCQAMNIVTSVLLLYGSEEEAFWLLVALCERMLPDYYNTRVVGALVDQGIFEELTRDFLPQLSEKMQDLGVISSISLSWFLTLFLSVMPFESAVVIVDCFFYEGIKVILQVALAVLDANMEQLLGCSDEGEAMTMLGRYLDNVVNKQSVSPPIPHLRALLSSSDDPPAEVDIFELLKVSYEKFSSLRAEDIEQMRFKQRLKVIQSLEDTAKRSVVRAIPVDIGFSIEELEDLYMVFKAKHLASQYWGCSRTMAGRRDPSLPYLEQYRIDASQFRELFASLTPWACGSHTPLLAGRMFRLLDENKDSLINFKEFVTGMSGMYHGDLTEKLKVLYKLHLPPALSPEEAESALEAAHYFTEDSSSEALPQEEQEGSGSEERGEEKGTSSPDYRHYLRMWAKEKEAQKETIKDLPKMNQEQFIELCKTLYNMFSEDPMEQDLYHAIATVASLLLRIGEVGKKFSARTGRKPRDCATEEDEPPAPELHQDAARELQPPAAGDPQAKAGGDTHLGKAPQESQVVVEGGSGEGQGSPSQLLSDDETKDDMSMSSYSVVSTGSLQCEDLADDTVLVGGEACSPTARIGGTVDTDWCISFEQILASILTESVLVNFFEKRVDIGLKIKDQKKVERQFSTASDHEQPGVSG</t>
  </si>
  <si>
    <t>2890326</t>
  </si>
  <si>
    <t>AK123874-2</t>
  </si>
  <si>
    <t>alt-3'|altPromoter|bleedingExon</t>
  </si>
  <si>
    <t>3362035</t>
  </si>
  <si>
    <t>(-)alt-N-terminus,(-)AA:650(BAG56779.1)-&gt;1137(AAH36655.1)</t>
  </si>
  <si>
    <t>(-)sequence: (BAG56779.1)MPTLQRDLPKENPYEDVDLKSRRAGRKSQQLSENSLDSLHRMWSPQDRKYNSPPTQLSLKPNSQSLRSGNWSERKSHRLPRLPKRHSHDDMLLLAQLSLPSSPSSLNEDSLSTTSELLSSRRARRIPKLVQRINSIYNAKRGKKRLKKLSMSSIETASLRDENSESESDSDDRFKAHTQRLVHIQSMLKRAPSYRTLELELLEWQERELFEYFVVVSLKKKPSRNTYLPEVSYQFPKLDRPTKQMREAEERLKAIPQFCFPDAKDWLPVSEYSSETFSFMLTGEDGSRRFGYCRRLLPSGKGPRLPEVYCVISRLGCFGLFSKVLDEVERRRGISAALVYPFMRSLMESPFPAPGKTIKVKTFLPGAGNEVLELRRPMDSRLEHVDFECLFTCLSVRQLIRIFASLLLERRVIFVADKLSTLSSCSHAVVALLYPFSWQHTFIPVLPASMIDIVCCPTPFLVGLLSSSLPKLKELPVEEALMVNLGSDRFIRQMDDEDTLLPRKLQAALEQALERKNELISQDSDSDSDDECNTLNGLVSEVFIRFFVETVGHYSLFLTQSEKGERAFQREAFRKSVASKSIRRFLEVFMESQMFAGFIQDRELRKCRAKGLFEQRVEQYLEELPDTEQSGMNKFLRGLGNKMKFLHKKN -&gt; (AAH36655.1)MTMTANKNSSITHGAGGTKAPRGTLSRSQSVSPPPVLSPPRSPIYPLSDSETSACRYPSHSSSRVLLKDRHPPAPSPQNPQDPSPDTSPPTCPFKTASFGYLDRSPSACKRDAQKESVQGAAQDVAGVAACLPLAQSTPFPGPAAGPRGVLLTRTGTRAHSLGIREKISAWEGRREASPRMSMCGEKREGSGSEWAASEGCPSLGCPSVVPSPCSSEKTFDFKGLRRMSRTFSECSYPETEEEGEALPVRDSFYRLEKRLGRSEPSAFLRGHGSRKESSAVLSRIQKIEQVLKEQPGRGLPQLPSSCYSVDRGKRNTGTLGSLEEPAGGASVSAGSRAVGVAGVAGEAGPPPEREGSGSTKPGTPGNSPSSQRLPSKSSLDPAVNPVPKPKRTFEYEADKNPKSKPSNGLPPSPTPAAPPPLPSTPAPPVTRRPKKDMRGHRKSQSRKSFEFEDASSLQSLYPSSPTENGTENQPKFGSKSTLEENAYEDIVGDLPKENPYEDVDLKSRRAGRKSQQLSENSLDSLHRMWSPQDRKYNSPPTQLSLKPNSQSLRSGNWSERKSHRLPRLPKRHSHDDMLLLAQLSLPSSPSSLNEDSLSTTSELLSSRRARRIPKLVQRTNSIYNAKRGKKRLKKLSMSSIETASLRDENSESESDSDDRFKAHTQRLVHIQSMLKRAPSYRTLELELLEWQERELFEYFVVVSLKKKPSRNTYLPEVSYQFPKLDRPTKQMREAEERLKAIPQFCFPDAKDWLPVSEYSSETFSFMLTGEDGGRRFGYCRRLLPSGKGPRLPEVYCVISRLGCFGLFSKVLDEVERRRGISAALVYPFMRSLMESPFPAPGKTIKVKTFLPGAGNEVLELRRPMDSRLEHVDFECLFTCLSVRQLIRIFASLLLERRVIFVADKLSTLSSCSHAVVALLYPFSWQHTFIPVLPASMIDIVCCPTPFLVGLLSSSLPKLKELPVEEALMVNLGSDRFIRQMDDEDTLLPRKLQAALEQALERKNELISQDSDSDSDDECNTLNGLVSEVFIRFFVETVGHYSLFLTQSEKGERAFQREAFRKSVASKSIRRFLEVFMESQMFAGFIQDRELRKCRAKGLFEQRVEQYLEELPDTEQSGMNKFLRGLGNKMKFLHKKN</t>
  </si>
  <si>
    <t>ENSE00001271497</t>
  </si>
  <si>
    <t>ENSG00000111817</t>
  </si>
  <si>
    <t>SART2</t>
  </si>
  <si>
    <t>Dermatan-sulfate epimerase Precursor (DS epimerase)(EC 5.1.3.19)(Chondroitin-glucuronate 5-epimerase)(Squamous cell carcinoma antigen recognized by T-cells 2)(SART-2) [Source:UniProtKB/Swiss-Prot;Acc:Q9UL01]</t>
  </si>
  <si>
    <t>2922610</t>
  </si>
  <si>
    <t>(+)alt-N-terminus,(+)alt-C-terminus,(+)AA:189(BAH11619.1)-&gt;958(AAH39245.1)</t>
  </si>
  <si>
    <t>(+)SIGNAL,(+)TRANSMEM</t>
  </si>
  <si>
    <t>(+)sequence: (BAH11619.1)MAALKGRQVYWATAGKISGWTWPHAPRRPHVLLLNGIGVGGALGSIDELLCQALSNGLNVPEGSLTSTCAQQPDGLIHTAKWGHVHSLSSHSPGAPNACGVLPGTTVDDGVHQDLQRVLACEQVYDLEGMLDDAHSHELLAVVAAVHHHGVSKALHNGTLSFVEAFGGIPPCTVRIFRRWFGCLGDLEI -&gt; (AAH39245.1)MRTHTRGAPSVFFIYLLCFVSAYITDENPEVMIPFTNANYDSHPMLYFSRAEVAELQLRAASSHEHIAARLTEAVHTMLSSPLEYLPPWDPKDYSARWNEIFGNNLGALAMFCVLYPENIEARDMAKDYMERMAAQPSWLVKDAPWDEVPLAHSLVGFATAYDFLYNYLSKTQQEKFLEVIANASGYMYETSYRRGWGFQYLHNHQPTNCMALLTGSLVLMNQGYLQEAYLWTKQVLTIMEKSLVLLREVTDGSLYEGVAYGSYTTRSLFQYMFLVQRHFNINHFGHPWLKQHFAFMYRTILPGFQRTVAIADSNYNWFYGPESQLVFLDKFVMRNGSGNWLADQIRRNRVVEGPGTPSKGQRWCTLHTEFLWYDGSLKSVPPPDFGTPTLHYFEDWGVVTYGSALPAEINRSFLSFKSGKLGGRAIYDIVHRNKYKDWIKGWRNFNAGHEHPDQNSFTFAPNGVPFITEALYGPKYTFFNNVLMFSPAVSKSCFSPWVGQVTEDCSSKWSKYKHDLAASCQGRVVAAEEKNGVVFIRGEGVGAYNPQLNLKNVQRNLILLHPQLLLLVDQIHLGEESPLETAASFFHNVDVPFEETVVDGVHGAFIRQRDGLYKMYWMDDTGYSEKATFASVTYPRGYPYNGTNYVNVTMHLRSPITRAAYLFIGPSIDVQSFTVHGDSQQLDVFIATSKHAYATYLWTGEATGQSAFAQVIADRHKILFDRNSAIKSSIVPEVKDYAAIVEQNLQHFKPVFQLLEKQILSRVRNTASFRKTAERLLRFSDKRQTEEAIDRIFAISQQQQQQSKSKKNRRAGKRYKFVDAVPDIFAQIEVNEKKIRQKAQILAQKELPIDEDEEMKDLLDFADVTYEKHKNGGLIKGRFGQARMVTTTHSRAPSLSASYTRLFLILNIAIFFVMLAMQLTYFQRAQSLHGQRCLYAVLLIDSCILLWLYSSCSQSQC</t>
  </si>
  <si>
    <t>2922604</t>
  </si>
  <si>
    <t>AK293872-2</t>
  </si>
  <si>
    <t>E12-2</t>
  </si>
  <si>
    <t>2874406</t>
  </si>
  <si>
    <t>(direct)EGF-type_Asp/Asn_hydroxyl_CS-IPR000152, (direct)EGF_Ca_bd_2-IPR013091, (direct)Fibrillin-IPR011398, (direct)EGF_3-IPR000742, (direct)EGF_Ca_bd_CS-IPR018097, (direct)EGF-IPR006210, (direct)EGF_like_reg_CS-IPR013032, (direct)EGF_Ca_bd-IPR001881</t>
  </si>
  <si>
    <t>ENSE00000972346</t>
  </si>
  <si>
    <t>ENSG00000079102</t>
  </si>
  <si>
    <t>Protein CBFA2T1 (Protein MTG8)(Protein ETO)(Eight twenty one protein)(Cyclin-D-related protein)(Zinc finger MYND domain-containing protein 2) [Source:UniProtKB/Swiss-Prot;Acc:Q06455]</t>
  </si>
  <si>
    <t>E16-3</t>
  </si>
  <si>
    <t>3144348</t>
  </si>
  <si>
    <t>(-)alt-N-terminus,(-)AA:615(BAH12630.1)-&gt;702(ENSP00000379520),(-)microRNA-target(hsa-miR-190:miranda,hsa-miR-193b:mirbase,hsa-miR-30a-3p:pictar)</t>
  </si>
  <si>
    <t>(-)MTG8-IPR013290</t>
  </si>
  <si>
    <t>(-)sequence: (BAH12630.1)MCHPDKAFTSDKLQCVFNEYKAAVWVPPRPRPLSRAPLPEDRTEKHSTMPDSPVDVKTQSRLTPPTMPPPPTTQGAPRTSSFTPTTLTNGTSHSPTALNGAPSPPNGFSNGPSSSSSSSLANQQLPPACGARQLSKLKRFLTTLQQFGNDISPEIGERVRTLVLGLVNSTLTIEEFHSKLQEATNFPLRPFVIPFLKANLPLLQRELLHCARLAKQNPAQYLAQHEQLLLDASTTSPVDSSELLLDVNENGKRRTPDRTKENGFDREPLHSEHPSKRPCTISPGQRYSPNNGLSYQPNGLPHPTPPPPQHYRLDDMAIAHHYRDSYRHPSHRDLRDRNRPMGLHGTRQEEMIDHRLTDREWAEEWKHLDHLLNCIMDMVEKTRRSLTVLRRCQEADREELNYWIRRYSDAEDLKKGGGSSSSHSRQQSPVNPDPVALDAHREFLHRPASGYVPEEIWKKAEEAVNGVKRQAMTELQKAVSEAERKAHDMITTERAKMERTVAEAKRQAAEDALAVISQQEDSSESCWNCGRKASETCSGCNTARYCGSFCQHKDWEKHHHICGQTLQAQQQGDTPAVSSSVTPNSGAGSPMDTPPAATPRSTTPGTPSTIETTPR -&gt; (ENSP00000379520)ISLFAFWCSETCRERWSAKGRVGVVILCTHIPVIVLPKETGLGSRPHVLLSSSTFLLQVQSGVSALHLSLPGRRTRPAPCLRRCRPSPSDGPPLCCHSFQNRRHEPGTRLLLGDSHFLCGTLDSRMPDRTEKHSTMPDSPVDVKTQSRLTPPTMPPPPTTQGAPRTSSFTPTTLTNGTSHSPTALNGAPSPPNGFSNGPSSSSSSSLANQQLPPACGARQLSKLKRFLTTLQQFGNDISPEIGERVRTLVLGLVNSTLTIEEFHSKLQEATNFPLRPFVIPFLKANLPLLQRELLHCARLAKQNPAQYLAQHEQLLLDASTTSPVDSSELLLDVNENGKRRTPDRTKENGFDREPLHSEHPSKRPCTISPGQRYSPNNGLSYQPNGLPHPTPPPPQHYRLDDMAIAHHYRDSYRHPSHRDLRDRNRPMGLHGTRQEEMIDHRLTDREWAEEWKHLDHLLNCIMDMVEKTRRSLTVLRRCQEADREELNYWIRRYSDAEDLKKGGGSSSSHSRQQSPVNPDPVALDAHREFLHRPASGYVPEEIWKKAEEAVNEVKRQAMTELQKAVSEAERKAHDMITTERAKMERTVAEAKRQAAEDALAVINQQEDSSESCWNCGRKASETCSGCNTARYCGSFCQHKDWEKHHHICGQTLQAQQQGDTPAVSSSVTPNSGAGSPMDTPPAATPRSTTPGTPSTIETTPR,(-)miR-sequence: (hsa-miR-190:miranda)ACTTATTGTGGATAACAAAGATATCT,(-)miR-sequence: (hsa-miR-193b:mirbase)AGTAAAACACAGAGGGCCAGTA,(-)miR-sequence: (hsa-miR-30a-3p:pictar)AAAGATATCTTTTCTTTAGAGAACTGAAAA</t>
  </si>
  <si>
    <t>3144346</t>
  </si>
  <si>
    <t>ENSE00001226380</t>
  </si>
  <si>
    <t>ENSG00000157540</t>
  </si>
  <si>
    <t>DYRK1A</t>
  </si>
  <si>
    <t>Dual specificity tyrosine-phosphorylation-regulated kinase 1A (EC 2.7.12.1)(Protein kinase minibrain homolog)(MNBH)(hMNB)(HP86)(Dual specificity YAK1-related kinase) [Source:UniProtKB/Swiss-Prot;Acc:Q13627]</t>
  </si>
  <si>
    <t>E7-1</t>
  </si>
  <si>
    <t>3920604</t>
  </si>
  <si>
    <t>(+)alt-C-terminus,(+)AA:529(ENSP00000381929)-&gt;754(ENSP00000340373)</t>
  </si>
  <si>
    <t>(+)COMPBIAS-Poly-His,(+)COMPBIAS-Poly-Ser,(+)COMPBIAS-Ser/Thr-rich,(+)MOD_RES-Phosphoserine</t>
  </si>
  <si>
    <t>(+)sequence: (ENSP00000381929)MHTGGETSACKPSSVRLAPSFSFHAAGLQMAGQMPHSHQYSDRRQPNISDQQVSALSYSDQIQQPLTNQVMPDIVMLQRRMPQTFRDPATAPLRKLSVDLIKTYKHINEVYYAKKKRRHQQGQGDDSSHKKERKVYNDGYDDDNYDYIVKNGEKWMDRYEIDSLIGKGSFGQVVKAYDRVEQEWVAIKIIKNKKAFLNQAQIEVRLLELMNKHDTEMKYYIVHLKRHFMFRNHLCLVFEMLSYNLYDLLRNTNFRGVSLNLTRKFAQQMCTALLFLATPELSIIHCDLKPENILLCNPKRSAIKIVDFGSSCQLGQRIYQYIQSRFYRSPEVLLGMPYDLAIDMWSLGCILVEMHTGEPLFSGANEVDQMNKIVEVLGIPPAHILDQAPKARKFFEKLPDGTWNLKKTKDGKREYKPPGTRKLHNILGVETGGPGGRRAGESGHTVADYLKFKDLILRMLDYDPKTRIQPYYALQHSFFKKTADEGTNTSNSVSTSPAMEQSQSSGTTSSTSSSSGASAISCSSWLVRH -&gt; (ENSP00000340373)MHTGGETSACKPSSVRLAPSFSFHAAGLQMAGQMPHSHQYSDRRQPNISDQQVSALSYSDQIQQPLTNQRRMPQTFRDPATAPLRKLSVDLIKTYKHINEVYYAKKKRRHQQGQGDDSSHKKERKVYNDGYDDDNYDYIVKNGEKWMDRYEIDSLIGKGSFGQVVKAYDRVEQEWVAIKIIKNKKAFLNQAQIEVRLLELMNKHDTEMKYYIVHLKRHFMFRNHLCLVFEMLSYNLYDLLRNTNFRGVSLNLTRKFAQQMCTALLFLATPELSIIHCDLKPENILLCNPKRSAIKIVDFGSSCQLGQRIYQYIQSRFYRSPEVLLGMPYDLAIDMWSLGCILVEMHTGEPLFSGANEVDQMNKIVEVLGIPPAHILDQAPKARKFFEKLPDGTWNLKKTKDGKREYKPPGTRKLHNILGVETGGPGGRRAGESGHTVADYLKFKDLILRMLDYDPKTRIQPYYALQHSFFKKTADEGTNTSNSVSTSPAMEQSQSSGTTSSTSSSSGGSSGTSNSGRARSDPTHQHRHSGGHFTAAVQAMDCETHSPQVRQQFPAPLGWSGTEAPTQVTVETHPVQETTFHVAPQQNALHHHHGNSSHHHHHHHHHHHHHGQQALGNRTRPRVYNSPTNSSSTQDSMEVGHSHHSMTSLSSSTTSSSTSSSSTGNQGNQAYQNRPVAANTLDFGQNGAMDVNLTVYSNPRQETGIAGHPTYQFSANTGPAHYMTEGHLTMRQGADREESPMTGVCVQQSPVASS</t>
  </si>
  <si>
    <t>3920566</t>
  </si>
  <si>
    <t>ENSE00001033279</t>
  </si>
  <si>
    <t>alt-3'|altThreePrime</t>
  </si>
  <si>
    <t>ENSG00000100979</t>
  </si>
  <si>
    <t>PLTP</t>
  </si>
  <si>
    <t>Phospholipid transfer protein Precursor (Lipid transfer protein II) [Source:UniProtKB/Swiss-Prot;Acc:P55058]</t>
  </si>
  <si>
    <t>3907533</t>
  </si>
  <si>
    <t>(+)truncated,(-)AA:242(CU676468-PEP)-&gt;488(CR625284-PEP)</t>
  </si>
  <si>
    <t>(-)Bactericidal_perm-incr_a/b_dom-IPR017943,(-)DISULFID,(-)Lipid-bd_serum_glycop_CS-IPR017954,(-)Lipid-bd_serum_glycop_N-IPR017942</t>
  </si>
  <si>
    <t>(-)sequence: (CU676468-PEP)MALFGALFLALLAGAHAVFPGCKIRVTSKALELVKQEGLRFLEQKLETITIPDLRGKEGHFYYNISKVKVTKLQLTSSKLNFQPQQELMLQITNASLGLRFRRQLLYWFFYDGGYINASAEGVSIRTGLELSRNPAGRMKVSNVSCQASVSKMHAAFGGTFKKVYNFLSTFITSGMRFLLNQQICPVLYHAGTVLLNSLLNTVPVRSSVNKLVGIDYSLMRDPVASTSNLNMNFRGGFLPPD -&gt; (CR625284-PEP)MALFGALFLALLAGAHAEFPGCKIRVTSKALELVKQEGLRFLEQELETITIPDLRGKEGHFYYNISEVKVTELQLTSSELDFQPQQELMLQITNASLGLRFRRQLLYWFFYDGGYINASAEGVSIRTGLELSRDPAGRMKVSNVSCQASVSRMHAAFGGTFKKVYDFLSTFITSGMRFLLNQQICPVLYHAGTVLLNSLLDTVPVRSSVDELVGIDYSLMKDPVASTSNLDMDFRGAFFPLTERNWSLPNRAVEPQLQEEERMVYVAFSEFFFDSAMESYFRAGALQLLLVGDKVPHDLDMLLRATYFGSIVLLSPAVIDSPLKLELRVLAPPRCTIKPSGTTISVTASVTIALVPPDQPEVQLSSMTMDARLSAKMALRGKALRTQLDLRRFRIYSNHSALESLAAPLKTMLQIGVMPMLNERTWRGVQIPLPEGINFVHEVVTNHAGFLTIGADLHFAKGLREVIEKNRPADVRASTAPTPSTAAV</t>
  </si>
  <si>
    <t>(direct)Lipid_bd_serum_glycop_C-IPR001124, (direct)Bactericidal_perm-incr_a/b_dom-IPR017943</t>
  </si>
  <si>
    <t>3907524</t>
  </si>
  <si>
    <t>ENSE00000662444</t>
  </si>
  <si>
    <t>2583257</t>
  </si>
  <si>
    <t>(+)alt-N-terminus,(+)AA:232(ENSP00000259053)-&gt;1817(ENSP00000387342)</t>
  </si>
  <si>
    <t>(+)C-type_lectin-IPR001304,(+)C-type_lectin_CS-IPR018378,(+)C-type_lectin_fold-IPR016187,(+)DISULFID,(+)DOMAIN-C-type lectin 1,(+)DOMAIN-C-type lectin 2,(+)DOMAIN-C-type lectin 3,(+)DOMAIN-C-type lectin 4,(+)DOMAIN-C-type lectin 5,(+)DOMAIN-C-type lectin 6,(+)DOMAIN-C-type lectin 7,(+)DOMAIN-C-type lectin 9,(+)DOMAIN-Fibronectin type-II,(+)DOMAIN-Ricin B-type lectin,(+)Eosinophil_major_basic-IPR002352,(+)FN_type2_col_bd-IPR000562,(+)Kringle-like-IPR013806,(+)MOD_RES-Phosphotyrosine,(+)Pancreatis_ac-IPR003990,(+)Ricin_B-rel_lectin-IPR008997,(+)Ricin_B_lectin-IPR000772,(+)SIGNAL,(-)C-type_lectin_fold-IPR016187,(-)SIGNAL</t>
  </si>
  <si>
    <t>(+)sequence: (ENSP00000259053)MLRAALPALLLPLLGLAAAAVADCPSSTWIQFQDSCYIFLQEAIKVESIEDVRNQCTDHGADMISIHNEEENAFILDTLKKQWKGPDDILLGMFYDTDDASFKWFDNSNMTFDKWTDQDDDEDLVDTCAFLHIKTGEWKKGNCEVSSVEGTLCKTAIPYKRKYLSDNHILISALVIASTVILTVLGAIIWFLYKKHSDSRFTTVFSTAPQSPYNEDCVLVVGEENEYPVQFD -&gt; (ENSP00000387342)MRTGWATPRRPAGLLMLLFWFFDLAEPSGRAANDPFTIVHGNTGKCIKPVYGWIVADDCDETEDKLWKWVSQHRLFHLHSQKCLGLDITKSVNELRMFSCDSSAMLWWKCEHHSLYGAARYRLALKDGHGTAISNASDVWKKGGSEESLCDQPYHEIYTRDGNSYGRPCEFPFLIDGTWHHDCILDEDHSGPWCATTLNYEYDRKWGICLKPENGCEDNWEKNEQFGSCYQFNTQTALSWKEAYVSCQNQGADLLSINSAAELTYLKEKEGIAKIFWIGLNQLYSARGWEWSDHKPLNFLNWDPDRPSAPTIGGSSCARMDAESGLWQSFSCEAQLPYVCRKPLNNTVELTDVWTYSDTRCDAGWLPNNGFCYLLVNESNSWDKAHAKCKAFSSDLISIHSLADVEVVVTKLHNEDIKEEVWIGLKNINIPTLFQWSDGTEVTLTYWDENEPNVPYNKTPNCVSYLGELGQWKVQSCEEKLKYVCKRKGEKLNDASSDKMCPPDEGWKRHGETCYKIYEDEVPFGTNCNLTITSRFEQEYLNDLMKKYDKSLRKYFWTGLRDVDSCGEYNWATVGGRRRAVTFSNWNFLEPASPGGCVAMSTGKSVGKWEVKDCRSFKALSICKKMSGPLGPEEASPKPDDPCPEGWQSFPASLSCYKVFHAERIVRKRNWEEAERFCQALGAHLSSFSHVDEIKEFLHFLTDQFSGQHWLWIGLNKRSPDLQGSWQWSDRTPVSTIIMPNEFQQDYDIRDCAAVKVFHRPWRRGWHFYDDREFIYLRPFACDTKLEWVCQIPKGRTPKTPDWYNPDRAGIHGPPLIIEGSEYWFVADLHLNYEEAVLYCASNHSFLATITSFVGLKAIKNKIANISGDGQKWWIRISEWPIDDHFTYSRYPWHRFPVTFGEECLYMSAKTWLIDLGKPTDCSTKLPFICEKYNVSSLEKYSPDSAAKVQCSEQWIPFQNKCFLKIKPVSLTFSQASDTCHSYGGTLPSVLSQIEQDFITSLLPDMEATLWIGLRWTAYEKINKWTDNRELTYSNFHPLLVSGRLRIPENFFEEESRYHCALILNLQKSPFTGTWNFTSCSERHFVSLCQKYSEVKSRQTLQNASETVKYLNNLYKIIPKTLTWHSAKRECLKSNMQLVSITDPYQQAFLSVQALLHNSSLWIGLFSQDDELNFGWSDGKRLHFSRWAETNGQLEDCVVLDTDGFWKTVDCNDNQPGAICYYSGNETEKEVKPVDSVKCPSPVLNTPWIPFQNCCYNFIITKNRHMATTQDEVHTKCQKLNPKSHILSIRDEKENNFVLEQLLYFNYMASWVMLGITYRNKSLMWFDKTPLSYTHWRAGRPTIKNEKFLAGLSTDGFWDIQTFKVIEEAVYFHQHSILACKIEMVDYKEEYNTTLPQFMPYEDGIYSVIQKKVTWYEALNMCSQSGGHLASVHNQNGQLFLEDIVKRDGFPLWVGLSSHDGSESSFEWSDGSTFDYIPWKGQTSPGNCVLLDPKGTWKHEKCNSVKDGAICYKPTKSKKLSRLTYSSRCPAAKENGSRWIQYKGHCYKSDQALHSFSEAKKLCSKHDHSATIVSIKDEDENKFVSRLMRENNNITMRVWLGLSQHSVDCPSSTWIQFQDSCYIFLQEAIKVESIEDVRNQCTDHGADMISIHNEEENAFILDTLKKQWKGPDDILLGMFYDTDDASFKWFDNSNMTFDKWTDQDDDEDLVDTCAFLHIKTGEWKKGNCEVSSVEGTLCKTAIPYKRKYLSDNHILISALVIASTVILTVLGAIIWFLYKKHSDSRFTTVFSTAPQSPYNEDCVLVVGEENEYPVQFD</t>
  </si>
  <si>
    <t>ENSE00000840726</t>
  </si>
  <si>
    <t>ENSG00000165912</t>
  </si>
  <si>
    <t>PACSIN3</t>
  </si>
  <si>
    <t>Protein kinase C and casein kinase substrate in neurons protein 3 (SH3 domain-containing protein 6511)(Endophilin I) [Source:UniProtKB/Swiss-Prot;Acc:Q9UKS6]</t>
  </si>
  <si>
    <t>3371967</t>
  </si>
  <si>
    <t>(-)alt-C-terminus,(-)AA:321(CU680096-PEP)-&gt;424(AAG31023.1)</t>
  </si>
  <si>
    <t>(-)DOMAIN-SH3,(-)MOD_RES-Phosphoserine,(-)MOD_RES-Phosphothreonine,(-)SH3_2-IPR011511,(-)SH3_domain-IPR001452</t>
  </si>
  <si>
    <t>(-)sequence: (CU680096-PEP)MAPEEDAGGEALGGSFWEAGNYRRTVQRVEDGHRLCGDLVSCFQERARIEKAYAQQLADWARKWRGTVEKGPQYGTLEKAWHAFFTAAERLSALHLEVREKLQGQDSERVRAWQRGAFHRPVLGGFRESRAAEDGFRKAQKPWLKRLKEVEASKKSYHAARKDEKTAQTRESHAKADSAVSQEQLRKLQERVERCAKEAEKTKAQYEQTLAELHRYTPRYMEDMEQAFETCQAAERQRLLFFRICCSLTPAPGPSRSEKFHELHRTLPRALRQPVTKRICPGAAHHGPRMAMTWPIPGGVLAPPKKITPKKKGGPTPNELP -&gt; (AAG31023.1)MAPEEDAGGEALGGSFWEAGNYRRTVQRVEDGHRLCGDLVSCFQERARIEKAYAQQLADWARKWRGTVEKGPQYGTLEKAWHAFFTAAERLSALHLEVREKLQGQDSERVRAWQRGAFHRPVLGGFRESRAAEDGFRKAQKPWLKRLKEVEASKKSYHAARKDEKTAQTRESHAKADSAVSQEQLRKLQERVERCAKEAEKTKAQYEQTLAELHRYTPRYMEDMEQAFETCQAAERQRLLFFKDMLLTLHQHLDLSSSEKFHELHRDLHQGIEAASDEEDLRWWRSTHGPGMAMNWPQFEEWSLDTQRTISRKEKGGRSPDEVTLTSIVPTRDGTAPPPQSPGSPGTGQDEEWSDEESPRKAATGVRVRALYDYAGQEADELSFRAGEELLKMSEEDEQGWCQGQLQSGRIGLYPANYVECVGA</t>
  </si>
  <si>
    <t>(direct)SH3_domain-IPR001452, (direct)SH3_2-IPR011511</t>
  </si>
  <si>
    <t>3371964</t>
  </si>
  <si>
    <t>ENSE00001097996</t>
  </si>
  <si>
    <t>E3-9</t>
  </si>
  <si>
    <t>3868212</t>
  </si>
  <si>
    <t>(-)alt-C-terminus,(-)AA:374(CU678568-PEP)-&gt;426(AK000829-PEP),(-)microRNA-target(hsa-miR-647:mirbase,hsa-miR-330-3p:mirbase)</t>
  </si>
  <si>
    <t>(+)REPEAT-6</t>
  </si>
  <si>
    <t>(-)sequence: (CU678568-PEP)MSGFNFGGTGAPTGGFTFGTAKTATTTPATGFSFSTSGTGGFNFGAPFQPATSTPSTGLFSLATQTPATQTTGFTFGTATLASGGTGFSLGIGASKLNLSNTAATPAMANPSGFGLGSSNLTNAISSTVTSSQGTAPTGFVFGPSTTSVAPATTSGGFSFTGGSTAQPSGFNIGSAGNSAQPTAPATLPFTPATPAATTAGATQPAAPTPTATITSTGPSLFASIATAPTSSATTGLSLCTPVHTAGAPTAGTQGFSLKAPGAASGTSTTTFTGCNATATTNNQQQAPPAFALKLKTTRRQPGIPQQKKKAAGDPFHLPLGATCRGGLPTSALEPCPPLGEPCIHKIGAWRLKETRKGTSSSQEAHPGSNPLGN -&gt; (AK000829-PEP)MSGFNFGGTGAPTGGFTFGTAKTATTTPATGFSFSTSGTGGFNFGAPFQPATSTPSTGLFSLATQTPATQTTGLTFGTATLASGGTGFSLGIGASKLNLSNTAATPAMANPSGFGLGSSNLTNAISSTVTSSQGTAPTGFVFGPSTTSVAPATTSGGFSFTGGSTAQPSGFNIGSAGNSAQPTAPATLPFTPATPAATTAGATQPAAPTPTATVTSTGPSLFASIATAPTSSATTGLSLCTPVTTAGAPTAGTQGFSLKAPGAASAPHNNIHRCHRHRHHHQQQQHHRLCLEFKTTGASRDPQQYSSCRDRSTWPWRSCRGGCQLRHDLRAAGEPDQQMEPGARGPGAALPPAGHPGQRLGPHADREWRKDHQPAPRGGEGEAGPEEAGPGARLHPVPAEGAGRPAEPTGGVGQGAERDHLPAARG,(-)miR-sequence: (hsa-miR-647:mirbase)CAGGGTCGTGGGGGCAGCCAC,(-)miR-sequence: (hsa-miR-330-3p:mirbase)GACATGATCGCTGTGTGCTTTGC</t>
  </si>
  <si>
    <t>AK000829-3|AK225817-4|BC095410-3|BC101105-3</t>
  </si>
  <si>
    <t>E3-3|E3-5</t>
  </si>
  <si>
    <t>3543572</t>
  </si>
  <si>
    <t>(-)alt-coding,(-)AA:1235(ENSP00000216658)-&gt;1251(ENSP00000345395)</t>
  </si>
  <si>
    <t>(+)ADAM_spacer1-IPR010294,(+)Thrombospondin_1_rpt-IPR000884,(-)ADAM_spacer1-IPR010294,(-)DOMAIN-TSP type-1 3,(-)Thrombospondin_1_rpt-IPR000884</t>
  </si>
  <si>
    <t>(-)sequence: (ENSP00000216658)MRLLLLVPLLLAPAPGSSAPKVRRQSDTWGPWSQWSPCSRTCGGGVSFRERPCYSQRRDGGSSCVGPARSHRSCRTESCPDGARDFRAEQCAEFDGAEFQGRRYRWLPYYSAPNKCELNCIPKGENFYYKHREAVVDGTPCEPGKRDVCVDGSCRVVGCDHELDSSKQEDKCLRCGGDGTTCYPVAGTFDANDLSRGYNQILIVPMGATSILIDEAAASRNFLAVKNVRGEYYLNGHWTIEAARALPAASTILHYERGAEGDLAPERLHARGPTSEPLVIELISQEPNPGVHYEYHLPLRRPSPGFSWSHGSWSDCSAECGGGHQSRLVFCTIDHEAYPDHMCQRQPRPADRRSCNLHPCPETKRTSYLHRPGAWRLAGAQRVCGNSWKAGPWAPCSASCGGGSQSRSVYCISSDGAGIQEAVEEAECAGLPGKPPAIQACNLQRCAAWSPEPWGECSVSCGVGVRKRSVTCRGERGSLLHTAACSLEDRPPLTEPCVHEDCPLLSDQAWHVGTWGLCSKSCSSGTRRRQVICAIGPPSHCGSLQHSKPVDVEPCNTQPCHLPQEVPSMQDVHTPASNPWMPLGPQESPASAAPIPATPAVGLRAPRLQTQSSRVLPRWPHGISRASVARLPWGPLSAEQVHNTHQPQAQQNEPSECRGSQFGCCYDNVATAAGPLGEGCVGQPSHAYPVRCLLPSAHGSCADWAARWYFVASVGQCNRFWYGGCHGNANNFASEQECMSSCQGSLHGPRRPQPGASGRSTHTDGGGSSPAGEQEPSQHRTGAAVQRKPWPSGGLWRQDQQPGPGEAPHTQAFGEWPWGQELGSRAPGLGGDAGSPAPPFHSSSYRISLAGVEPSLVQAALGQLVRLSCSDDTAPESQAAWQKDGQPISSDRHRLQFDGSLIIHPLQAEDAGTYSCGSTRPGRDSQKIQLRIIGLCPHPIHHSHLVSPGLMTGGDMAVLSEAELSRFPQPRDPAQDFGQAGAAGPLGAIPSSHPQPANRLRLDQNQPRVVDASPGQRIRMTCRAEGFPPPAIEWQRDGQPVSSPRHQLQPDGSLVISRVAVEDGGFYTCVAFNGQDRDQRWVQLRVLGELTISGLPPTVTVPEGDTARLLCVVAGESVNIRWSRNGLPVQADGHRVHQSPDGTLLIYNLRARDEGSYTCSAYQGSQAVSRSTEVKVVSPAPTAQPRDPGRDCVDQPELANCDLILQAQLCGNEYYSSFCCASCSRFQPHAQPIWQ -&gt; (ENSP00000345395)MRLLLLVPLLLAPAPGSSAPKVRRQSDTWGPWSQWSPCSRTCGGGVSFRERPCYSQRRDGGSSCVGPARSHRSCRTESCPDGARDFRAEQCAEFDGAEFQGRRYRWLPYYSAPNKCELNCIPKGENFYYKHREAVVDGTPCEPGKRDVCVDGSCRVVGCDHELDSSKQEDKCLRCGGDGTTCYPVAGTFDANDLSRAVKNVRGEYYLNGHWTIEAARALPAASTILHYERGAEGDLAPERLHARGPTSEPLVIELISQEPNPGVHYEYHLPLRRPSPGFSWSHGSWSDCSAECGGGHQSRLVFCTIDHEAYPDHMCQRQPRPADRRSCNLHPCPETKRWKAGPWAPCSASCGGGSQSRSVYCISSDGAGIQEAVEEAECAGLPGKPPAIQACNLQRCAAWSPEPWGECSVSCGVGVRKRSVTCRGERGSLLHTAACSLEDRPPLTEPCVHEDCPLLSDQAWHVGTWGLCSKSCSSGTRRRQVICAIGPPSHCGSLQHSKPVDVEPCNTQPCHLPQEVPSMQDVHTPASNPWMPLGPQESPASDSRGQWWAAQEHPSARGDHRGERGDPRGDQGTHLSALGPAPSLQQPPYQQPLRSGSGPHDCRHSPHGCCPDGHTASLGPQWQGCPGAPCQQSRYGCCPDRVSVAEGPHHAGCTKSYGGDSTGGMPRSRAVASTVHNTHQPQAQQNEPSECRGSQFGCCYDNVATAAGPLGEGCVGQPSHAYPVRCLLPSAHGSCADWAARWYFVASVGQCNRFWYGGCHGNANNFASEQECMSSCQGSLHGPRRPQPGASGRSTHTDGGGSSPAGEQEPSQHRTGAAVQRKPWPSGGLWRQDQQPGPGEAPHTQAFGEWPWGQELGSRAPGLGGDAGSPAPPFHSSSYRISLAGVEPSLVQAALGQLVRLSCSDDTAPESQAAWQKDGQPISSDRHRLQFDGSLIIHPLQAEDAGTYSCGSTRPGRDSQKIQLRIIGGDMAVLSEAELSRFPQPRDPAQDFGQAGAAGPLGAIPSSHPQPANRLRLDQNQPRVVDASPGQRIRMTCRAEGFPPPAIEWQRDGQPVSSPRHQLQPDGSLVISRVAVEDGGFYTCVAFNGQDRDQRWVQLRVLGELTISGLPPTVTVPEGDTARLLCVVAGESVNIRWSRNGLPVQADGHRVHQSPDGTLLIYNLRARDEGSYTCSAYQGSQAVSRSTEVKVVSPAPTAQPRDPGRDCVDQPELANCDLILQAQLCGNEYYSSFCCASCSRFQPHAQPIWQ</t>
  </si>
  <si>
    <t>ENSE00001385454|ENSE00001487688</t>
  </si>
  <si>
    <t>2534312</t>
  </si>
  <si>
    <t>ENSE00000850716</t>
  </si>
  <si>
    <t>E58-1</t>
  </si>
  <si>
    <t>2874399</t>
  </si>
  <si>
    <t>(direct)Fibrillin-IPR011398, (direct)Fibril-assoc-IPR002212</t>
  </si>
  <si>
    <t>ENSE00000972353</t>
  </si>
  <si>
    <t>3868216</t>
  </si>
  <si>
    <t>(+)alt-N-terminus,(+)alt-C-terminus,(+)AA:522(CAA41411.1)-&gt;589(AAZ32713.1)</t>
  </si>
  <si>
    <t>(+)Adrndx_reductase-IPR000759,(+)Amineoxid_fl-IPR001613,(+)Amino_oxidase-IPR002937,(+)BINDING-FAD,(+)BINDING-FAD; via amide nitrogen and carbonyl oxygen,(+)BINDING-Substrate,(+)DISULFID,(+)FAD-dep_OxRdtase-IPR006076,(+)K_uptake_TrkA-IPR006036,(+)NP_BIND-FAD,(+)Tet-R_TetA-IPR001958,(-)CARBOHYD-O-linked (GlcNAc),(-)MOD_RES-Phosphoserine,(-)REPEAT-1,(-)REPEAT-10,(-)REPEAT-11,(-)REPEAT-12,(-)REPEAT-13,(-)REPEAT-14,(-)REPEAT-15,(-)REPEAT-2,(-)REPEAT-3,(-)REPEAT-4,(-)REPEAT-5,(-)REPEAT-6,(-)REPEAT-7,(-)REPEAT-8,(-)REPEAT-9</t>
  </si>
  <si>
    <t>(+)sequence: (CAA41411.1)MSGFNFGGTGAPTGGFTFGTAKTATTTPATGFSFSTSGTGGFNFGAPFQPATSTPSTGLFSLATQTPATQTTGFTFGTATLASGGTGFSLGIGASKLNLSNTAATPAMANPSGFGLGSSNLTNAISSTVTSSQGTAPTGFVFGPSTTSVAPATTSGGFSFTGGSTAQPSGFNIGSAGNSAQPTAPATLPFTPATPAATTAGATQPAAPTPTATITSTGPSLFASIATAPTSSATTGLSLCTPVTTAGAPTAGTQGFSLKAPGAASGTSTTTSTAATATATTTTSSSTTGFALNLKPLAPAGIPSNTAAAVTAPPGPGAAAGAAASSAMTYAQLESLINKWSLELEDQERHFLQQATQVNAWDRTLIENGEKITSLHREVEKVKLDQKRLDQELDFILSQQKELEDLLSPLEELVKEQRATIYLQHADEERQKTYKLAENIDAQLKRMAQDLKDIIEHLNTSGAPADTSDPLQQICKILNAHMDSLQWIDQNSALLQRKVEEVTKVCVGRRKEQERSFRITFD -&gt; (AAZ32713.1)MPNDDFCPGLTIKAMGAERAPQRQPCTLHLLVLVPILLSLVASQDWKAERSQDPFEKCMQDPDYEQLLKVVTWGLNRTLKPQRVIVVGAGVAGLVAAKVLSDAGHKVTILEADNRIGGRIFTYRDQNTGWIGELGAMRMPSSHRILHKLCQGLGLNLTKFTQYDKNTWTEVHEVKLRNYVVEKVPEKLGYALRPQEKGHSPEDIYQMALNQALKDLKALGCRKAMKKFERHTLLEYLLGEGNLSRPAVQLLGDVMSEDGFFYLSFAEALRAHSCLSDRLQYSRIVGGWDLLPRALLSSLSGLVLLNAPVVAMTQGPHDVHVQIETSPPARNLKVLKADVVLLTASGPAVKRITFSPPLPRHMQEALRRLHYVPATKVFLSFRRPFWREEHIEGGHSNTDRPSRMIFYPPPREGALLLASYTWSDAAAAFAGLSREEALRLALDDVAALHGPVVRQLWDGTGVVKRWAEDQHSQGGFVVQPPALWQTEKDDWTVPYGRIYFAGEHTAYPHGWVETAVKSALRAAIKINSRKGPASDTASPEGHASDMEGQGHVHGVASSPSHDLAKEEGSHPPVQGQLSLQNTTHTRTSH</t>
  </si>
  <si>
    <t>3543555</t>
  </si>
  <si>
    <t>(direct)Thrombospondin_1_rpt-IPR000884</t>
  </si>
  <si>
    <t>ENSE00000659148|ENSE00001427574</t>
  </si>
  <si>
    <t>ENSG00000001617</t>
  </si>
  <si>
    <t>SEMA3F</t>
  </si>
  <si>
    <t>Semaphorin-3F Precursor (Semaphorin IV)(Sema IV)(Sema III/F) [Source:UniProtKB/Swiss-Prot;Acc:Q13275]</t>
  </si>
  <si>
    <t>2622550</t>
  </si>
  <si>
    <t>2622547</t>
  </si>
  <si>
    <t>ENSE00001498323</t>
  </si>
  <si>
    <t>3185702</t>
  </si>
  <si>
    <t>ENSE00001034279|ENSE00001410589</t>
  </si>
  <si>
    <t>3735197</t>
  </si>
  <si>
    <t>(-)alt-C-terminus,(-)AA:878(AK310952-PEP)-&gt;1752(AAI43743.1)</t>
  </si>
  <si>
    <t>(-)Calx_beta-IPR003644,(-)DOMAIN-Calx-beta,(-)DOMAIN-Fibronectin type-III 1,(-)DOMAIN-Fibronectin type-III 2,(-)DOMAIN-Fibronectin type-III 3,(-)DOMAIN-Fibronectin type-III 4,(-)FN_III-IPR003961,(-)Fibronectin_typ-III-like_fold-IPR008957,(-)FnIII_subd-IPR003962,(-)HELIX,(-)MOD_RES-Phosphoserine,(-)MOD_RES-Phosphothreonine,(-)MOD_RES-Phosphotyrosine,(-)STRAND</t>
  </si>
  <si>
    <t>(-)sequence: (AK310952-PEP)MAGPRPSPWARLLLAALISVSLSGTLANRCKKAPVKSCTECVRVDKDCAYCTDEMFRDRRCNTQAELLAAGCQRESIVVMESSFQITEETQIDTTLRRSQMSPQGLRVRLRPGEERHFELEVFEPLESPVDLYILMDFSNSMSDDLDNLKKMGQNLARVLSQLTSDYTIGFGKFVDKVSVPQTDMRPEKLKEPWPNSDPPFSFKNVISLTEDVDEFRNKLQGERISGNLDAPEGGFDAILQTAVCTRDIGWRPDSTHLLVFSTESAFHYEADGANVLAGIMSRNDERCHLDTTGTYTQYRTQDYPSVPTLVRLLAKHNIIPIFAVTNYSYSYYEKLHTYFPVSSLGVLQEDSSNIVELLEEAFNRIRSNLDIRALDSPRGLRTEVTSKMFQKTRTGSFHIRRGEVGIYQVQLRALEHVDGTHVCQLPEDQKGNIHLKPSFSDGLKMDAGIICDVCTCELQKEVRSARCSFNGDFVCGQCVCSEGWSGQTCNCSTGSLSDIQPCLREGEDKPCSGRGECQCGHCVCYGEGRYEGQFCEYDNFQCPRTSGFLCNDRGRCSMGQCVCEPGWTGPSCDCPLSNATCIDSNGGICNGRGHCECGRCHCHQQSLYTDTICEINYSAIHPGLCEDLRSCVQCQAWGTGEKKGRTCEECNFKVKMVDELKRAEEVVVRCSFRDEDDDCTYSYTMEGDGAPGPNSTVLVHKKKDCPPGSFWWLIPLLLLLLPLLALLLLLCWKYCACCKACLALLPCCNRGHMVGFKEDHYMLRENLMASDHLDTPMLRSGNLKGRDVVRWKVTNNMQRPGFATHAASINPTELVPYGLSLRLARLCTENLLKPDTRECAQLRQEVEENLNEVYRQISGVHKLQQTKFRQQPNAGKK -&gt; (AAI43743.1)MAGPRPSPWARLLLAALISVSLSGTLANRCKKAPVKSCTECVRVDKDCAYCTDEMFRDRRCNTQAELLAAGCQRESIVVMESSFQITEETQIDTTLRRSQMSPQGLRVRLRPGEERHFELEVFEPLESPVDLYILMDFSNSMSDDLDNLKKMGQNLARVLSQLTSDYTIGFGKFVDKVSVPQTDMRPEKLKEPWPNSDPPFSFKNVISLTEDVDEFRNKLQGERISGNLDAPEGGFDAILQTAVCTRDIGWRPDSTHLLVFSTESAFHYEADGANVLAGIMSRNDERCHLDTTGTYTQYRTQDYPSVPTLVRLLAKHNIIPIFAVTNYSYSYYEKLHTYFPVSSLGVLQEDSSNIVELLEEAFNRIRSNLDIRALDSPRGLRTEVTSKMFQKTRTGSFHIRRGEVGIYQVQLRALEHVDGTHVCQLPEDQKGNIHLKPSFSDGLKMDAGIICDVCTCELQKEVRSARCSFNGDFVCGQCVCSEGWSGQTCNCSTGSLSDIQPCLREGEDKPCSGRGECQCGHCVCYGEGRYEGQFCEYDNFQCPRTSGFLCNDRGRCSMGQCVCEPGWTGPSCDCPLSNATCIDSNGGICNGRGHCECGRCHCHQQSLYTDTICEINYSAIHPGLCEDLRSCVQCQAWGTGEKKGRTCEECNFKVKMVDELKRAEEVVVRCSFRDEDDDCTYSYTMEGDGAPGPNSTVLVHKKKDCPPGSFWWLIPLLLLLLPLLALLLLLCWKYCACCKACLALLPCCNRGHMVGFKEDHYMLRENLMASDHLDTPMLRSGNLKGRDVVRWKVTNNMQRPGFATHAASINPTELVPYGLSLRLARLCTENLLKPDTRECAQLRQEVEENLNEVYRQISGVHKLQQTKFRQQPNAGKKQDHTIVDTVLMAPRSAKPALLKLTEKQVEQRAFHDLKVAPGYYTLTADQDARGMVEFREGVELVDVRVPLFIRPEDDDEKQLLVEAIDVPAGTATLGRRLVNITIIKEQARDVVSFEQPEFSVSRGDQVARIPVIRRVLDGGKSQVSYRTQDGTAQGNRDYIPVEGELLFQPGEAWKELQVKLLELQEVDSLLRGRQVRRFHVQLSNPKFGAHLGQPHSTTIIIRDPDELDRSFTSQMLSSQPPPHGDLGAPQNPNAKAAGSRKIHFNWLPPSGKPMGYRVKYWIQGDSESEAHLLDSKVPSVELTNLYPYCDYEMKVCAYGAQGEGPYSSLVSCRTHQEVPSEPGRLAFNVVSSTVTQLSWAEPAETNGEITAYEVCYGLVNDDNRPIGPMKKVLVDNPKNRMLLIENLRESQPYRYTVKARNGAGWGPEREAIINLATQPKRPMSIPIIPDIPIVDAQSGEDYDSFLMYSDDVLRSPSGSQRPSVSDDTEHLVNGRMDFAFPGSTNSLHRMTTTSAAAYGTHLSPHVPHRVLSTSSTLTRDYNSLTRSEHSHSTTLPRDYSTLTSVSSHDSRLTAGVPDTPTRLVFSALGPTSLRVSWQEPRCERPLQGYSVEYQLLNGGELHRLNIPNPAQTSVVVEDLLPNHSYVFRVRAQSQEGWGREREGVITIESQVHPQSPLCPLPGSAFTLSTPSAPGPLVFTALSPDSLQLSWERPRRPNGDIVGYLVTCEMAQGGGPATAFRVDGDSPESRLTVPGLSENVPYKFKVQARTTEGFGPEREGIITIESQDGGPFPQLGSRAGLFQHPLQSEYSSITTTHTSATEPFLVDGLTLGAQHLEAGGSLTRHVTQEFVSRTLTTSGTLSTHMDQQFFQT</t>
  </si>
  <si>
    <t>(direct)Integrin_bsu-4-IPR012013, (direct)Fibronectin_typ-III-like_fold-IPR008957, (direct)FN_III-IPR003961</t>
  </si>
  <si>
    <t>ENSE00000890392</t>
  </si>
  <si>
    <t>ENSG00000171634</t>
  </si>
  <si>
    <t>FALZ</t>
  </si>
  <si>
    <t>Nucleosome-remodeling factor subunit BPTF (Bromodomain and PHD finger-containing transcription factor)(Fetal Alzheimer antigen)(Fetal Alz-50 clone 1 protein) [Source:UniProtKB/Swiss-Prot;Acc:Q12830]</t>
  </si>
  <si>
    <t>3732472</t>
  </si>
  <si>
    <t>(-)alt-N-terminus,(-)alt-C-terminus,(-)AA:724(BAG58970.1)-&gt;2920(ENSP00000307208)</t>
  </si>
  <si>
    <t>(-)Bromodomain-IPR001487,(-)COILED,(-)COMPBIAS-Asp-rich,(-)COMPBIAS-Glu-rich,(-)COMPBIAS-Thr-rich,(-)DAG_PE_bd-IPR002219,(-)DDT_family-IPR004022,(-)DDT_subgroup-IPR018500,(-)DDT_superfamily-IPR018501,(-)DOMAIN-DDT,(-)MOD_RES-N6-acetyllysine,(-)MOD_RES-Phosphoserine,(-)MOD_RES-Phosphothreonine,(-)MOD_RES-Phosphotyrosine,(-)PRO_rich-IPR000694,(-)REGION-Interaction with MAZ,(-)ZN_FING-PHD-type 1,(-)Znf_FYVE_PHD-IPR011011,(-)Znf_PHD-IPR001965</t>
  </si>
  <si>
    <t>(-)sequence: (BAG58970.1)MQAAMPNGTVQRFLFTPLATTATTASTTTTTVSTTAAGTGEQRQSKLSPQMQVHQDKTLPPAQSSSVGPAEAQPQTAQPSAQPQPQTQPQSPAQPEVQTQPEVQTQTTVSSHVPSEAQPTHAQSSKPQVAAQSQPQSNVQGQSPVRVQSPSQTRIRPSTPSQLSPGQQSQVQTTTSQPIPIQPHTSLQIPSQGQPQSQPQVQSSTQTLSSGQTLNQVTVSSPSRPQLQIQQPQPQVIAVPQLQQQVQVLSQIQSQVVAQIQAQQSGVPQRIKLQLPIQIQQSSAVQTHQIQNVVTVQAASVQEQLQRVQQLRDQQQKKKQQQIEIKREHTLQASNQSEIIQKQVVMKHNAVIEHLKQKKSMTPAEREENQRMIVCNQVMKYILDKIDKEEKQAAKKRKREESVEQKRSKQNATKLSALLFKHKEQLRAEILKKRALLDKDLQIEVQEELKRDLKIKKEKDLMQLAQATAVAAPCPPVTPAPPAPPAPPPSPPPPPAVQHTGLLSTPTLPAASQKRKREEEKDSSSKSKKKKMISTTSKETKKDTKLYCICKTPYDESKFYIGCDRCQNWYHGRCVGILQSEAELIDEYVCPQCQSTEDAMTVLTPLTEKDYEGLKRVLRSLQAHKMAWPFLEPVDPNDAPDYYGVIKEPMDLATMEERVQRRYYEKLTEFVADMTKIFDNCRYYNPSDSPFYQCAEVLESFFVQKLKGFKASRVNERTWLLLPD -&gt; (ENSP00000307208)MRGRRGRPPKQPAAPAAERCAPAPPPPPPPPTSGPIGGLRSRHRGSSRGRWAAAQAEVAPKTRLSSPRGGSSSRRKPPPPPPAPPSTSAPGRGGRGGGGGRTGGGGGGGHLARTTAARRAVNKVVYDDHESEEEEEEEDMVSEEEEEEDGDAEETQDSEDDEEDEMEEDDDDSDYPEEMEDDDDDASYCTESSFRSHSTYSSTPGRRKPRVHRPRSPILEEKDIPPLEFPKSSEDLMVPNEHIMNVIAIYEVLRNFGTVLRLSPFRFEDFCAALVSQEQCTLMAEMHVVLLKAVLREEDTSNTTFGPADLKDSVNSTLYFIDGMTWPEVLRVYCESDKEYHHVLPYQEAEDYPYGPVENKIKVLQFLVDQFLTTNIAREELMSEGVIQYDDHCRVCHKLGDLLCCETCSAVYHLECVKPPLEEVPEDEWQCEVCVAHKVPGVTDCVAEIQKNKPYIRHEPIGYDRSRRKYWFLNRRLIIEEDTENENEKKIWYYSTKVQLAELIDCLDKDYWEAELCKILEEMREEIHRHMDITEDLTNKARGSNKSFLAAANEEILESIRAKKGDIDNVKSPEETEKDKNETENDSKDAEKNREEFEDQSLEKDSDDKTPDDDPEQGKSEVGDFKSEKSNGELSESPGAGKGASGSTRIITRLRNPDSKLSQLKSQQVAAAAHEANKLFKEGKEVLVVNSQGEISRLSTKKEVIMKGNINNYFKLGQEGKYRVYHNQYSTNSFALNKHQHREDHDKRRHLAHKFCLTPAGEFKWNGSVHGSKVLTISTLRLTITQLENNIPSSFLHPNWASHRANWIKAVQMCSKPREFALALAILECAVKPVVMLPIWRESLGHTRLHRMTSIEREEKEKVKKKEKKQEEEETMQQATWVKYTFPVKHQVWKQKGEEYRVTGYGGWSWISKTHVYRFVPKLPGNTNVNYRKSLEGTKNNMDENMDESDKRKCSRSPKKIKIEPDSEKDEVKGSDAAKGADQNEMDISKITEKKDQDVKELLDSDSDKPCKEEPMEVDDDMKTESHVNCQESSQVDVVNVSEGFHLRTSYKKKTKSSKLDGLLERRIKQFTLEEKQRLEKIKLEGGIKGIGKTSTNSSKNLSESPVITKAKEGCQSDSMRQEQSPNANNDQPEDLIQGCSESDSSVLRMSDPSHTTNKLYPKDRVLDDVSIRSPETKCPKQNSIENDIEEKVSDLASRGQEPSKSKTKGNDFFIDDSKLASADDIGTLICKNKKPLIQEESDTIVSSSKSALHSSVPKSTNDRDATPLSRAMDFEGKLGCDSESNSTLENSSDTVSIQDSSEEDMIVQNSNESISEQFRTREQDVEVLEPLKCELVSGESTGNCEDRLPVKGTEANGKKPSQQKKLEERPVNKCSDQIKLKNTTDKKNNENRESEKKGQRTSTFQINGKDNKPKIYLKGECLKEISESRVVSGNVEPKVNNINKIIPENDIKSLTVKESAIRPFINGDVIMEDFNERNSSETKSHLLSSSDAEGNYRDSLETLPSTKESDSTQTTTPSASCPESNSVNQVEDMEIETSEVKKVTSSPITSEEESNLSNDFIDENGLPINKNENVNGESKRKTVITEVTTMTSTVATESKTVIKVEKGDKQTVVSSTENCAKSTVTTTTTTVTKLSTPSTGGSVDIISVKEQSKTVVTTTVTDSLTTTGGTLVTSMTVSKEYSTRDKVKLMKFSRPKKTRSGTALPSYRKFVTKSSKKSIFVLPNDDLKKLARKGGIREVPYFNYNAKPALDIWPYPSPRPTFGITWRYRLQTVKSLAGVSLMLRLLWASLRWDDMAAKAPPGGGTTRTETSETEITTTEIIKRRDVGPYGIRSEYCIRKIICPIGVPETPKETPTPQRKGLRSSALRPKRPETPKQTGPVIIETWVAEEELELWEIRAFAERVEKEKAQAVEQQAKKRLEQQKPTVIATSTTSPTSSTTSTISPAQKVMVAPISGSVTTGTKMVLTTKVGSPATVTFQQNKNFHQTFATWVKQGQSNSGVVQVQQKVLGIIPSSTGTSQQTFTSFQPRTATVTIRPNTSGSGGTTSNSQVITGPQIRPGMTVIRTPLQQSTLGKAIIRTPVMVQPGAPQQVMTQIIRGQPVSTAVSAPNTVSSTPGQKSLTSATSTSNIQSSASQPPRPQQGQVKLTMAQLTQLTQGHGGNQGLTVVIQGQGQTTGQLQLIPQGVTVLPGPGQQLMQAAMPNGTVQRFLFTPLATTATTASTTTTTVSTTAAGTGEQRQSKLSPQMQVHQDKTLPPAQSSSVGPAEAQPQTAQPSAQPQPQTQPQSPAQPEVQTQPEVQTQTTVSSHVPSEAQPTHAQSSKPQVAAQSQPQSNVQGQSPVRVQSPSQTRIRPSTPSQLSPGQQSQVQTTTSQPIPIQPHTSLQIPSQGQPQSQPQVQSSTQTLSSGQTLNQVTVSSPSRPQLQIQQPQPQVIAVPQLQQQVQVLSQIQSQVVAQIQAQQSGVPQQIKLQLPIQIQQSSAVQTHQIQNVVTVQAASVQEQLQRVQQLRDQQQKKKQQQIEIKREHTLQASNQSEIIQKQVVMKHNAVIEHLKQKKSMTPAEREENQRMIVCNQVMKYILDKIDKEEKQAAKKRKREESVEQKRSKQNATKLSALLFKHKEQLRAEILKKRALLDKDLQIEVQEELKRDLKIKKEKDLMQLAQATAVAAPCPPVTPAPPAPPAPPPSPPPPPAVQHTGLLSTPTLPAASQKRKREEEKDSSSKSKKKKMISTTSKETKKDTKLYCICKTPYDESKFYIGCDRCQNWYHGRCVGILQSEAELIDEYVCPQCQSTEDAMTVLTPLTEKDYEGLKRVLRSLQAHKMAWPFLEPVDPNDAPDYYGVIKEPMDLATMEERVQRRYYEKLTEFVADMTKIFDNCRYYNPSDSPFYQCAEVLESFFVQKLKGFKASRSHNNKLQSTAS</t>
  </si>
  <si>
    <t>3732448</t>
  </si>
  <si>
    <t>ENSE00001147966</t>
  </si>
  <si>
    <t>E33-3</t>
  </si>
  <si>
    <t>ENSG00000140416</t>
  </si>
  <si>
    <t>TPM1</t>
  </si>
  <si>
    <t>Tropomyosin alpha-1 chain (Tropomyosin-1)(Alpha-tropomyosin) [Source:UniProtKB/Swiss-Prot;Acc:P09493]</t>
  </si>
  <si>
    <t>3597388</t>
  </si>
  <si>
    <t>(-)alt-N-terminus,(-)alt-C-terminus,(-)AA:77(ENSP00000385107)-&gt;245(ENSP00000334624)</t>
  </si>
  <si>
    <t>(+)SF_assemblin-IPR008374,(+)Tropomyosin-IPR000533,(-)K_chnl_volt-dep_KCQN1_sub1-IPR005827,(-)SF_assemblin-IPR008374,(-)Tropomyosin-IPR000533</t>
  </si>
  <si>
    <t>(-)sequence: (ENSP00000385107)MAAEDKYSQKEDRYEEEIKVLSDKLKEAETRAEFAERSVTKLEKSIDDLEEKVAHAKEENLSMHQMLDQTLLELNNM -&gt; (ENSP00000334624)MAGSSSLEAVRRKIRSLQEQADAAEERAGTLQRELDHERKLRETAEADVASLNRRIQLVEEELDRAQERLATALQKLEEAEKAADESERGMKVIESRAQKDEEKMEIQEIQLKEAKHIAEDADRKYEEVARKLVIIESDLERAEERAELSEGKCAELEEELKTVTNNLKSLEAQAEKYSQKEDRYEEEIKVLSDKLKEAETRAEFAERSVTKLEKSIDDLEDQLYQQLEQNRRLTNELKLALNED</t>
  </si>
  <si>
    <t>(direct)Tropomyosin-IPR000533, (direct)K_chnl_volt-dep_KCQN1_sub1-IPR005827</t>
  </si>
  <si>
    <t>3597338</t>
  </si>
  <si>
    <t>ENSE00001100032</t>
  </si>
  <si>
    <t>cassette-exon|cassetteExon|exon-region-exclusion</t>
  </si>
  <si>
    <t>E14-3|E14-4</t>
  </si>
  <si>
    <t>E16-2</t>
  </si>
  <si>
    <t>3185704</t>
  </si>
  <si>
    <t>ENSG00000216809</t>
  </si>
  <si>
    <t>RP11-57K17.1</t>
  </si>
  <si>
    <t>2971557</t>
  </si>
  <si>
    <t>2971546</t>
  </si>
  <si>
    <t>ENSE00001556312</t>
  </si>
  <si>
    <t>3185715</t>
  </si>
  <si>
    <t>ENSE00001353354|ENSE00001422528</t>
  </si>
  <si>
    <t>ENSG00000219234</t>
  </si>
  <si>
    <t>RP4-710L4.1</t>
  </si>
  <si>
    <t>SHC (Src homology 2 domain containing) transforming protein 1 (SHC1), transcript variant 2, mRNA [Source:RefSeq DNA;Acc:NM_003029]</t>
  </si>
  <si>
    <t>E1-11</t>
  </si>
  <si>
    <t>3979439</t>
  </si>
  <si>
    <t>3979428</t>
  </si>
  <si>
    <t>ENSE00001557688</t>
  </si>
  <si>
    <t>3362015</t>
  </si>
  <si>
    <t>(-)alt-N-terminus,(-)alt-C-terminus,(-)AA:184(AK309929-PEP)-&gt;1137(AAH36655.1)</t>
  </si>
  <si>
    <t>(-)COMPBIAS-Pro-rich,(-)DENN-IPR001194,(-)DOMAIN-DENN,(-)DOMAIN-dDENN,(-)MOD_RES-Phosphoserine,(-)NOR1_rcpt-IPR003072,(-)PRO_rich-IPR000694,(-)REGION-Interaction with ABL1,(-)dDENN-IPR005112</t>
  </si>
  <si>
    <t>(-)sequence: (AK309929-PEP)MSFQEACTSMLHTHAAGPRRRPGRPQGQLLWHGLSVSSSSCPHRWSHSLPSTPVTPPEKWLSELWHSPWEQPLEERGPGLALIRQSCFLARLQNGQPFAYVFLVTGMGLRVMEIKARIAGQTASGRKLFLQEREGDRATRTPALPFQRQWLGLESWDAEMPGEQWGLVSTGGLDLCLGRWAGGP -&gt; (AAH36655.1)MTMTANKNSSITHGAGGTKAPRGTLSRSQSVSPPPVLSPPRSPIYPLSDSETSACRYPSHSSSRVLLKDRHPPAPSPQNPQDPSPDTSPPTCPFKTASFGYLDRSPSACKRDAQKESVQGAAQDVAGVAACLPLAQSTPFPGPAAGPRGVLLTRTGTRAHSLGIREKISAWEGRREASPRMSMCGEKREGSGSEWAASEGCPSLGCPSVVPSPCSSEKTFDFKGLRRMSRTFSECSYPETEEEGEALPVRDSFYRLEKRLGRSEPSAFLRGHGSRKESSAVLSRIQKIEQVLKEQPGRGLPQLPSSCYSVDRGKRNTGTLGSLEEPAGGASVSAGSRAVGVAGVAGEAGPPPEREGSGSTKPGTPGNSPSSQRLPSKSSLDPAVNPVPKPKRTFEYEADKNPKSKPSNGLPPSPTPAAPPPLPSTPAPPVTRRPKKDMRGHRKSQSRKSFEFEDASSLQSLYPSSPTENGTENQPKFGSKSTLEENAYEDIVGDLPKENPYEDVDLKSRRAGRKSQQLSENSLDSLHRMWSPQDRKYNSPPTQLSLKPNSQSLRSGNWSERKSHRLPRLPKRHSHDDMLLLAQLSLPSSPSSLNEDSLSTTSELLSSRRARRIPKLVQRTNSIYNAKRGKKRLKKLSMSSIETASLRDENSESESDSDDRFKAHTQRLVHIQSMLKRAPSYRTLELELLEWQERELFEYFVVVSLKKKPSRNTYLPEVSYQFPKLDRPTKQMREAEERLKAIPQFCFPDAKDWLPVSEYSSETFSFMLTGEDGGRRFGYCRRLLPSGKGPRLPEVYCVISRLGCFGLFSKVLDEVERRRGISAALVYPFMRSLMESPFPAPGKTIKVKTFLPGAGNEVLELRRPMDSRLEHVDFECLFTCLSVRQLIRIFASLLLERRVIFVADKLSTLSSCSHAVVALLYPFSWQHTFIPVLPASMIDIVCCPTPFLVGLLSSSLPKLKELPVEEALMVNLGSDRFIRQMDDEDTLLPRKLQAALEQALERKNELISQDSDSDSDDECNTLNGLVSEVFIRFFVETVGHYSLFLTQSEKGERAFQREAFRKSVASKSIRRFLEVFMESQMFAGFIQDRELRKCRAKGLFEQRVEQYLEELPDTEQSGMNKFLRGLGNKMKFLHKKN</t>
  </si>
  <si>
    <t>ENSE00001103005</t>
  </si>
  <si>
    <t>ENSG00000176692</t>
  </si>
  <si>
    <t>Forkhead box protein C2 (Forkhead-related protein FKHL14)(Transcription factor FKH-14)(Mesenchyme fork head protein 1)(MFH-1 protein) [Source:UniProtKB/Swiss-Prot;Acc:Q99958]</t>
  </si>
  <si>
    <t>3672657</t>
  </si>
  <si>
    <t>3672646</t>
  </si>
  <si>
    <t>ENSE00001280565</t>
  </si>
  <si>
    <t>E44-1</t>
  </si>
  <si>
    <t>2874416</t>
  </si>
  <si>
    <t>(direct)EGF_Ca_bd_2-IPR013091, (direct)Fibrillin-IPR011398, (direct)EGF_3-IPR000742, (direct)EGF_Ca_bd_CS-IPR018097, (direct)EGF-IPR006210, (direct)EGF_Ca_bd-IPR001881</t>
  </si>
  <si>
    <t>ENSE00000972339</t>
  </si>
  <si>
    <t>E3-7</t>
  </si>
  <si>
    <t>3868214</t>
  </si>
  <si>
    <t>ENSG00000068878</t>
  </si>
  <si>
    <t>PSME4</t>
  </si>
  <si>
    <t>Proteasome activator complex subunit 4 (Proteasome activator PA200) [Source:UniProtKB/Swiss-Prot;Acc:Q14997]</t>
  </si>
  <si>
    <t>2553321</t>
  </si>
  <si>
    <t>(-)alt-N-terminus,(-)alt-C-terminus,(-)AA:153(ENSP00000367479)-&gt;1843(ENSP00000384211)</t>
  </si>
  <si>
    <t>(-)ARM-type_fold-IPR016024,(-)HEAT-IPR000357,(-)MOD_RES-Phosphoserine,(-)REPEAT-HEAT 1,(-)REPEAT-HEAT 2,(-)REPEAT-HEAT 3,(-)REPEAT-HEAT 4,(-)REPEAT-HEAT 5,(-)REPEAT-HEAT 6</t>
  </si>
  <si>
    <t>(-)sequence: (ENSP00000367479)MAATTLSGLLQCNFLTMDSPMQIHFEQLCKTKLPKKRKRDPGSVGDTIPSAELVKRHAGVLGLGACVLSSPYDVPTWMPQLLMNLSAHLNDPQPIEMTVKPYPISEGLTMTTGRNINSNSLMTNCLFSPIFLCHHAIMHRKVSQQSSEFTLVW -&gt; (ENSP00000384211)MEPAERAGVGEPPEPGGRPEPGPRGFVPQKEIVYNKLLPYAERLDAESDLQLAQIKCNLGRAVQLQELWPGGLFWTRKLSTYIRLYGRKFSKEDHVLFIKLLYELVSIPKLEISMMQGFARLLINLLKKKELLSRADLELPWRPLYDMVERILYSKTEHLGLNWFPNSVENILKTLVKSCRPYFPADATAEMLEEWRPLMCPFDVTMQKAITYFEIFLPTSLPPELHHKGFKLWFDELIGLWVSVQNLPQWEGQLVNLFARLATDNIGYIDWDPYVPKIFTRILRSLNLPVGSSQVLVPRFLTNAYDIGHAVIWITAMMGGPSKLVQKHLAGLFNSITSFYHPSNNGRWLNKLMKLLQRLPNSVVRRLHRERYKKPSWLTPVPDSHKLTDQDVTDFVQCIIQPVLLAMFSKTGSLEAAQALQNLALMRPELVIPPVLERTYPALETLTEPHQLTATLSCVIGVARSLVSGGRWFPEGPTHMLPLLMRALPGVDPNDFSKCMITFQFIATFSTLVPLVDCSSVLQERNDLTEVERELCSATAEFEDFVLQFMDRCFGLIESSTLEQTREETETEKMTHLESLVELGLSSTFSTILTQCSKEIFMVALQKVFNFSTSHIFETRVAGRMVADMCRAAVKCCPEESLKLFVPHCCSVITQLTMNDDVLNDEELDKELLWNLQLLSEITRVDGRKLLLYREQLVKILQRTLHLTCKQGYTLSCNLLHHLLRSTTLIYPTEYCSVPGGFDKPPSEYFPIKDWGKPGDLWNLGIQWHVPSSEEVSFAFYLLDSFLQPELVKLQHCGDGKLEMSRDDILQSLTIVHNCLIGSGNLLPPLKGEPVTNLVPSMVSLEETKLYTGLEYDLSRENHREVIATVIRKLLNHILDNSEDDTKSLFLIIKIIGDLLQFQGSHKHEFDSRWKSFNLVKKSMENRLHGKKQHIRALLIDRVMLQHELRTLTVEGCEYKKIHQDMIRDLLRLSTSSYSQVRNKAQQTFFAALGAYNFCCRDIIPLVLEFLRPDRQGVTQQQFKGALYCLLGNHSGVCLANLHDWDCIVQTWPAIVSSGLSQAMSLEKPSIVRLFDDLAEKIHRQYETIGLDFTIPKSCVEIAELLQQSKNPSINQILLSPEKIKEGIKRQQEKNADALRNYENLVDTLLDGVEQRNLPWKFEHIGIGLLSLLLRDDRVLPLRAIRFFVENLNHDAIVVRKMAISAVAGILKQLKRTHKKLTINPCEISGCPKPTQIIAGDRPDNHWLHYDSKTIPRTKKEWESSCFVEKTHWGYYTWPKNMVVYAGVEEQPKLGRSREDMTEAEQIIFDHFSDPKFVEQLITFLSLEDRKGKDKFNPRRFCLFKGIFRNFDDAFLPVLKPHLEHLVADSHESTQRCVAEIIAGLIRGSKHWTFEKVEKLWELLCPLLRTALSNITVETYNDWGACIATSCESRDPRKLHWLFELLLESPLSGEGGSFVDACRLYVLQGGLAQQEWRVPELLHRLLKYLEPKLTQVYKNVRERIGSVLTYIFMIDVSLPNTTPTISPHVPEFTARILEKLKPLMDVDEEIQNHVMEENGIGEEDERTQGIKLLKTILKWLMASAGRSFSTAVTEQLQLLPLFFKIAPVENDNSYDELKRDAKLCLSLMSQGLLYPHQVPLVLQVLKQTARSSSWHARYTVLTYLQTMVFYNLFIFLNNEDAVKDIRWLVISLLEDEQLEVREMAATTLSGLLQCNFLTMDSPMQIHFEQLCKTKLPKKRKRDPGSVGDTIPSAELVKRHAGVLGLGACVLSSPYDVPTWMPQLLMNLSAHLNDPQPIEMTVKKTLSNFRRTHHDNWQEHKQQFTDDQLLVLTDLLVSPCYYA</t>
  </si>
  <si>
    <t>2553282</t>
  </si>
  <si>
    <t>ENSE00000752833</t>
  </si>
  <si>
    <t>E48-3</t>
  </si>
  <si>
    <t>3868219</t>
  </si>
  <si>
    <t>ENSG00000164741</t>
  </si>
  <si>
    <t>DLC1</t>
  </si>
  <si>
    <t>Rho GTPase-activating protein 7 (Rho-type GTPase-activating protein 7)(Deleted in liver cancer 1 protein)(Dlc-1)(StAR-related lipid transfer protein 12)(START domain-containing protein 12)(StARD12)(HP protein) [Source:UniProtKB/Swiss-Prot;Acc:Q96QB1]</t>
  </si>
  <si>
    <t>3125280</t>
  </si>
  <si>
    <t>(-)alt-N-terminus,(-)AA:1091(ENSP00000351797)-&gt;1528(ENSP00000276297)</t>
  </si>
  <si>
    <t>(+)SAM-IPR001660,(+)SAM_2-IPR011510,(-)DOMAIN-SAM,(-)HELIX,(-)SAM-IPR001660,(-)SAM_2-IPR011510,(-)STRAND,(-)TopoIV_B_Gneg-IPR005737</t>
  </si>
  <si>
    <t>(-)sequence: (ENSP00000351797)MCRKKPDTMILTQIEAKEACDWLRATGFPQYAQLYEDFLFPIDISLVKREHDFLDRDAIEALCRRLNTLNKCAVMKLEISPHRKRSDDSDEDEPCAISGKWTFQRDSKRWSRLEEFDVFSPKQDLVPGSPDDSHPKDGPSPGGTLMDLSERQEVSSVRSLSSTGSLPSHAPPSEDAATPRTNSVISVCSSSNLAGNDDSFGSLPSPKELSSFSFSMKGHEKTAKSKTRSLLKRMESLKLKSSHHSKHKAPSKLGLIISGPILQEGMDEEKLKQLNCVEISALNGNRINVPMVRKRSVSNSTQTSSSSSQSETSSAVSTPSPVTRTRSLSACNKRVGMYLEGFDPFNQSTFNNVVEQNFKNRESYPEDTVFYIPEDHKPGTFPKALTNGSFSPSGNNGSVNWRTGSFHGPGHISLRRENSSDSPKELKRRNSSSSMSSRLSIYDNVPGSILYSSSGDLADLENEDIFPELDDILYHVKGMQRIVNQWSEKFSDEGDSDSALDSVSPCPSSPKQIHLDVDNDRTTPSDLDSTGNSLNEPEEPSEIPERRDSGVGASLTRSNRHRLRWHSFQSSHRPSLNSVSLQINCQSVAQMNLLQKYSLLKLTALLEKYTPSNKHGFSWAVPKFMKRIKVPDYKDRSVFGVPLTVNVQRTGQPLPQSIQQAMRYLRNHCLDQVGLFRKSGVKSRIQALRQMNEGAIDCVNYEGQSAYDVADMLKQYFRDLPEPLMTNKLSETFLQIYQYVPKDQRLQAIKAAIMLLPDENREVLQTLLYFLSDVTAAVKENQMTPTNLAVCLAPSLFHLNTLKRENSSPRVMQRKQSLGKPDQKDLNENLAATQGLAHMIAECKKLFQVPEEMSRCRNSYTEQELKPLTLEALGHLGNDDSADYQHFLQDCVDGLFKEVKEKFKGWVSYSTSEQAELSYKKVSEGPPLRLWRSVIEVPAVPEEILKRLLKEQHLWDVDLLDSKVIEILDSQTEIYQYVQNSMAPHPARDYVVLRTWRTNLPKGACALLLTSVDHDRAPVVGVRVNVLLSRYLIEPCGPGKSKLTYMCRVDLRGHMPEWYTKSFGHLCAAEVVKIRDSFSNQNTETKDTKSR -&gt; (ENSP00000276297)MSVAIRKRSWEEHVTHWMGQPFNSDDRNTACHHGLVADSLQASMEKDATLNVDRKEKCVSLPDCCHGSELRDFPGRPMGHLSKDVDENDSHEGEDQFLSLEASTETLVHVSDEDNNADLCLTDDKQVLNTQGQKTSGQHMIQGAGSLEKALPIIQSNQVSSNSWGIAGETELALVKESGERKVTDSISKSLELCNEISLSEIKDAPKVNAVDTLNVKDIAPEKQLLNSAVIAQQRRKPDPPKDENERSTCNVVQNEFLDTPCTNRGLPLLKTDFGSCLLQPPSCPNGMSAENGLEKSGFSQHQNKSPPKVKAEDGMQCLQLKETLATQEPTDNQVRLRKRKEIREDRDRARLDSMVLLIMKLDQLDQDIENALSTSSSPSGTPTNLRRHVPDLESGSESGADTISVNQTRVNLSSDTESTDLPSSTPVANSGTKPKTTAIQGISEKEKAEIEAKEACDWLRATGFPQYAQLYEDFLFPIDISLVKREHDFLDRDAIEALCRRLNTLNKCAVMKLEISPHRKRSDDSDEDEPCAISGKWTFQRDSKRWSRLEEFDVFSPKQDLVPGSPDDSHPKDGPSPGGTLMDLSERQEVSSVRSLSSTGSLPSHAPPSEDAATPRTNSVISVCSSSNLAGNDDSFGSLPSPKELSSFSFSMKGHEKTAKSKTRSLLKRMESLKLKSSHHSKHKAPSKLGLIISGPILQEGMDEEKLKQLNCVEISALNGNRINVPMVRKRSVSNSTQTSSSSSQSETSSAVSTPSPVTRTRSLSACNKRVGMYLEGFDPFNQSTFNNVVEQNFKNRESYPEDTVFYIPEDHKPGTFPKALTNGSFSPSGNNGSVNWRTGSFHGPGHISLRRENSSDSPKELKRRNSSSSMSSRLSIYDNVPGSILYSSSGDLADLENEDIFPELDDILYHVKGMQRIVNQWSEKFSDEGDSDSALDSVSPCPSSPKQIHLDVDNDRTTPSDLDSTGNSLNEPEEPSEIPERRDSGVGASLTRSNRHRLRWHSFQSSHRPSLNSVSLQINCQSVAQMNLLQKYSLLKLTALLEKYTPSNKHGFSWAVPKFMKRIKVPDYKDRSVFGVPLTVNVQRTGQPLPQSIQQAMRYLRNHCLDQVGLFRKSGVKSRIQALRQMNEGAIDCVNYEGQSAYDVADMLKQYFRDLPEPLMTNKLSETFLQIYQYVPKDQRLQAIKAAIMLLPDENREVLQTLLYFLSDVTAAVKENQMTPTNLAVCLAPSLFHLNTLKRENSSPRVMQRKQSLGKPDQKDLNENLAATQGLAHMIAECKKLFQVPEEMSRCRNSYTEQELKPLTLEALGHLGNDDSADYQHFLQDCVDGLFKEVKEKFKGWVSYSTSEQAELSYKKVSEGPPLRLWRSVIEVPAVPEEILKRLLKEQHLWDVDLLDSKVIEILDSQTEIYQYVQNSMAPHPARDYVVLRTWRTNLPKGACALLLTSVDHDRAPVVGVRVNVLLSRYLIEPCGPGKSKLTYMCRVDLRGHMPEWYTKSFGHLCAAEVVKIRDSFSNQNTETKDTKSR</t>
  </si>
  <si>
    <t>3125116</t>
  </si>
  <si>
    <t>ENSE00001388926</t>
  </si>
  <si>
    <t>E3-8</t>
  </si>
  <si>
    <t>3868213</t>
  </si>
  <si>
    <t>ENSG00000151327</t>
  </si>
  <si>
    <t>C14orf24</t>
  </si>
  <si>
    <t>Protein FAM177A1  [Source:UniProtKB/Swiss-Prot;Acc:Q8N128]</t>
  </si>
  <si>
    <t>3532368</t>
  </si>
  <si>
    <t>3532353</t>
  </si>
  <si>
    <t>ENSE00000998945</t>
  </si>
  <si>
    <t>E7-2</t>
  </si>
  <si>
    <t>ENSG00000104419</t>
  </si>
  <si>
    <t>NDRG1</t>
  </si>
  <si>
    <t>Protein NDRG1 (N-myc downstream-regulated gene 1 protein)(Differentiation-related gene 1 protein)(DRG-1)(Reducing agents and tunicamycin-responsive protein)(RTP)(Nickel-specific induction protein Cap43)(Rit42) [Source:UniProtKB/Swiss-Prot;Acc:Q92597]</t>
  </si>
  <si>
    <t>I13-1</t>
  </si>
  <si>
    <t>3154334</t>
  </si>
  <si>
    <t>(+)alt-N-terminus,(+)alt-C-terminus,(+)AA:115(BX648361-PEP)-&gt;141(BAH13083.1)</t>
  </si>
  <si>
    <t>(+)MOD_RES-Phosphoserine,(+)MOD_RES-Phosphothreonine,(+)REPEAT-1,(+)REPEAT-2,(+)REPEAT-3</t>
  </si>
  <si>
    <t>(+)sequence: (BX648361-PEP)MVATETPAALPGGAGVFPTHGPPCSSFVRQDKAGQGSGRMGILSEKIHRAQRALAVVFGTNELPSLLDGGLWRPPADLPGECHVGFCIIQLSLPPGWSACASVTPVPSLPCCDIG -&gt; (BAH13083.1)MSREMQDVDLAEVKPLVECNSKLDPTKTTLLKMADCGGLPQISQPAKLAEAFKYFVQGMGYMPSASMTRLMRSRTASGSSVTSLDGTRSRSHTSEGTRSRSHTSEGIRSRSHTSEGAHLDITPNSGAAGNSAGPKSMEVSC</t>
  </si>
  <si>
    <t>3154317</t>
  </si>
  <si>
    <t>BX648361-1</t>
  </si>
  <si>
    <t>E18-5</t>
  </si>
  <si>
    <t>ENSG00000008300</t>
  </si>
  <si>
    <t>CELSR3</t>
  </si>
  <si>
    <t>Solute carrier family 26 member 6 (Pendrin-like protein 1)(Pendrin-L1) [Source:UniProtKB/Swiss-Prot;Acc:Q9BXS9]</t>
  </si>
  <si>
    <t>2673618</t>
  </si>
  <si>
    <t>(+)alt-N-terminus,(+)alt-C-terminus,(+)AA:208(ENSP00000378902)-&gt;778(ENSP00000351597)</t>
  </si>
  <si>
    <t>(+)DOMAIN-STAS,(+)MOD_RES-Phosphoserine,(+)S04_transporter_CS-IPR018045,(+)SO4_transptr/STAS-IPR002645,(+)SulP_transpt-IPR001902,(+)Sulph_transpt-IPR011547,(+)TOPO_DOM-Cytoplasmic,(+)TRANSMEM</t>
  </si>
  <si>
    <t>(+)sequence: (ENSP00000378902)MDAAPGRLEPKDRGSTLPRRQPPRDYPGAMAGRFGSRDALDLGAPREWLSTLPPPRRTRDLDPQPPPLPLSPQRQLSRDPLLPSRPLDSLSRSSNSREQLDQVPSRHPSREALGPLPQLLRAREDSVSGPSHGPSTEQLDILSSILASFNSSALSSVQSSSTPLGPHTTATPSATASVLGPSTPRSATSHSISELSPDSEVPRSEGHS -&gt; (ENSP00000351597)LSGPRWRCRGGWARDAFTVSLWSCHPRPRDTQALLSATQAMDLRRRDYHMERPLLNQEHLEELGRWGSAPRTHQWRTWLQCSRARAYALLLQHLPVLVWLPRYPVRDWLLGDLLSGLSVAIMQLPQGLAYALLAGLPPVFGLYSSFYPVFIYFLFGTSRHISVGTFAVMSVMVGSVTESLAPQALNDSMINETARDAARVQVASTLSVLVGLFQVGLGLIHFGFVVTYLSEPLVRGYTTAAAVQVFVSQLKYVFGLHLSSHSGPLSLIYTVLEVCWKLPQSKVGTVVTAAVAGVVLVVVKLLNDKLQQQLPMPIPGELLTLIGATGISYGMGLKHRFEVDVVGNIPAGLVPPVAPNTQLFSKLVGSAFTIAVVGFAIAISLGKIFALRHGYRVDSNQELVALGLSNLIGGIFQCFPVSCSMSRSLVQESTGGNSQVAGAISSLFILLIIVKLGELFHDLPKAVLAAIIIVNLKGMLRQLSDMRSLWKANRADLLIWLVTFTATILLNLDLGLVVAVIFSLLLVVVRTQMPHYSVLGQVPDTDIYRDVAEYSEAKEVRGVKVFRSSATVYFANAEFYSDALKQRCGVDVDFLISQKKKLLKKQEQLKLKQLQKEEKLRKQAASPKGASVSINVNTSLEDMRSNNVEDCKMMQVSSGDKMEDATANGQEDSKAPDGSTLKALGLPQPDFHSLILDLGALSFVDTVCLKSLKNIFHDFREIEVEVYMAACHSPVVSQLEAGHFFDASITKKHLFASVHDAVTFALQHPRPVPDSPVSVTRL</t>
  </si>
  <si>
    <t>2673594</t>
  </si>
  <si>
    <t>ENSE00000768056|ENSE00001521988</t>
  </si>
  <si>
    <t>E60-1</t>
  </si>
  <si>
    <t>ENSG00000139668</t>
  </si>
  <si>
    <t>WDFY2</t>
  </si>
  <si>
    <t>WD repeat and FYVE domain-containing protein 2 (WD40- and FYVE domain-containing protein 2)(Zinc finger FYVE domain-containing protein 22) [Source:UniProtKB/Swiss-Prot;Acc:Q96P53]</t>
  </si>
  <si>
    <t>3490302</t>
  </si>
  <si>
    <t>(-)alt-N-terminus,(-)alt-C-terminus,(-)AA:51(AK054833-PEP)-&gt;123(AK311177-PEP)</t>
  </si>
  <si>
    <t>(-)sequence: (AK054833-PEP)MNPHSIGSFTINSFYYEITLSQFSASTISLIIRPWCSSVELLIEFYVPCIL -&gt; (AK311177-PEP)MLAGFRRSAPASQSLCLNLCPCSSSLLSPAPRRGWRRRPRRAPSSDGGGDPAQASDPQADPAAADGGVPGGGEYGRDRAQRGGRHQRLRGQDSSCLVKERQWTVLAKRIPCNAFLYCQKIITR</t>
  </si>
  <si>
    <t>(direct)WD40_repeat-IPR001680, (direct)WD40_repeat-like-IPR011046, (direct)WD40_repeat_region-IPR017986</t>
  </si>
  <si>
    <t>3490251</t>
  </si>
  <si>
    <t>AK311177-3|ENSE00000995225</t>
  </si>
  <si>
    <t>ENSG00000066032</t>
  </si>
  <si>
    <t>CTNNA2</t>
  </si>
  <si>
    <t>Catenin alpha-2 (Alpha-catenin-related protein)(Alpha N-catenin) [Source:UniProtKB/Swiss-Prot;Acc:P26232]</t>
  </si>
  <si>
    <t>2490359</t>
  </si>
  <si>
    <t>(+)alt-coding,(+)AA:906(ENSP00000387306)-&gt;954(ENSP00000384638)</t>
  </si>
  <si>
    <t>(+)Vinculin/catenin-IPR006077,(-)Vinculin/catenin-IPR006077</t>
  </si>
  <si>
    <t>(+)sequence: (ENSP00000387306)MTSATSPIILKWDPKSLEIRTLTVERLLEPLVTQVTTLVNTSNKGPSGKKKGRSKKAHVLAASVEQATQNFLEKGEQIAKESQDLKEELVAAVEDVRKQGETMRIASSEFADDPCSSVKRGTMVRAARALLSAVTRLLILADMADVMRLLSHLKIVEEALEAVKNATNEQDLANRFKEFGKEMVKLNYVAARRQQELKDPHCRDEMAAARGALKKNATMLYTASQAFLRHPDVAATRANRDYVFKQVQEAIAGISNAAQATSPTDEAKGHTGIGELAAALNEFDNKIILDPMTFSEARFRPSLEERLESSIISGAALMADSSCTRDDRRERIVAECNAVRQALQDLLSEYMNNTGRKEKGDPLNIAIDKMTKKTRDLRRQLRKAVMDHISDSFLETNVPLLVLIEAAKSGNEKEVKEYAQVFREHANKLVEVANLACSISNNEEGVKLVRMAATQIDSLCPQVINAALTLAARPQSKVAQDNMDVFKDQWEKQVRVLTEAVDDITSVDDFLSVSENHILEDVNKCVIALQEGDVDTLDRTAGAIRGRAARVIHIINAEMENYEAGVYTEKVLEATKLLSETVMPRFAEQVEVAIEALSANVPQPFEENEFIDASRLVYDGVRDIRKAVLMIRTPEELEDDSDFEQEDYDVRSRTSVQTEDDQLIAGQSARAIMAQLPQEEKAKIAEQVEIFHQEKSKLDAEVAKWDDSGNDIIVLAKQMCMIMMEMTDFTRGKGPLKNTSDVINAAKKIAEAGSRMDKLARAVADQCPDSACKQDLLAYLQRIALYCHQLNICSKVKAEVQNLGGELIVSGLDSATSLIQAAKNLMNAVVLTVKASYVASTKYQKVYGTAAVNSPVVSWKMKAPEKKPLVKREKPEEFQTRVRRGSQKKHISPVQALSEFKAMDSF -&gt; (ENSP00000384638)MTSATSPIILKWDPKSLEIRTLTVERLLEPLVTQVTTLVNTSNKGPSGKKKGRSKKAHVLAASVEQATQNFLEKGEQIAKESQDLKEELVAAVEDVRKQGETMRIASSEFADDPCSSVKRGTMVRAARALLSAVTRLLILADMADVMRLLSHLKIVEEALEAVKNATNEQDLANRFKEFGKEMVKLNYVAARRQQELKDPHCRDEMAAARGALKKNATMLYTASQAFLRHPDVAATRANRDYVFKQVQEAIAGISNAAQATSPTDEAKGHTGIGELAAALNEFDNKIILDPMTFSEARFRPSLEERLESSIISGAALMADSSCTRDDRRERIVAECNAVRQALQDLLSEYMNNTGRKEKGDPLNIAIDKMTKKTRDLRRQLRKAVMDHISDSFLETNVPLLVLIEAAKSGNEKEVKEYAQVFREHANKLVEVANLACSISNNEEGVKLVRMAATQIDSLCPQVINAALTLAARPQSKVAQDNMDVFKDQWEKQVRVLTEAVDDITSVDDFLSVSENHILEDVNKCVIALQEGDVDTLDRTAGAIRGRAARVIHIINAEMENYEAGVYTEKVLEATKLLSETVMPRFAEQVEVAIEALSANVPQPFEENEFIDASRLVYDGVRDIRKAVLMIRTPEELEDDSDFEQEDYDVRSRTSVQTEDDQLIAGQSARAIMAQLPQEEKAKIAEQVEIFHQEKSKLDAEVAKWDDSGNDIIVLAKQMCMIMMEMTDFTRGKGPLKNTSDVINAAKKIAEAGSRMDKLARAVADQCPDSACKQDLLAYLQRIALYCHQLNICSKVKAEVQNLGGELIVSGTGVQSTFTTFYEVDCDVIDGGRASQLSTHLPTCAEGAPIGSGSSDSSMLDSATSLIQAAKNLMNAVVLTVKASYVASTKYQKVYGTAAVNSPVVSWKMKAPEKKPLVKREKPEEFQTRVRRGSQKKHISPVQALSEFKAMDSF</t>
  </si>
  <si>
    <t>2490351</t>
  </si>
  <si>
    <t>ENSE00001584766</t>
  </si>
  <si>
    <t>ENSG00000198131</t>
  </si>
  <si>
    <t>ZNF544</t>
  </si>
  <si>
    <t>Zinc finger protein 544  [Source:UniProtKB/Swiss-Prot;Acc:Q6NX49]</t>
  </si>
  <si>
    <t>3843861</t>
  </si>
  <si>
    <t>(-)alt-coding,(-)AA:687(BAH14817.1)-&gt;715(ENSP00000269829)</t>
  </si>
  <si>
    <t>(-)DOMAIN-KRAB,(-)Krueppel-associated_box-IPR001909</t>
  </si>
  <si>
    <t>(-)sequence: (BAH14817.1)MEARSMLVPPQASVCFEDVAMAFTQEEWEQLDLAQRTLYREVTLETWEHIVSLDWKATLEENRLNSEKDRAREELSHHVEVYRSGPEEPPSLVLGKVQDQSNQLREHQENSLRFMVLTSERLFAQREHCELELGGGYSLPSTLSLLPTTLPTSTGFPKPNSQVKELKQNSAFINDEKNGADGKHCESHQCARAFCQSIYLSKLGNVETGKKNPYEYIVSGDSLNYGSSLCFHGRTFSVKKSDDCKDYGNLFSHSVSLNEQKPVHFGKSQYECDECRETCSESLCLVQTERSGPGETPFRCEERCAAFPMASSFSDCNIIQTTEKPSVCNQCGKSFSCCKLIHQRTHTGEKPFECTQCGKSFSQSYDLVIHQRTHTGEKPYECDLCGKSFTQRSKLITHQRIHTGEKPYQCIECRKSFRWNSNLIVHQRIHTGEKPYECTHCGKSFSQSYELVTHKRTHTGEKPFKCTQCGKSFSQKYDLVVHQRTHTGEKPYECNLCGKSFSQSSKLITHQRIHTGEKPYQCIECGKSFRWNSNLVIHQRIHTGEKPYDCTHCGKSFSQSYQLVAHKRTHTGEKPYECNECGKAFNRSTQLIRHLQIHTGEKPYKCNQCNKAFARSSYLVMHQRTHTGEKPFECSQCGKAFSGSSNLLSHHRIHSGEKPYECSDCGKSFRQQSQLVVHRRTHTGEKP -&gt; (ENSP00000269829)MEARSMLVPPQASVCFEDVAMAFTQEEWEQLDLAQRTLYREVTLETWEHIVSLGLFLSKSDVISQLEQEEDLCRAEQEAPRDWKATLEENRLNSEKDRAREELSHHVEVYRSGPEEPPSLVLGKVQDQSNQLREHQENSLRFMVLTSERLFAQREHCELELGGGYSLPSTLSLLPTTLPTSTGFPKPNSQVKELKQNSAFINHEKNGADGKHCESHQCARAFCQSIYLSKLGNVETGKKNPYEYIVSGDSLNYGSSLCFHGRTFSVKKSDDCKDYGNLFSHSVSLNEQKPVHFGKSQYECDECRETCSESLCLVQTERSGPGETPFRCEERCAAFPMASSFSDCNIIQTTEKPSVCNQCGKSFSCCKLIHQRTHTGEKPFECTQCGKSFSQSYDLVIHQRTHTGEKPYECDLCGKSFTQRSKLITHQRIHTGEKPYQCIECRKSFRWNSNLIVHQRIHTGEKPYECTHCGKSFSQSYELVTHKRTHTGEKPFKCTQCGKSFSQKYDLVVHQRTHTGEKPYECNLCGKSFSQSSKLITHQRIHTGEKPYQCIECGKSFRWNSNLVIHQRIHTGEKPYDCTHCGKSFSQSYQLVAHKRTHTGEKPYECNECGKAFNRSTQLIRHLQIHTGEKPYKCNQCNKAFARSSYLVMHQRTHTGEKPFECSQCGKAFSGSSNLLSHHRIHSGEKPYECSDCGKSFRQQSQLVVHRRTHTGEKP</t>
  </si>
  <si>
    <t>(direct)Krueppel-associated_box-IPR001909</t>
  </si>
  <si>
    <t>3843848</t>
  </si>
  <si>
    <t>ENSE00000951372</t>
  </si>
  <si>
    <t>alt-3'|cassette-exon|altThreePrime</t>
  </si>
  <si>
    <t>E10-5|E10-6</t>
  </si>
  <si>
    <t>2554065</t>
  </si>
  <si>
    <t>(-)AA:493(ENSP00000378058)-&gt;493(ENSP00000347596)</t>
  </si>
  <si>
    <t>(-)sequence: (ENSP00000378058)MLKALFLTMLTLALVKSQDTEETITYTQCTDGYEWDPVRQQCKDIDECDIVPDACKGGMKCVNHYGGYLCLPKTAQIIVNNEQPQQETQPAEGTSGATTGVVAASSMATSGVLPGGGFVASAAAVAGPEMQTGRNNFVIRRNPADPQRIPSNPSHRIQCAAGYEQSEHNVCQDIDECTAGTHNCRADQVCINLRGSFACQCPPGYQKRGEQCVDIDECTIPPYCHQRCVNTPGSFYCQCSPGFQLAANNYTCVDINECDASNQCAQQCYNILGSFICQCNQGYELSSDRLNCEDIDECRTSSYLCQYQCVNEPGKFSCMCPQGYQVVRSRTCQDINECETTNECREDEMCWNYHGGFRCYPRNPCQDPYILTPENRCVCPVSNAMCRELPQSIVYKYMSIRSDRSVPSDIFQIQATTIYANTINTFRIKSGNENGEFYLRQTSPVSAMLVLVKSLSGPREHIVDLEMLTVSSIGTFRTSSVLRLTIIVGPFSF -&gt; (ENSP00000347596)MLKALFLTMLTLALVKSQDTEETITYTQCTDGYEWDPVRQQCKDIDECDIVPDACKGGMKCVNHYGGYLCLPKTAQIIVNNEQPQQETQPAEGTSGATTGVVAASSMATSGVLPGGGFVASAAAVAGPEMQTGRNNFVIRRNPADPQRIPSNPSHRIQCAAGYEQSEHNVCQDIDECTAGTHNCRADQVCINLRGSFACQCPPGYQKRGEQCVDIDECTIPPYCHQRCVNTPGSFYCQCSPGFQLAANNYTCVDINECDASNQCAQQCYNILGSFICQCNQGYELSSDRLNCEDIDECRTSSYLCQYQCVNEPGKFSCMCPQGYQVVRSRTCQDINECETTNECREDEMCWNYHGGFRCYPRNPCQDPYILTPENRCVCPVSNAMCRELPQSIVYKYMSIRSDRSVPSDIFQIQATTIYANTINTFRIKSGNENGEFYLRQTSPVSAMLVLVKSLSGPREHIVDLEMLTVSSIGTFRTSSVLRLTIIVGPFSF</t>
  </si>
  <si>
    <t>ENSE00001433884|ENSE00001518799</t>
  </si>
  <si>
    <t>E2-1|E2-2</t>
  </si>
  <si>
    <t>3868217</t>
  </si>
  <si>
    <t>E3-1|E3-2</t>
  </si>
  <si>
    <t>alt-C-term|bleedingExon</t>
  </si>
  <si>
    <t>ENSG00000185950</t>
  </si>
  <si>
    <t>Insulin receptor substrate 2 (IRS-2) [Source:UniProtKB/Swiss-Prot;Acc:Q9Y4H2]</t>
  </si>
  <si>
    <t>3525242</t>
  </si>
  <si>
    <t>3525234</t>
  </si>
  <si>
    <t>ENSE00001434305</t>
  </si>
  <si>
    <t>ENSG00000168234</t>
  </si>
  <si>
    <t>TTC39C</t>
  </si>
  <si>
    <t>Tetratricopeptide repeat protein 39C (TPR repeat protein 39C) [Source:UniProtKB/Swiss-Prot;Acc:Q8N584]</t>
  </si>
  <si>
    <t>I2-19</t>
  </si>
  <si>
    <t>3782071</t>
  </si>
  <si>
    <t>(+)alt-N-terminus,(+)alt-C-terminus,(+)AA:27(AAH12036.1)-&gt;276(BAH12356.1)</t>
  </si>
  <si>
    <t>(+)MOD_RES-N6-acetyllysine,(+)REPEAT-TPR 2,(+)REPEAT-TPR 3,(+)TPR_region-IPR013026</t>
  </si>
  <si>
    <t>(+)sequence: (AAH12036.1)MHSAKRWLVKDQWHGEVSPGCTAFAAV -&gt; (BAH12356.1)MHAPFRISCQVVWLFKIYLLMCQINSALTSFHTALELAVDQREIQHVCLYEIGWCSMIELNFKDAFDSFERLKNESRWSQCYYAYLTAVCQGATGDVDGAQVVFKEVQKLFKRKNNQIEQFSVKKAERFRKQTPTKALCVLASIEVLYLWKALPNCSFPNLQRMSQACHEVDDSSVVGLKYLLLGAIHKCLGNSEDAVQYFQRAVKDELCRQNNLYVQPYACYELGCLLLDKPETVGRGRALLLQAKEDFSGYDFENRLHVRIHAALASLRELVPQ</t>
  </si>
  <si>
    <t>3782069</t>
  </si>
  <si>
    <t>ENSG00000144645</t>
  </si>
  <si>
    <t>OSBPL10</t>
  </si>
  <si>
    <t>Oxysterol-binding protein-related protein 10 (OSBP-related protein 10)(ORP-10) [Source:UniProtKB/Swiss-Prot;Acc:Q9BXB5]</t>
  </si>
  <si>
    <t>E13-4</t>
  </si>
  <si>
    <t>2667813</t>
  </si>
  <si>
    <t>(+)alt-N-terminus,(+)alt-C-terminus,(+)AA:96(AL389943-PEP)-&gt;764(ENSP00000273142)</t>
  </si>
  <si>
    <t>(+)DOMAIN-PH,(+)MOD_RES-Phosphoserine,(+)MOD_RES-Phosphothreonine,(+)Oxysterol_bd-IPR000648,(+)Oxysterol_bd_CS-IPR018494,(+)Pleckstrin_homology-IPR001849</t>
  </si>
  <si>
    <t>(+)sequence: (AL389943-PEP)MVFLVCADLFVTTACWREPLLGVPLWAGSHWYAHPCLFFPLAIHLATLLFSCPTVKVLLFFGQVISLDGSQPSSPFILLISWGFLLPCQGRKVKVI -&gt; (ENSP00000273142)MERAVQGTDGGGGSNSSSRSSSRATSAGSSPSCSLAGRGVSSRSAAAGLGGGGSRSSPGSVAASPSGGGGRRREPALEGVLSKYTNLLQGWQNRYFVLDFEAGILQYFVNEQSKHQKPRGVLSLSGAIVSLSDEAPHMLVVYSANGEMFKLRAADAKEKQFWVTQLRACAKYHMEMNSKSAPSSRSRSLTLLPHGTPNSASPCSQRHLSVGAPGVVTITHHKSPAAARRAKSQYSGQLHEVREMMNQVEGQQKNLVHAIESLPGSGPLTALDQDLLLLKATSAATLSCLGECLNLLQQSVHQAGQPSQKPGASENILGWHGSKSHSTEQLKNGTLGSLPSASANITWAILPNSAEDEQTSQPEPEPNSGSELVLSEDEKSDNEDKEETELGVMEDQRSIILHLISQLKLGMDLTKVVLPTFILEKRSLLEMYADFMAHPDLLLAITAGATPEERVICFVEYYLTAFHEGRKGALAKKPYNPIIGETFHCSWEVPKDRVKPKRTASRSPASCHEHPMADDPSKSYKLRFVAEQVSHHPPISCFYCECEEKRLCVNTHVWTKSKFMGMSVGVSMIGEGVLRLLEHGEEYVFTLPSAYARSILTIPWVELGGKVSINCAKTGYSATVIFHTKPFYGGKVHRVTAEVKHNPTNTIVCKAHGEWNGTLEFTYNNGETKVIDTTTLPVYPKKIRPLEKQGPMESRNLWREVTRYLRLGDIDAATEQKRHLEEKQRVEERKRENLRTPWKPKYFIQEGDGWVYFNPLWKAH</t>
  </si>
  <si>
    <t>2667809</t>
  </si>
  <si>
    <t>AL389943-1</t>
  </si>
  <si>
    <t>bleedingExon|retainedIntron</t>
  </si>
  <si>
    <t>E13-2|E13-5</t>
  </si>
  <si>
    <t>ENSG00000198399</t>
  </si>
  <si>
    <t>ITSN2</t>
  </si>
  <si>
    <t>Intersectin-2 (SH3 domain-containing protein 1B)(SH3P18)(SH3P18-like WASP-associated protein) [Source:UniProtKB/Swiss-Prot;Acc:Q9NZM3]</t>
  </si>
  <si>
    <t>2544292</t>
  </si>
  <si>
    <t>(-)alt-N-terminus,(-)alt-C-terminus,(-)AA:611(AAH38963.1)-&gt;1249(ENSP00000384499)</t>
  </si>
  <si>
    <t>(-)COILED,(-)DH-domain-IPR000219,(-)DOMAIN-EH 2,(-)DOMAIN-SH3 1,(-)DOMAIN-SH3 2,(-)DOMAIN-SH3 3,(-)DOMAIN-SH3 4,(-)DOMAIN-SH3 5,(-)EF_HAND_2-IPR018249,(-)EF_hand-IPR018248,(-)EF_hand_Ca_bd-IPR002048,(-)EPS15_homology-IPR000261,(-)HELIX,(-)MOD_RES-Phosphoserine,(-)MOD_RES-Phosphotyrosine,(-)Neu_cyt_fact_2-IPR000108,(-)SH3_2-IPR011511,(-)SH3_domain-IPR001452,(-)STRAND,(-)Spectrin_alpha_SH3-IPR013315</t>
  </si>
  <si>
    <t>(-)sequence: (AAH38963.1)MAQFPTAMNGGPNMWAITSEERTKHDRQFDNLKPSGGYITGDQARNFFLQSGLPAPVLAEIWALSDLNKDGKMDQQEFSIAMKLIKLKLQGQQLPVVLPPIMKQPPMFSPLISARFGMGSMPNLSIPQPLPPAAPITSLSSATSGTNLPPLMMPTPLVPSVSTSSLPNGTASLIQPLPIPYSSSTLPHGSSYSLMMGGFGGASIQKAQSLIDLGSSRSWSSGSSAHSPATHRAPLSSPVPNSSTSSTASLSGNSPKTGTSEWAVPQPTRLKYRQKFNTLDKSMSGYLSGFQARNALLQSNLSQTQLATIWTLADIDGDGQLKAEEFILAMHLTDMAKAGQPLPLTLPPELVPPSFRGGKQIDSINGTLPSYQKMQEEEPQKKLPVTFEDKRKANYERGNMELEKRRQALMEQQQREAERKAQKEKEEWERKQRELQEQEWKKQLELEKRLEKQRELERQREEERRKDIERREAAKQELERQRRLEWERIRRQELLNQKNREQEEIVRLNSKKKNLHLELEALNGKHQQISGRLQDVRLKKQTQKTELEVLDKQCDLEIMENKQLQQELQEYQNKLIYLVPEKQLLNERIKNMQFSNTPDSGVSLLHKKKKK -&gt; (ENSP00000384499)MMAQFPTAMNGGPNMWAITSEERTKHDRQFDNLKPSGGYITGDQARNFFLQSGLPAPVLAEIWALSDLNKDGKMDQQEFSIAMKLIKLKLQGQQLPVVLPPIMKQPPMFSPLISARFGMGSMPNLSIPQPLPPAAPITSLSSATSGTNLPPLMMPTPLVPSVSTSSLPNGTASLIQPLPIPYSSSTLPHGSSYSLMMGGFGGASIQKAQSLIDLGSSSSTSSTASLSGNSPKTGTSEWAVPQPTRLKYRQKFNTLDKSMSGYLSGFQARNALLQSNLSQTQLATIWTLADVDGDGQLKAEEFILAMHLTDMAKAGQPLPLTLPPELVPPSFRGGKQIDSINGTLPSYQKMQEEEPQKKLPVTFEDKRKANYERGNMELEKRRQALMEQQQREAERKAQKEKEEWERKQRELQEQEWKKQLELEKRLEKQRELERQREEERRKDIERREAAKQELERQRRLEWERIRRQELLNQKNREQEEIVRLNSKKKNLHLELEALNGKHQQISGRLQDVRLKKQTQKTELEVLDKQCDLEIMEIKQLQQELQEYQNKLIYLVPEKQLLNERIKNMQFSNTPDSGVSLLHKKSLEKEELCQRLKEQLDALEKETASKLSEMDSFNNQLKCGNMDDSVLQCLLSLLSCLNNLFLLLKELRETYNTQQLALEQLYKIKRDKLKEIERKRLELMQKKKLEDEAARKAKQGKENLWKENLRKEEEEKQKRLQEEKTQEKIQEEERKAEEKQRKDKDTLKAEEKKRETASVLVNYRALYPFEARNHDEMSFNSGDIIQVDEKTVGEPGWLYGSFQGNFGWFPCNYVEKMPSSENEKAVSPKKALLPPTVSLSATSTSSEPLSSNQPASVTDYQNVSFSNLTVNTSWQKKSAFTRTVSPGSVSPIHGQGQVVENLKAQALCSWTAKKDNHLNFSKHDIITVLEQQENWWFGEVHGGRGWFPKSYVKIIPGSEVKREEPEALYAAVNKKPTSAAYSVGEEYIALYPYSSVEPGDLTFTEGEEILVTQKDGEWWTGSIGDRSGIFPSNYVKPKDQESFGSASKSGASNKKPEIAQVTSAYVASGSEQLSLAPGQLILILKKNTSGWWQGELQARGKKRQKGWFPASHVKLLGPSSERATPAFHPVCQVIAMYDYAANNEDELSFSKGQLINVMNKDDPDWWQGEINGVTGLFPSNYVKMTTDSDPSQQWCADLQTLDTMQPIERKRQGYIHELIQTEERYMADLQLVVEVRRLLLASSRGICCLS</t>
  </si>
  <si>
    <t>2544238</t>
  </si>
  <si>
    <t>ENSE00001034665</t>
  </si>
  <si>
    <t>E42-1</t>
  </si>
  <si>
    <t>ENSG00000050344</t>
  </si>
  <si>
    <t>NFE2L3</t>
  </si>
  <si>
    <t>Nuclear factor erythroid 2-related factor 3 (NF-E2-related factor 3)(NFE2-related factor 3)(Nuclear factor, erythroid derived 2, like 3) [Source:UniProtKB/Swiss-Prot;Acc:Q9Y4A8]</t>
  </si>
  <si>
    <t>E4-9</t>
  </si>
  <si>
    <t>2993616</t>
  </si>
  <si>
    <t>(-)microRNA-target(hsa-miR-135a*:mirbase)</t>
  </si>
  <si>
    <t>(-)miR-sequence: (hsa-miR-135a*:mirbase)AAACACTATTTTAATCTTTATA</t>
  </si>
  <si>
    <t>2993590</t>
  </si>
  <si>
    <t>ENSE00001420641</t>
  </si>
  <si>
    <t>ENSG00000006453</t>
  </si>
  <si>
    <t>BAIAP2L1</t>
  </si>
  <si>
    <t>Brain-specific angiogenesis inhibitor 1-associated protein 2-like protein 1 (BAI1-associated protein 2-like protein 1)(Insulin receptor tyrosine kinase substrate) [Source:UniProtKB/Swiss-Prot;Acc:Q9UHR4]</t>
  </si>
  <si>
    <t>3062896</t>
  </si>
  <si>
    <t>(-)alt-C-terminus,(-)AA:324(AK309936-PEP)-&gt;511(ENSP00000005260)</t>
  </si>
  <si>
    <t>(-)DOMAIN-SH3,(-)MOD_RES-Phosphoserine,(-)MOD_RES-Phosphothreonine,(-)MUTAGEN-Missing: Loss ability to induce the formation of actin clusters; induce the formation of long filipodia,(-)REGION-Binds F-actin,(-)SH3_2-IPR011511,(-)SH3_domain-IPR001452</t>
  </si>
  <si>
    <t>(-)sequence: (AK309936-PEP)MSRGPEEVNRLTESTYRNVMEQFNPGLRNLINLGKNYEKAVNAMILAGKAYYDGVAKIGEIATGSPVSTELGHVLIEISSTHKKLNESLDENFKKFHKEIIHELEKKIELDVKYMNATLKRYQTEHKNKLESLEKSQAELKKIRRKSQGSRNALKYEHKEIEYVETVTSRQSEIQKFIADGCKEALLEEKRRFCFLVDKHCGFANHIHYYHLQSAELLNSKLPRWQETCVDAIKVPEKIMNMIEEIKTPASTPVSGTPQASPMIERSNVVRKDYDTLSKCSPKMPPAPSGRAYTSPLIDMFNNPATAAPNSQRVNNSTGLGVRS -&gt; (ENSP00000005260)MSRGPEEVNRLTESTYRNVMEQFNPGLRNLINLGKNYEKAVNAMILAGKAYYDGVAKIGEIATGSPVSTELGHVLIEISSTHKKLNESLDENFKKFHKEIIHELEKKIELDVKYMNATLKRYQTEHKNKLESLEKSQAELKKIRRKSQGSRNALKYEHKEIEYVETVTSRQSEIQKFIADGCKEALLEEKRRFCFLVDKHCGFANHIHYYHLQSAELLNSKLPRWQETCVDAIKVPEKIMNMIEEIKTPASTPVSGTPQASPMIERSNVVRKDYDTLSKCSPKMPPAPSGRAYTSPLIDMFNNPATAAPNSQRVNNSTGTSEDPSLQRSVSVATGLNMMKKQKVKTIFPHTAGSNKTLLSFAQGDVITLLIPEEKDGWLYGEHDVSKARGWFPSSYTKLLEENETEAVTVPTPSPTPVRSISTVNLSENSSVVIPPPDYLECLSMGAAADRRADSARTTSTFKAPASKPETAAPNDANGTAKPPFLSGENPFATVKLRPTVTNDRSAPIIR</t>
  </si>
  <si>
    <t>3062868</t>
  </si>
  <si>
    <t>ENSE00000707295</t>
  </si>
  <si>
    <t>3125218</t>
  </si>
  <si>
    <t>(+)alt-N-terminus,(+)alt-C-terminus,(+)AA:50(ABX83661.1)-&gt;1091(ENSP00000351797)</t>
  </si>
  <si>
    <t>(+)COMPBIAS-Poly-Ser,(+)DOMAIN-Rho-GAP,(+)DOMAIN-START,(+)HELIX,(+)MOD_RES-Phosphoserine,(+)MOD_RES-Phosphothreonine,(+)RhoGAP-IPR000198,(+)Rho_GTPase_activation_prot-IPR008936,(+)SAM-IPR001660,(+)SAM_2-IPR011510,(+)START_lipid_bd-IPR002913,(+)TURN</t>
  </si>
  <si>
    <t>(+)sequence: (ABX83661.1)MGDPKAHVMARPLRAPLRRSFSDHIRDSTARALDVIWKNTRDRRLAEIKP -&gt; (ENSP00000351797)MCRKKPDTMILTQIEAKEACDWLRATGFPQYAQLYEDFLFPIDISLVKREHDFLDRDAIEALCRRLNTLNKCAVMKLEISPHRKRSDDSDEDEPCAISGKWTFQRDSKRWSRLEEFDVFSPKQDLVPGSPDDSHPKDGPSPGGTLMDLSERQEVSSVRSLSSTGSLPSHAPPSEDAATPRTNSVISVCSSSNLAGNDDSFGSLPSPKELSSFSFSMKGHEKTAKSKTRSLLKRMESLKLKSSHHSKHKAPSKLGLIISGPILQEGMDEEKLKQLNCVEISALNGNRINVPMVRKRSVSNSTQTSSSSSQSETSSAVSTPSPVTRTRSLSACNKRVGMYLEGFDPFNQSTFNNVVEQNFKNRESYPEDTVFYIPEDHKPGTFPKALTNGSFSPSGNNGSVNWRTGSFHGPGHISLRRENSSDSPKELKRRNSSSSMSSRLSIYDNVPGSILYSSSGDLADLENEDIFPELDDILYHVKGMQRIVNQWSEKFSDEGDSDSALDSVSPCPSSPKQIHLDVDNDRTTPSDLDSTGNSLNEPEEPSEIPERRDSGVGASLTRSNRHRLRWHSFQSSHRPSLNSVSLQINCQSVAQMNLLQKYSLLKLTALLEKYTPSNKHGFSWAVPKFMKRIKVPDYKDRSVFGVPLTVNVQRTGQPLPQSIQQAMRYLRNHCLDQVGLFRKSGVKSRIQALRQMNEGAIDCVNYEGQSAYDVADMLKQYFRDLPEPLMTNKLSETFLQIYQYVPKDQRLQAIKAAIMLLPDENREVLQTLLYFLSDVTAAVKENQMTPTNLAVCLAPSLFHLNTLKRENSSPRVMQRKQSLGKPDQKDLNENLAATQGLAHMIAECKKLFQVPEEMSRCRNSYTEQELKPLTLEALGHLGNDDSADYQHFLQDCVDGLFKEVKEKFKGWVSYSTSEQAELSYKKVSEGPPLRLWRSVIEVPAVPEEILKRLLKEQHLWDVDLLDSKVIEILDSQTEIYQYVQNSMAPHPARDYVVLRTWRTNLPKGACALLLTSVDHDRAPVVGVRVNVLLSRYLIEPCGPGKSKLTYMCRVDLRGHMPEWYTKSFGHLCAAEVVKIRDSFSNQNTETKDTKSR</t>
  </si>
  <si>
    <t>AK025544-1</t>
  </si>
  <si>
    <t>alt-N-term|alt-C-term</t>
  </si>
  <si>
    <t>ENSG00000158816</t>
  </si>
  <si>
    <t>VWA5B1</t>
  </si>
  <si>
    <t>von Willebrand factor A domain-containing protein 5B1 Precursor  [Source:UniProtKB/Swiss-Prot;Acc:Q5TIE3]</t>
  </si>
  <si>
    <t>2323989</t>
  </si>
  <si>
    <t>(+)alt-N-terminus,(+)alt-C-terminus,(+)AA:424(BAB71439.1)-&gt;1107(BAG58617.1)</t>
  </si>
  <si>
    <t>(+)DOMAIN-VWFA,(+)VWF_A-IPR002035</t>
  </si>
  <si>
    <t>(+)sequence: (BAB71439.1)MLHSQESGSSVFYHSQDDGPGLEGGDCAKNSGAPFILGQAKNARLASGDSTTKHDLNLSQRRRAYSTNQITNHKPLPRATMASDPMPAAKRYPLRKARLQDLTNQTSLDVQRWQIDLQPLLNSGQDLNQGPKLRGPGARRPSLLPQGCQPFLPWGQETQAWSPVRERTSDSRSPGDLEPSHHPSAFETETSSDWDPPAESQERASPSRPATPAPVLGKALVKGLHDSQRLQWEVSFELGTPGPERGGAQDADLWSETFHHLAARAIIRDFEQLAEREGEIEQGSNRRYQVSALHTSKACNIISKYTAFVPVDVSKSRYLPTVVEYPNSGAALRMLGSRALAQQWRGTSSGFGRPQTMLGEDSAPGNGPRKCSQTLMGFKTKTETEHSVRGWKPRGALQNQSVLSTSWSHWPPKPRRTSSTPEPS -&gt; (BAG58617.1)MPPMFDPQQSQVTLDEDLERILFVANLGTIAPMENVTIFISTSSELPTLPSGAVRVLLPAVCAPTVPQFCTKSTGTSNQQAQGKDRHCFGAWAPGSWNKLCLATLLNTEVSNPMEYEFNFQLEIRGPCLLAGEESPTHEIRADAAPSARSAKSIIITLANKHTFDRPVEILIHPSEPHMPHVLIEKGDMTLGEFDQHLKGRTDFIKGMKKKSRAERKTEIIRKRLHKDIPHHSVIMLNFCPDLQSVQPCLRKARGEFIFLIDRSSSMSGISMHRVKDAMLVALKSLMPACLFNIIGFGSTFKSLFPSSQTYSEDSLAMACDDIQRMKADMGGTNILSPLKWVIRQPVHRGHPRLLFVITDGAVNNTGKVLELVRNHAFSTRCYSFGIGPNVCHRLVKGLASVSEGSAELLMEGERLQPKMVKSLKKAMAPVLSDVTVEWIFPETTEVLVSPVSASSLFPGERLVGYGIVCDASLHISNPRSDKRRRYSMLHSQESGSSVFYHSQDDGPGLEGGDCAKNSGAPFILGQAKNARLASGDSTTKHDLNLSQRRRAYSTNQITNHKPLPRATMASDPMPAAKRYPLRKARLQDLTNQTSLDVQRWQIDLQPLLNSGQDLNQGPKLRGPGARRPSLLPQGCQPFLPWGQETQAWSPVRERTSDSRSPGDLEPSHHPSAFETETSSDWDPPAESQERASPSRPATPAPVLGKALVKGLHDSQRLQWEVSFELGTPGPERGGAQDADLWSETFHHLAARAIIRDFEQLAEREGEIEQGSNRRYQVSALHTSKACNIISKYTAFVPVDVSKSRYLPTVVEYPNSGAALRMLGSRALAQQWRGTSSGFGRPQTMLGEDSAPGNDMEASPTALFSEARSPGREKHGASEGPQRSLATNTLSSMKASENLFGSWLNLNKSRLLTRAAKGFLSKPLIKAVESTSGNQSFDYIPLVSLQLASGAFLLNEAFCEATHIPMEKLKWTSPFTCHRVSLTTRPSESKTPSPQLCTSSPPRHPSCDSFSLEPLAKGKLGLEPRAVVEHTGKLWATVVGLAWLEHSSASYFTEWELVAAKANSWLEQQEVPEGRTQGTLKAAARQLFVLLRHWDENLEFNMLCYNP</t>
  </si>
  <si>
    <t>2323951</t>
  </si>
  <si>
    <t>AK057346-8|ENSE00001066136</t>
  </si>
  <si>
    <t>E24-1|E24-3</t>
  </si>
  <si>
    <t>ENSG00000170791</t>
  </si>
  <si>
    <t>CHCHD7</t>
  </si>
  <si>
    <t>Coiled-coil-helix-coiled-coil-helix domain-containing protein 7  [Source:UniProtKB/Swiss-Prot;Acc:Q9BUK0]</t>
  </si>
  <si>
    <t>3099103</t>
  </si>
  <si>
    <t>(-)AA:110(ENSP00000379954)-&gt;110(ENSP00000306425)</t>
  </si>
  <si>
    <t>(-)sequence: (ENSP00000379954)MKCEETHAPNSNWVYVMLPSKKTVRMPSVTQRLRDPDINPCLSESDASTRCLDENNYDRERCSTYFLRYKNCRRFWNSIVMQRRKNGVKPFMPTAAERDEILRAVGNMPY -&gt; (ENSP00000306425)MKCEETHAPNSNWVYVMLPSKKTVRMPSVTQRLRDPDINPCLSESDASTRCLDENNYDRERCSTYFLRYKNCRRFWNSIVMQRRKNGVKPFMPTAAERDEILRAVGNMPY</t>
  </si>
  <si>
    <t>3099089</t>
  </si>
  <si>
    <t>ENSE00001256335|ENSE00001430970|ENSE00001549894</t>
  </si>
  <si>
    <t>E1-1|E1-3</t>
  </si>
  <si>
    <t>ENSG00000182621</t>
  </si>
  <si>
    <t>PLCB1</t>
  </si>
  <si>
    <t>1-phosphatidylinositol-4,5-bisphosphate phosphodiesterase beta-1 (EC 3.1.4.11)(Phosphoinositide phospholipase C)(Phospholipase C-beta-1)(PLC-beta-1)(PLC-I)(PLC-154) [Source:UniProtKB/Swiss-Prot;Acc:Q9NQ66]</t>
  </si>
  <si>
    <t>3875643</t>
  </si>
  <si>
    <t>(+)alt-N-terminus,(+)alt-C-terminus,(+)AA:960(BAG61238.1)-&gt;1211(AAF86613.1)</t>
  </si>
  <si>
    <t>(+)PLC-beta_C-IPR014815,(-)DOMAIN-PI-PLC X-box,(-)PLC-like_Pdiesterase_TIM-brl-IPR017946,(-)Phospholipase_C_EF-hand-like-IPR015359,(-)Phospholipase_C_Pinositol-sp_C-IPR001192,(-)Phospholipase_C_Pinositol-sp_X-IPR000909</t>
  </si>
  <si>
    <t>(+)sequence: (BAG61238.1)MITVVYGPDLVNISHLNLVAFQEEVAKEWTNEVFSLATNLLAQNMSRDAFLEKAYTKLKLQVTPEGRIPLKNIYRLFSADRKRVETALEACSLPSSRNDSIPQEDFTPEVYRVFLNNLCPRPEIDNIFSEFGAKSKPYLTVDQMMDFINLKQRDPRLNEILYPPLKQEQVQVLIEKYEPNNSLARKGQISVDGFMRYLSGEENGVVSPEKLDLNEDMSQPLSHYFINSSHNTYLTAGQLAGNSSVEMYRQVLLSGCRCVELDCWKGRTAEEEPVITHGFTMTTEISFKEVIEAIAECAFKTSPFPILLSFENHVDSPKQQAKMAEYCRLIFGDALLMEPLEKYPLESGVPLPSPMDLMYKILVKNKKKSHKSSEGSGKKKLSEQASNTYSDSSSMFEPSSPGAGEADTESDDDDDDDDCKKSSMDEGTAGSEAMATEEMSNLVNYIQPVKFESFEISKKRNKSFEMSSFVETKGLEQLTKSPVEFVEYNKMQLSRIYPKGTRVDSSNYMPQLFWNAGCQMVALNFQTMDLAMQINMGMYEYNGKSGYRLKPEFMRRPDKHFDPFTEGIVDGIVANTLSVKIISGQFLSDKKVGTYVEVDMFGLPVDTRRKAFKTKTSQGNAVNPVWEEEPIVFKKVVLPTLACLRIAVYEEGGKFIGHRILPVQAIRPGYHYICLRNERNQPLTLPAVFVYIEVKDYVPDTYADVIEALSNPIRYVNLMEQRAKQLAALTLEDEEEVKKEADPGETPSEAPGEARTTPAENGVNHTTTLTPKPPSQALHSQPAPGSVKAPAKTEDLIQSVLTEVEAQTIEELKQQKSFVKLQKKHYKEMKDLVKRHHKKTTDLIKEHTTKYNEIQNDYLRRRAALEKSAKKDSKKKSEPSSPDHGSSTIEQDLAALDAEMTQKLIDLKDKQQQQLLNLRQEQYYSEKYQKREHIKLLIQKLTDVAEECQNNQLKKLKEIC -&gt; (AAF86613.1)MGSLQGIATKILIRILSDALIRKETDLKSSTIVTPIILRTDPQGFFFYWTDQNKETELLDLSLVKDARCGRHAKAPKDPKLRELLDVGNIGRLEQRMITVVYGPDLVNISHLNLVAFQEEVAKEWTNEVFSLATNLLAQNMSRDAFLEKAYTKLKLQVTPEGRIPLKNIYRLFSADRKRVETAMEACSLPSSRNDSILQEDFTPEVYRVFFNNLCLRPEIDNIFSEFGAKSKPYLTVDQMMDFINLKQRDPRLNEILYPPPKQEQVQVLIEKYEPNNSLARKGQISVDGFMRYLSGEENGVVSTEKLDLNEDMSRPLSHYFINSSHNTYLTAGQLAGNSSVEMYRQALLSGCRCVELDCWRGRTAEEEPVITHGFTMTTEISFKEVIKAIAECAFKTSPFPILLSFENHVDSPKQQAKMAEYCRLIFGDALLMEPLEKYPLESGVPLPSPMDLMYKILVKNKKKSHKSSEGSGKKKLSEQASNTYSDSSSMFEPSSPGAGEADTESDDDDDDDDCKKSSMDEGTAGSEAMATEEMSNLVNYIQPVKFESFEISKKRNKSFEMSSFVETKGLEQLTKSPVEFVEYNKMQLSRIYPKGTRVDSSNYMPQLFWNAGCQMVALNFQTMDLAMQINMGMYEYNGKSGYRLKPEFMRRPDKHFDPFTEGIVDGIVANTLSVKIISGQFLSDKKVGTYVEVDMFGLPVDTRRKAFKTKTSQGNAVNPVWEEEPIVFKKVVLPTLACLRIAVYEEGGKFIGHRILPVQAIRPGYHYICLRNERNQPLTLPAVFVYIEVKDYVPDTYADVIEALSNPIRYVNLMEQRAKQLAALTLEDEEEVKKEADPGETPSEAPSEARTTPAENGVNHTTTLTPKPPSQALHSQPAPGSVKAPAKTEDLIQSVLTEVEAQTIEELKQQKSFVKLQKKHYKEMKDLVKRHHKKTTDLIKEHTTKYNEIQNDYLRRRAALEKSAKKDSKKKSEPSSPDHGSSTIEQDLAALDAEMTQKLIDLKDKQQQQLLNLRQEQYYSEKYQKREHIKLLIQKLTDVAEECQNNQLKKLKEICEKEKKELKKKMDKKRQEKITEAKSKDKSQMEEEKTEMIRSYIQEVVQYIKRLEEAQSKRQEKLVEKHKEIRQQILDEKPKLQVELEQEYQDKFKRLPLEILEFVQEAMKGKISEDSNHGSAPLSLSSDPGKVNHKTPSSEELGGDIPGKEFDTPL</t>
  </si>
  <si>
    <t>3875642</t>
  </si>
  <si>
    <t>AK299195-1</t>
  </si>
  <si>
    <t>ENSG00000132549</t>
  </si>
  <si>
    <t>VPS13B</t>
  </si>
  <si>
    <t>Vacuolar protein sorting-associated protein 13B (Cohen syndrome protein 1) [Source:UniProtKB/Swiss-Prot;Acc:Q7Z7G8]</t>
  </si>
  <si>
    <t>3109068</t>
  </si>
  <si>
    <t>(+)truncated,(-)AA:863(ENSP00000347281)-&gt;4022(AAP41102.1)</t>
  </si>
  <si>
    <t>(-)sequence: (ENSP00000347281)MLESYVTPILMSYVNRYIKNLKPSDLQLSLWGGDVVLSKLELKLDVLEQELKLPFTFLSGHIHELRIHVPWTKLGSEPVVITINTMECILKLKDGIQDDHESCGSNSTNRSTAESTKSSIKPRRMQQAAPTDPDLPPGYVQSLIRRVVNNVNIVINNLILKYVEDDIVLSVNITSAECYTVGELWDRAFMDISATDLVLRKVINFSDCTVCLDKRNASGKIEFYQDPLLYKCSFRTRLHFTYENLNSKMPSVIKIHTLVESLKLSITDQQLPMFIRIMQLGIALYYGEIGNFKEGEIEDLTCHNKDMLGNITGSEDETRIDMQYPAQHKGQELYSQQDEEQPQGWVSWAWSFVPAIVSYDDGEEDFVGNDPASTMHQQKAQTLKDPIVSIGFYCTKATVTFKLTEMQVESSYYSPQKVKSKEVLCWEQEGTTVEALMMGEPFFDCQIGFVGCRAMCLKGIMGVKDFEENMNRSETEACFFICGDNLSTKGFTYLTNSLFDYRSPENNGTRAEFILDSTHHKETYTEIAGMQRFGAFYMDYLYTMENTSGKGSTNQQDFSSGKSEDLGTVQEKSTKSLVIGPLDFRLDSSAVHRILKMIVCALEHEYEPYSRLKSDIKDENETILNPEEVALLEEYIPTRHTSVTLLKCTCTISMAEFNLLDHLLPVIMGEKNSSNFMNTTNFQSLRPLPSIRILVDKINLEHSVPMYAEQLVHVVSSLTQPSDNLLHYCYVHCYLKIFGFQAGLTSLDCSGSYCLPVPVIPSFSTALYGKLLKLPTCWTKRSQIAITEGIFELPNLTIQATRAQTLLLQAIYQSWSHLGNVSSSAVIEALINEIFLSIEIGSCYVAQVDLELLASNDPPTSTS -&gt; (AAP41102.1)MLESYVTPILMSYVNRYIKNLKPSDLQLSLWGGDVVLSKLELKLDVLEQELKLPFTFLSGHIHELRIHVPWTKLGSEPVVITINTMECILKLKDGIQDDHESCGSNSTNRSTAESTKSSIKPRRMQQAAPTDPDLPPGYVQSLIRRVVNNVNIVINNLILKYVEDDIVLSVNITSAECYTVGELWDRAFMDISATDLVLRKVINFSDCTVCLDKRNASGKIEFYQDPLLYKCSFRTRLHFTYENLNSKMPSVIKIHTLVESLKLSITDQQLPMFIRIMQLGIALYYGEIGNFKEGEIEDLTCHNKDMLGNITGSEDETRIDMQYPAQHKGQELYSQQDEEQPQGWVSWAWSFVPAIVSYDDGEEDFVGNDPASTMHQQKAQTLKDPIVSIGFYCTKATVTFKLTEMQVESSYYSPQKVKSKEVLCWEQEGTTVEALMMGEPFFDCQIGFVGCRAMCLKGIMGVKDFEENMNRSETEACFFICGDNLSTKGFTYLTNSLFDYRSPENNGTRAEFILDSTHHKETYTEIAGMQRFGAFYMDYLYTVENTSGKGSTNQQDFSSGKSEDLGTVQEKSTKSLVIGPLDFRLDSSAVHRILKMIVCALEHEYEPYSRLKSDIKNENETILNPEEVALLEEYIPTRHTSVTLLKCTCTISMAEFNLLDHLLPVIMGEKNSSNFMNTTNFQSLRPLPSIRILVDKINLEHSVPMYAEQLVHVVSSLTQPSDNLLHYCYVHCYLKIFGFQAGLTSLDCSGSYCLPVPVIPSFSTALYGKLLKLPTCWTKRSQIAITEGIFELPNLTIQATRAQTLLLQAIYQSWSHLGNVSSSAVIEALINEIFLSIGVKSKNPLPTLEGSIQNVELKYCSTSLVKCASGTMGSIKICAKAPVDSGKEKLIPLLQGPSDTKDLHSTKWLNESRKPESLLAPDLMAFTIQVPQYIDYCHNSGAVLLCSIQGLAVNIDPILYTWLIYQPQKRTSRHMQQQPVVAVPLVMPVCRRKEDEVSIGSAPLAKQQSYQASEYASSPVKTKTVTESRPLSVPVKAMLNISESCRSPEERMKEFIGIVWNAVKHLTLQLEVQSCCVFIPNDSLPSPSTIVSGDIPGTVRSWYHGQTSMPGTLVLCLPQIKIISAGHKYMEPLQEIPFVIPRPILEEGDAFPWTISLHNFSIYTLLGKQVTLCLVEPMGCTSTLAVTSQKLLATGPDTRHSFVVCLHVDLESLEIKCSNPQVQLFYELTDIMNKVWNKIQKRGNLNLSPTSPETMAGPVPTSPVRSSIGTAPPDTSTCSPSADIGTTTEGDSIQAGEESPFSDSVTLEQTTSNIGGTSGRVSLWMQWVLPKITIKLFAPDPENKGTEVCMVSELEDLSASIDVQDVYTKVKCKIESFNIDHYRSSHGEECWSLGQCGGVILSCTDKLNRRTLLVRPISKQDPFRNCSGFFPSTTTKLLDGTHQQHGFLSLTYTKAVTKNVRHKLTSRNERRSFHKLSEGLMDGSPHFLHEILLSAQAFDIVLYFPLLNAIASIFQAKLPKTQKEKRKSPGQPMRTHTLTSRNLPLIYVNTSVIRIFIPKTEEMQPTVEANQAAKEDTVVLKIGSVAMAPQADNPLGRSVLRKDIYQRALNLGILRDPGSEIEDRQYQIDLQSINIGTAQWHQLKPEKESVSGGVVTETERNSQNPALEWNMDSSIRRHQERRAILTPVLTDFSVRITGAPAVIFTKVVSPENLHTEEILVCGHSLEVNITTNLDFFLSVAQVQLLHQLIVANMTGLEPSNKAAEISKQEQKKVDIFDGGMAETSSRYSGAQDSGIGSDSVKIRIVQIEQHSGASQHRIARPSRQSSIVKNLNFIPFDIFITASRISLMTYSCMALSKSKSQEQKNNEKTDKSSLNLPEVDSDVAKPNQACISTVTAEDLLRSSISFPSGKKIGVLSLESLHASTRSSARQALGITIVRQPGRRGTGDLQLEPFLYFIVSQPSLLLSCHHRKQRVEVSIFDAVLKGVASDYKCIDPGKTLPEALDYCTVWLQTVPGEIDSKSGIPPSFITLQIKDFLNGPADVNLDISKPLKANLSFTKLDQINLFLKKIKNAHSLAHSEETSAMSNTMVNKDDLPVSKYYRGKLSKPKIHGDGVQKISAQENMWRAVSCFQKISVQTTQIVISMETVPHTSKPCLLASLSNLNGSLSVKATQKVPGIILGSSFLLSINDFLLKTSLKERSRILIGPCCATANLEAKWCKHSGNPGPEQSIPKISIDLRGGLLQVFWGQEHLNCLVLLHELLNGYLNEEGNFEVQVSEPVPQMSSPVEKNQTFKSEQSSDDLRTGLFQYVQDAESLKLPGVYEVLFYNETEDCPGMMLWRYPEPRVLTLVRITPVPFNTTEDPDISTADLGDVLQVPCSLEYWDELQKVFVAFREFNLSESKVCELQLPDINLVNDQKKLVSSDLWRIVLNSSQNGADDQSSASESGSQSTCDPLVTPTALAACTRVDSCFTPWFVPSLCVSFQFAHLEFHLCHHLDQLGTAAPQYLQPFVSDRNMPSELEYMIVSFREPHMYLRQWNNGSVCQEIQFLAQADCKLLECRNVTMQSVVKPFSIFGQMAVSSDVVEKLLDCTVIVDSVFVNLGQHVVHSLNTAIQAWQQNKCPEVEELVFSHFVICNDTQETLRFGQVDTDENILLASLHSHQYSWRSHKSPQLLHICIEGWGNWRWSEPFSVDHAGTFIRTIQYRGRTASLIIKVQQLNGVQKQIIICGRQIICSYLSQSIELKVVQHYIGQDGQAVVREHFDCLTAKQKLPSYILENNELTELCVKAKGDEDWSRDVCLESKAPEYSIVIQVPSSNSSIIYVWCTVLTLEPNSQVQQRMIVFSPLFIMRSHLPDPIIIHLEKRSLGLSETQIIPGKGQEKPLQNIEPDLVHHLTFQAREEYDPSDCAVPISTSLIKQIATKVHPGGTVNQILDEFYGPEKSLQPIWPYNKKDSDRNEQLSQWDSPMRVKLSIWKPYVRTLLIELLPWALLINESKWDLWLFEGEKIVLQVPAGKIIIPPNFQEAFQIGIYWANTNTVHKSVAIKLVHNLTSPKWKDGGNGEVVTLDEEAFVDTEIRLGAFPGHQKLCQFCISSMVQQGIQIIQIEDKTTIINNTPYQIFYKPQLSVCNPHSGKEYFRVPDSATFSICPGGEQPAMKSSSLPCWDLMPDISQSVLDASLLQKQIMLGFSPAPGADSSQCWSLPAIVRPEFPRQSVAVPLGNFRENGFCTRAIVLTYQEHLGVTYLTLSEDPSPRVIIHNRCPVKMLIKENIKDIPKFEVYCKKIPSECSIHHELYHQISSYPDCKTKDLLPSLLLRVEPLDEVTTEWSDAIDINSQGTQVVFLTGFGYVYVDVVHQCGTVFITVAPEGKAGPILTNTNRAPEKIVTFKMFITQLSLAVFDDLTHHKASAELLRLTLDNIFLCVAPGAGPLPGEEPVAALFELYCVEICCGDLQLDNQLYNKSNFHFAVLVCQGEKAEPIQCSKMQSLLISNKELEEYKEKCFIKLCITLNEGKSILCDINEFSFELKPARLYVEDTFVYYIKTLFDTYLPNSRLAGHSTHLSGGKQVLPMQVTQHARALVNPVKLRKLVIQPVNLLVSIHASLKLYIASDHTPLSFSVFERGPIFTTARQLVHALAMHYAAGALFRAGWVVGSLDILGSPASLVRSIGNGVADFFRLPYEGLTRGPGAFVSGVSRGTTSFVKHISKGTLTSITNLATSLARNMDRLSLDEEHYNRQEEWRRQLPESLGEGLRQGLSRLGISLLGAIAGIVDQPMQNFQKTSEAQASAGHKAKGVISGVGKGIMGVFTKPIGGAAELVSQTGYGILHGAGLSQLPKQRHQPSDLHADQAPNSHVKYVWKMLQSLGRPEVHMALDVVLVRGSGQEHEGCLLLTSEVLFVVSVSEDTQQQAFPVTEIDCAQDSKQNNLLTVQLKQPRVACDVEVDGVRERLSEQQYNRLVDYITKTSCHLAPSCSSMQIPCPVVAAEPPPSTVKTYHYLVDPHFAQVFLSKFTMVKNKALRKGFP</t>
  </si>
  <si>
    <t>3108901</t>
  </si>
  <si>
    <t>ENSE00001337519|ENSE00001523529</t>
  </si>
  <si>
    <t>E65-1</t>
  </si>
  <si>
    <t>ENSG00000091428</t>
  </si>
  <si>
    <t>RAPGEF4</t>
  </si>
  <si>
    <t>Rap guanine nucleotide exchange factor 4 (cAMP-regulated guanine nucleotide exchange factor II)(cAMP-GEFII)(Exchange factor directly activated by cAMP 2)(Epac 2) [Source:UniProtKB/Swiss-Prot;Acc:Q8WZA2]</t>
  </si>
  <si>
    <t>2515813</t>
  </si>
  <si>
    <t>(-)alt-N-terminus,(-)alt-C-terminus,(-)AA:367(AK311165-PEP)-&gt;867(ENSP00000380276)</t>
  </si>
  <si>
    <t>(-)DOMAIN-N-terminal Ras-GEF,(-)DOMAIN-Ras-GEF,(-)MOD_RES-Phosphotyrosine,(-)Ras-assoc-IPR000159,(-)RasGRF_CDC25-IPR001895,(-)RasGef_N-IPR000651,(-)Ras_GEF-IPR008937</t>
  </si>
  <si>
    <t>(-)sequence: (AK311165-PEP)MAGLLAPPYGVMETGSNNDRIPDKENVPSEKILRAGKILRNAILSRAPHMIRDRKYHLKTYRQCCVGTELVDWMMQQTPCVHSRTQAVGMWQVLLEDGVLNHVDQEHHFQDKYLFYRFLDDEHEDAPLPTEEEKKECDEELQDTMLLLSQMGPDAHMRMILRKPPGQRTVDDLEIIYEELLHIKALSHLSTTVKRELAGVLIFESHAKGGTVLFNQGEEGTSWYIILKGSVNVVIYGKGVVCTLHEGDDFGKLALVNDAPRAASIVLREDNCHFLRVDKEDFNRILRDVEANTVRLKEHDQDVLVLEKVPAGNRASNQGNSQPQQKYTVMSGTPEKILEHFLETIRLEATLNEATDSVLNDFIMMHC -&gt; (ENSP00000380276)MLYKKYRQYMAGLLAPPYGVMETGSNNDRIPDKENTPLIEPHVPLRPANTITKVPSEKILRAGKILRNAILSRAPHMIRDRKYHLKTYRQCCVGTELVDWMMQQTPCVHSRTQAVGMWQVLLEDGVLNHVDQEHHFQDKYLFYRFLDDEHEDAPLPTEEEKKECDEELQDTMLLLSQMGPDAHMRMILRKPPGQRTVDDLEIIYEELLHIKALSHLSTTVKRELAGVLIFESHAKGGTVLFNQGEEGTSWYIILKGSVNVVIYGKGVVCTLHEGDDFGKLALVNDAPRAASIVLREDNCHFLRVDKEDFNRILRDVEANTVRLKEHDQDVLVLEKVPAGNRASNQGNSQPQQKYTVMSGTPEKILEHFLETIRLEATLNEATDSVLNDFIMMHCVFMPNTQLCPALVAHYHAQPSQGTEQEKMDYALNNKRRVIRLVLQWAAMYGDLLQEDDVSMAFLEEFYVSVSDDARMIAALKEQLPELEKIVKQISEDAKAPQKKHKVLLQQFNTGDERAQKRQPIRGSDEVLFKVYCMDHTYTTIRVPVATSVKEVISAVADKLGSGEGLIIVKMSSGGEKVVLKPNDVSVFTTLTINGRLFACPREQFDSLTPLPEQEGPTVGTVGTFELMSSKDLAYQMTIYDWELFNCVHELELIYHTFGRHNFKKTTANLDLFLRRFNEIQFWVVTEICLCSQLSKRVQLLKKFIKIAAHCKEYKNLNSFFAIVMGLSNVAVSRLALTWEKLPSKFKKFYAEFESLMDPSRNHRAYRLTVAKLEPPLIPFMPLLIKDMTFTHEGNKTFIDNLVNFEKMRMIANTARTVRYYRSQPFNPDAAQANKNHQDVRSYVRQLNVIDNQRTLSQMSHRLEPRRP</t>
  </si>
  <si>
    <t>2515783</t>
  </si>
  <si>
    <t>ENSE00001527251</t>
  </si>
  <si>
    <t>alt-N-term|altPromoter</t>
  </si>
  <si>
    <t>2874450</t>
  </si>
  <si>
    <t>ENSE00000972322</t>
  </si>
  <si>
    <t>ENSG00000074621</t>
  </si>
  <si>
    <t>Sodium/potassium/calcium exchanger 1 (Na(+)/K(+)/Ca(2+)-exchange protein 1)(Retinal rod Na-Ca+K exchanger) [Source:UniProtKB/Swiss-Prot;Acc:O60721]</t>
  </si>
  <si>
    <t>3598440</t>
  </si>
  <si>
    <t>(-)alt-N-terminus,(-)AA:426(BAG62323.1)-&gt;1080(ENSP00000341837)</t>
  </si>
  <si>
    <t>(-)K-dep_Na/Ca-exchanger-IPR004817,(-)K-dep_Na/Ca-exchanger-like-IPR004481,(-)MOD_RES-Phosphoserine,(-)NaCa_Exmemb-IPR004837,(-)REPEAT-Alpha-1,(-)TOPO_DOM-Cytoplasmic,(-)TOPO_DOM-Extracellular,(-)TRANSMEM</t>
  </si>
  <si>
    <t>(-)sequence: (BAG62323.1)MPGIITVGCFPVRLAKEKEEESLNQGARAQPQAKAESKPEEEEPAKLPAVTVTPAPVPDIKGDQKENPGGQEDVAEAESTGEMPGEEGETAGEGETEEKSGGETQPEGEGETETQGKGEECEDENEAEGKGDNEGEDEGEIHAEDGEMKGNEGETESQELSAENHGEAKNDEKGVEDGGGSDGGDSEEEEEEEEEQEEEEEEEEQEEEEEEEEEEEEKGNEEPLSLDWPETRQKQAIYLFLLPIVFPLWLTVPDVRRQESRKFFVFTFLGSIMWIAMFSYLMVWWAHQVGETIGISEEIMGLTILAAGTSIPDLITSVIVARKGLGDMAVSSSVGSNIFDITVGLPVPWLLFSLINGLQPVPVSSNGLFCAIVLLFLMLLFVISSIASCKWRMNKILGFTMFLLYFVFLIISVMLEDRIISCPVSV -&gt; (ENSP00000341837)MGKLIRMGPQERWLLRTKRLHWSRLLFLLGMLIIGSTYQHLRRPRGLSSLWAAVSSHQPIKLASRDLSSEEMMMMSSSPSKPSSEMGGKMLVPQASVGSDEATLSMTVENIPSMPKRTAKMIPTTTKNNYSPTAAGTERRKEDTPTSSRTLTYYTSTSSRQIVKKYTPTPRGEMKSYSPTQVREKVKYTPSPRGRRVGTYVPSTFMTMETSHAITPRTTVKDSDITATYKILETNSLKRIMEETTPTTLKGMFDSTPTFLTHEVEANVLTSPRSVMEKNNLFPPRRVESNSSAHPWGLVGKSNPKTPQGTVLLHTPATSEGQVTISTMTGSSPAETKAFTAAWSLRNPSPRTSVSAIKTAPAIVWRLAKKPSTAPSTSTTPTVRAKLTMQVHHCVVVKPTPMLTTPSPSLTTALLPEELSPSPSVLPPSLPDLHPKGEYPPDLFSVEERRQGWVVLHVFGMMYVFVALAIVCDEYFVPALGVITDKLQISEDVAGATFMAAGGSAPELFTSLIGVFISHSNVGIGTIVGSAVFNILFVIGTCSLFSREILNLTWWPLFRDVSFYILDLIMLILFFLDSLIAWWESLLLLLAYAFYVFTMKWNKHIEVWVKEQLSRRPVAKVMALEDLSKLPSLLTRGSSSTSLHNSTIRSTIYQLMLHSLDPLREVRLAKEKEEESLNQGARAQPQAKAESKPEEEEPAKLPAVTVTPAPVPDIKGDQKENPGGQEDVAEAESTGEMPGEEGETAGEGETEEKSGGETQPEGEGETETQGKGEECEDENEAEGKGDNEGEDEGEIHAEDGEMKGNEGETESQELSAENHGEAKNDEKGVEDGGGSDGGDSEEEEEEEEEQEEEEEEEEQEEEEEEEEEEEEKGNEEPLSLDWPETRQKQAIYLFLLPIVFPLWLTVPDVRRQESRKFFVFTFLGSIMWIAMFSYLMVWWAHQVGETIGISEEIMGLTILAAGTSIPDLITSVIVARKGLGDMAVSSSVGSNIFDITVGLPVPWLLFSLINGLQPVPVSSNGLFCAIVLLFLMLLFVISSIASCKWRMNKILGFTMFLLYFVFLIISVMLEDRIISCPVSV</t>
  </si>
  <si>
    <t>(direct)K-dep_Na/Ca-exchanger-IPR004817</t>
  </si>
  <si>
    <t>3598430</t>
  </si>
  <si>
    <t>AB014602-3|AF062922-2|AK304006-4|ENSE00001135967</t>
  </si>
  <si>
    <t>ENSG00000004975</t>
  </si>
  <si>
    <t>DVL2</t>
  </si>
  <si>
    <t>Segment polarity protein dishevelled homolog DVL-2 (Dishevelled-2)(DSH homolog 2) [Source:UniProtKB/Swiss-Prot;Acc:O14641]</t>
  </si>
  <si>
    <t>3743446</t>
  </si>
  <si>
    <t>(-)alt-N-terminus,(-)alt-C-terminus,(-)AA:203(BAG59756.1)-&gt;717(BAG65098.1)</t>
  </si>
  <si>
    <t>(-)COMPBIAS-Poly-Gly,(-)COMPBIAS-Poly-Pro,(-)DIX-IPR001158,(-)DOMAIN-DEP,(-)DOMAIN-DIX,(-)DOMAIN-PDZ,(-)Dishevell-IPR008339,(-)Dishevelled_1-IPR008340,(-)Dishevelled_2-IPR008341,(-)HELIX,(-)PDZ/DHR/GLGF-IPR001478,(-)PRO_rich-IPR000694,(-)Pleckstrin/G-protein_interact-IPR000591,(-)STRAND</t>
  </si>
  <si>
    <t>(-)sequence: (BAG59756.1)MTTPASPAPVHEPRAELAPPAPPLPPLPPERTSGIGDPRPPSFHPNVSSSHENLEPETETESVVSLRRERPRRRDSSEHGAGGHRTGGPSRLERHLAGYESSSTLMTSELESTSLGDSDEEDTMSRFSSSTEQSSASRLLKRHRRRRKQRPPRLERGTLAPFPTTDVILQQRHRFHNVSQYHHSHAKHGEVQLPGYLHCWPKQ -&gt; (BAG65098.1)MAGSSTGGGGVGETKVIYHLDEEETPYLVKIPVPAERITLGDFKSVLQRPAGAKYFFKSMDQDFGVVKEEISDDNARLPCFNGRVVSWLVSSDNPQPEMAPPVHEPRAELAPPAPPLPPLPPERTSGIGDSRPPSFHPNVSSSHENLEPETETESVVSLRRERPRRRDSSEHGAGGHRTGGPSRLERHLAGYESSSTLMTSELESTSLGDSDEEDTMSRFSSSTEQSSASRLLKRHRRRRKQRPPRLERTSSFSSVTDSTMSLNIITVTLNMEKYNFLGISIVGQSNERGDGGIYIGSIMKGGAVAADGRIEPGDMLLQVNDMNFENMSNDDAVRVLRDIVHKPGPIVLTVAKCWDPSPQAYFTLPRNEPFPAYPGSSSMSTITSGSSLPDGCEGRGLSVHTDMASVTKAMAAPESGLEVRDRMWLKITIPNAFLGSDVVDWLYHHVEGFPERREARKYASGLLKAGLIRHTVNKITFSEQCYYVFGDLSGGCESYLVNLSLNDNDGSSGASDQDTLAPLPGATPWPLLPTFSYQYPAPHPYSPQPPPYHELSSYTYGGGSASSQHSEGSRSSGSTRSDGGAGRTGRPEERAPESKSGSGSESEPSSRGGSLRRGGEASGTSDGGPPPSRGSTGGAPNLRAHPGLHPYGPPPGMALPYNPMMVVMMPPPPPPVPPAVQPPGAPPVRDLGSVPPELTASRQSFHMAMGNPSEFFVDVM</t>
  </si>
  <si>
    <t>(direct)Pleckstrin/G-protein_interact-IPR000591</t>
  </si>
  <si>
    <t>3743440</t>
  </si>
  <si>
    <t>ENSE00001282187</t>
  </si>
  <si>
    <t>ENSG00000128791</t>
  </si>
  <si>
    <t>TWSG1</t>
  </si>
  <si>
    <t>Twisted gastrulation protein homolog 1 Precursor  [Source:UniProtKB/Swiss-Prot;Acc:Q9GZX9]</t>
  </si>
  <si>
    <t>3778386</t>
  </si>
  <si>
    <t>(+)alt-N-terminus,(+)AA:148(BAB55246.1)-&gt;223(ENSP00000262120)</t>
  </si>
  <si>
    <t>(+)COMPBIAS-Cys-rich,(+)SIGNAL</t>
  </si>
  <si>
    <t>(+)sequence: (BAB55246.1)MCNPRNYSDTPPTSKSTVEELHEPIPSLFRALTEGDTQLNWNIVSFPVAEELSHHENLVSFLETVNQPHHQNVSVPSNNVHAPYSSDKEHMCTVVYFDDCMSIHQCKISCESMGASKYRWFHNACCECIGPECIDYGSKTVKCMNCMF -&gt; (ENSP00000262120)MKLHYVAVLTLAILMFLTWLPESLSCNKALCASDVSKCLIQELCQCRPGEGNCSCCKECMLCLGALWDECCDCVGMCNPRNYSDTPPTSKSTVEELHEPIPSLFRALTEGDTQLNWNIVSFPVAEELSHHENLVSFLETVNQPHHQNVSVPSNNVHAPYSSDKEHMCTVVYFDDCMSIHQCKISCESMGASKYRWFHNACCECIGPECIDYGSKTVKCMNCMF</t>
  </si>
  <si>
    <t>3778372</t>
  </si>
  <si>
    <t>AK027629-4</t>
  </si>
  <si>
    <t>E7-4</t>
  </si>
  <si>
    <t>3952890</t>
  </si>
  <si>
    <t>ENSE00001319621</t>
  </si>
  <si>
    <t>ENSG00000121031</t>
  </si>
  <si>
    <t>PRKDC</t>
  </si>
  <si>
    <t>DNA-dependent protein kinase catalytic subunit (DNA-PK catalytic subunit)(DNA-PKcs)(EC 2.7.11.1)(DNPK1)(p460) [Source:UniProtKB/Swiss-Prot;Acc:P78527]</t>
  </si>
  <si>
    <t>E67-2</t>
  </si>
  <si>
    <t>3134084</t>
  </si>
  <si>
    <t>(-)alt-N-terminus,(-)alt-C-terminus,(-)AA:79(AK022387-PEP)-&gt;4097(AAC50210.3)</t>
  </si>
  <si>
    <t>(-)ARM-type_fold-IPR016024,(-)DOMAIN-FAT,(-)DOMAIN-FATC,(-)DOMAIN-Leucine-zipper,(-)FATC-IPR003152,(-)HEAT-IPR000357,(-)Kinase_like-IPR011009,(-)MOD_RES-N6-acetyllysine,(-)MOD_RES-Phosphoserine,(-)MOD_RES-Phosphoserine; by autocatalysis,(-)MOD_RES-Phosphothreonine,(-)MOD_RES-Phosphothreonine; by autocatalysis,(-)MOD_RES-Phosphotyrosine,(-)NUC194-IPR012582,(-)PI3/4_kinase_CS-IPR018936,(-)PI3/4_kinase_cat-IPR000403,(-)PIK-rel_kinase_FAT-IPR003151,(-)PIK_FAT-IPR014009,(-)REGION-Interaction with C1D,(-)REGION-KIP-binding,(-)REPEAT-HEAT 1,(-)REPEAT-TPR 1,(-)REPEAT-TPR 2,(-)REPEAT-TPR 3,(-)SITE-Cleavage; by caspase-3 (Probable)</t>
  </si>
  <si>
    <t>(-)sequence: (AK022387-PEP)MLSSAHTCTQEACPYSSLTLALQTHQVLSSERHLKSIRGKCEHIFLNGLGMKRQKPESMKENSLTSIQKKKIPYTKLKK -&gt; (AAC50210.3)MAGSGAGVRCSLLRLQETLSAADRCGAALAGHQLIRGLGQECVLSSSPAVLALQTSLVFSRDFGLLVFVRKSLNSIEFRECREEILKFLCIFLEKMGQKIAPYSVEIKNTCTSVYTKDRAAKCKIPALDLLIKLLQTFRSSRLMDEFKIGELFSKFYGELALKKKIPDTVLEKVYELLGLLGEVHPSEMINNAENLFRAFLGELKTQMTSAVREPKLPVLAGCLKGLSSLLCNFTKSMEEDPQTSREIFNFVLKAIRPQIDLKRYAVPSAGLRLFALHASQFSTCLLDNYVSLFEVLLKWCAHTNVELKKAALSALESFLKQVSNMVAKNAEMHKNKLQYFMEQFYGIIRNVDSNNKELSIAIRGYGLFAGPCKVINAKDVDFMYVELIQRCKQMFLTQTDTGDYRVYQMPSFLQSVASVLLYLDTVPEVYTPVLEHLVVMQIDSFPQYSPKMQLVCCRAIVKVFLALAAKGPVLRNCISTVVHQGLIRICSKPVVLPKGPESESEDHRASGEVRTGKWKVPTYKDYVDLFRHLLSSDQMMDSILADEAFFSVNSSSESLNHLLYDEFVKSVLKIVEKLDLTLEIQTVGEQENGDEAPGVWMIPTSDPAANLHPAKPKDFSAFINLVEFCREILPEKQAEFFEPWVYSFSYELILQSTRLPLISGFYKLLSITVRNAKKIKYFEGVSPKSLKHSPEDPEKYSCFALFVKFGKEVAVKMKQYKDELLASCLTFLLSLPHNIIELDVRAYVPALQMAFKLGLSYTPLAEVGLNALEEWSIYIDRHVMQPYYKDILPCLDGYLKTSALSDETKNNWEVSALSRAAQKGFNKVVLKHLKKTKNLSSNEAISLEEIRIRVVQMLGSLGGQINKNLLTVTSSDEMMKSYVAWDREKRLSFAVPFREMKPVIFLDVFLPRVTELALTASDRQTKVAACELLHSMVMFMLGKATQMPEGGQGAPPMYQLYKRTFPVLLRLACDVDQVTRQLYEPLVMQLIHWFTNNKKFESQDTVSLLEAILDGIVDPVDSTLRDFCGRCIREFLKWSIKQITPQQQEKSPVNTKSLFKRLYSLALHPNAFKRLGASLAFNNIYREFREEESLVEQFVFEALVIYMESLALAHADEKSLGTIQQCCDAIDHLCRIIEKKHVSLNKAKKRRLPRGFPPSASLCLLDLVKWLLAHCGRPQTECRHKSIELFYKFVPLLPGNRSPNLWLKDVLKEEGVSFLINTFEGGGCGQPSGILAQPTLLYLRGPFSLQATLCWLDLLLAALECYNTFIGERTVGALQVLGTEAQSSLLKAVAFFLESIAMHDIIAAEKCFGTGAAGNRTSPQEGERYNYSKCTVVVRIMEFTTTLLNTSPEGWKLLKKDLCNTHLMRVLVQTLCEPASIGFNIGDVQVMAHLPDVCVNLMKALKMSPYKDILETHLREKITAQSIEELCAVNLYGPDAQVDRSRLAAVVSACKQLHRAGLLHNILPSQSTDLHHSVGTELLSLVYKGIAPGDERQCLPSLDLSCKQLASGLLELAFAFGGLCERLVSLLLNPAVLSTASLGSSQGSVIHFSHGEYFYSLFSETINTELLKNLDLAVLELMQSSVDNTKMVSAVLNGMLDQSFRERANQKHQGLKLATTILQHWKKCDSWWAKDSPLETKMAVLALLAKILQIDSSVSFNTSHGSFPEVFTTYISLLADTKLDLHLKGQAVTLLPFFTSLTGGSLEELRRVLEQLIVAHFPMQSREFPPGTPRFNNYVDCMKKFLDALELSQSPMLLELMTEVLCREQQHVMEELFQSSFRRIARRGSCVTQVGLLESVYEMFRKDDPRLSFTRQSFVDRSLLTLLWHCSLDALREFFSTIVVDAIDVLKSRFTKLNESTFDTQITKKMGYYKILDVMYSRLPKDDVHAKESKINQVFHGSCITEGNELTKTLIKLCYDAFTENMAGENQLLERRRLYHCAAYNCAISVICCVFNELKFYQGFLFSEKPEKNLLIFENLIDLKRRYNFPVEVEVPMERKKKYIEIRKEAREAANGDSDGPSYMSSLSYLADSTLSEEMSQFDFSTGVQSYSYSSQDPRPATGRFRRREQRDPTVHDDVLELEMDELNRHECMAPLTALVKHMHRSLGPPQGEEDSVPRDLPSWMKFLHGKLGNPIVPLNIRLFLAKLVINTEEVFRPYAKHWLSPLLQLAASENNGGEGIHYMVVEIVATILSWTGLATPTGVPKDEVLANRLLNFLMKHVFHPKRAVFRHNLEIIKTLVECWKDCLSIPYRLIFEKFSGKDPNSKDNSVGIQLLGIVMANDLPPYDPQCGIQSSEYFQALVNNMSFVRYKEVYAAAAEVLGLILRYVMERKNILEESLCELVAKQLKQHQNTMEDKFIVCLNKVTKSFPPLADRFMNAVFFLLPKFHGVLKTLCLEVVLCRVEGMTELYFQLKSKDFVQVMRHRDDERQKVCLDIIYKMMPKLKPVELRELLNPVVEFVSHPSTTCREQMYNILMWIHDNYRDPESETDNDSQEIFKLAKDVLIQGLIDENPGLQLIIRNFWSHETRLPSNTLDRLLALNSLYSPKIEVHFLSLATNFLLEMTSMSPDYPNPMFEHPLSECEFQEYTIDSDWRFRSTVLTPMFVETQASQGTLQTRTQEGSLSARWPVAGQIRATQQQHDFTLTQTADGRSSFDWLTGSSTDPLVDHTSPSSDSLLFAHKRSERLQRAPLKSVGPDFGKKRLGLPGDEVDNKVKGAAGRTDLLRLRRRFMRDQEKLSLMYARKGVAEQKREKEIKSELKMKQDAQVVLYRSYRHGDLPDIQIKHSSLITPLQAVAQRDPIIAKQLFSSLFSGILKEMDKFKTLSEKNNITQKLLQDFNRFLNTTFSFFPPFVSCIQDISCQHAALLSLDPAAVSAGCLASLQQPVGIRLLEEALLRLLPAELPAKRVRGKARLPPDVLRWVELAKLYRSIGEYDVLRGIFTSEIGTKQITQSALLAEARSDYSEAAKQYDEALNKQDWVDGEPTEAEKDFWELASLDCYNHLAEWKSLEYCSTASIDSENPPDLNKIWSEPFYQETYLPYMIRSKLKLLLQGEADQSLLTFIDKAMHGELQKAILELHYSQELSLLYLLQDDVDRAKYYIQNGIQSFMQNYSSIDVLLHQSRLTKLQSVQALTEIQEFISFISKQGNLSSQVPLKRLLNTWTNRYPDAKMDPMNIWDDIITNRCFFLSKIEEKLTPLPEDNSMNVDQDGDPSDRMEVQEQEEDISSLIRSCKFSMKMKMIDSARKQNNFSLAMKLLKELHKESKTRDDWLVSWVQSYCRLSHCRSRSQGCSEQVLTVLKTVSLLDENNVSSYLSKNILAFRDQNILLGTTYRIIANALSSEPACLAEIEEDKARRILELSGSSSEDSEKVIAGLYQRAFQHLSEAVQAAEEEAQPPSWSCGPAAGVIDAYMTLADFCDQQLRKEEENASVIDSAELQAYPALVVEKMLKALKLNSNEARLKFPRLLQIIERYPEETLSLMTKEISSVPCWQFISWISHMVALLDKDQAVAVQHSVEEITDNYPQAIVYPFIISSESYSFKDTSTGHKNKEFVARIKSKLDQGGVIQDFINALDQLSNPELLFKDWSNDVRAELAKTPVNKKNIEKMYERMYAALGDPKAPGLGAFRRKFIQTFGKEFDKHFGKGGSKLLRMKLSDFNDITNMLLLKMNKDSKPPGNLKECSPWMSDFKVEFLRNELEIPGQYDGRGKPLPEYHVRIAGFDERVTVMASLRRPKRIIIRGHDEREHPFLVKGGEDLRQDQRVEQLFQVMNGILAQDSACSQRALQLRTYSVVPMTSSDPRAPPCEYKDWLTKMSGKHDVGAYMLMYKGANRTETVTSFRKRESKVPADLLKRAFVRMSTSPEAFLALRSHFASSHALICISHWILGIGDRHLNNFMVAMETGGVIGIDFGHAFGSATQFLPVPELMPFRLTRQFINLMLPMKETGLMYSIMVHALRAFRSDPGLLTNTMDVFVKEPSFDWKNFEQKMLKKGGSWIQEINVAEKNWYPRQKICYAKRKLAGANPAVITCDELLLGHEKAPAFRDYVAVARGSKDHNIRAQEPESGLSEETQVKCLMDQATDPNILGRTWEGWEPWM</t>
  </si>
  <si>
    <t>(direct)PIK-rel_kinase_FAT-IPR003151, (direct)PIK_FAT-IPR014009</t>
  </si>
  <si>
    <t>3134034</t>
  </si>
  <si>
    <t>ENSE00001251924</t>
  </si>
  <si>
    <t>E67-1</t>
  </si>
  <si>
    <t>E86-1</t>
  </si>
  <si>
    <t>ENSG00000165233</t>
  </si>
  <si>
    <t>C9orf89</t>
  </si>
  <si>
    <t>chromosome 9 open reading frame 89  [Source:RefSeq peptide;Acc:NP_115686]</t>
  </si>
  <si>
    <t>I4-1</t>
  </si>
  <si>
    <t>3179686</t>
  </si>
  <si>
    <t>(-)alt-N-terminus,(-)alt-C-terminus,(-)AA:69(BC091476-PEP)-&gt;107(AX747094-PEP)</t>
  </si>
  <si>
    <t>(-)sequence: (BC091476-PEP)MTDQTYCDRLVQDTPFLTGHGRLSEQQVDRIILQLNRYYPQILTNKEAEKVLRSSGTPRHPCVCGSVTS -&gt; (AX747094-PEP)MAVFTQHGASYTSTLALPFLTSFHGDPFMSVWTATLFPQLHGAPRRSQLELPNPMTDPFIAAICTRVGVSIGQCQARMAGPKHVHFSFEAPVLRQCGLRPWESCGCQ</t>
  </si>
  <si>
    <t>3179669</t>
  </si>
  <si>
    <t>AK057716-3|AK091611-3|AX747094-3|BC038856-3</t>
  </si>
  <si>
    <t>2515805</t>
  </si>
  <si>
    <t>(-)alt-N-terminus,(-)AA:858(BAH11769.1)-&gt;1011(ENSP00000380278)</t>
  </si>
  <si>
    <t>(-)NP_BIND-cAMP 1,(-)cNMP_bd-IPR000595,(-)cNMP_bd-like-IPR018490</t>
  </si>
  <si>
    <t>(-)sequence: (BAH11769.1)MAGLLAPPYGVMETGSNNDRIPDKENTPLIEPHVPLRPANTITKVPSEKILRAGKILRNAILSRAPHMIRDRKYHLKTYRQCCVGTELVDWMMQQTPCVHSRTQAVGMWQVLLEDGVLNHVDQEHHFQDKYLFYRFLDDEHEDAPLPTEEEKKECDEELQDTMLLLSQMGPDAHMRMILRKPPGQRTVDDLEIIYEELLHIKALSHLSTTVKRELAGVLIFESHAKGGTVLFNQGEEGTSWYIILKGSVNVVIYGKGVVCTLHEGDDFGKLALVNDAPRAASIVLREDNCHFLRVDKEDFNRILRDVEANTVRLKEHDQDVLVLEKVPAGNRASNQGNSQPQQKYTVMSGTPEKILEHFLETIRLEATLNEATDSVLNDFIMMHCVFMPNTQLCPALVAHYHAQPSQGTEQEKMDYALNNKRRVIRLVLQWAAMYGDLLQEDDVSMAFLEEFYVSVSDDARMIAALKEQLPELEKIVKQISEDAKAPQKKHKVLLQQFNTGDERAQKRQPIRGSDEVLFKVYCMDHTYTTIRVPVATSVKEVISAVADKLGSGEGLIIVKMSSGGEKVVLKPNDVSVFTTLTINGRLFACPREQFDSLTPLPEQEGPTVGTVGTFELMSSKDLAYQMTIYDWELFNCVHELELIYHTFGRHNFKKTTANLDLFLRRFNEIQFWVVTEICLCSQLSKRVQLLKKFIKIAAHCKEYKNLNSFFAIVMGLSNVAVSRLALTWEKLPSKFKKFYAEFESLMDPSRNHRAYRLTVAKLEPPLIPFMPLLIKDMTFTHEGNKTFIDNLVNFEKMRMIANTARTVRYYRSQPFNPDAAQANKNHQDVRSYVRQLNVIDNQRTLSQMSHRLEPRRP -&gt; (ENSP00000380278)MVAAHAAHSSSSAEWIACLDKRPLERSSEDVDIIFTRLKEVKAFEKFHPNLLHQICLCGYYENLEKGITLFRQGDIGTNWYAVLAGSLDVKVSETSSHQDAVTICTLGIGTAFGESILDNTPRHATIVTRESSELLRIEQKDFKALWEKYRQYMAGLLAPPYGVMETGSNNDRIPDKENTPLIEPHVPLRPANTITKVPSEKILRAGKILRNAILSRAPHMIRDRKYHLKTYRQCCVGTELVDWMMQQTPCVHSRTQAVGMWQVLLEDGVLNHVDQEHHFQDKYLFYRFLDDEHEDAPLPTEEEKKECDEELQDTMLLLSQMGPDAHMRMILRKPPGQRTVDDLEIIYEELLHIKALSHLSTTVKRELAGVLIFESHAKGGTVLFNQGEEGTSWYIILKGSVNVVIYGKGVVCTLHEGDDFGKLALVNDAPRAASIVLREDNCHFLRVDKEDFNRILRDVEANTVRLKEHDQDVLVLEKVPAGNRASNQGNSQPQQKYTVMSGTPEKILEHFLETIRLEATLNEATDSVLNDFIMMHCVFMPNTQLCPALVAHYHAQPSQGTEQEKMDYALNNKRRVIRLVLQWAAMYGDLLQEDDVSMAFLEEFYVSVSDDARMIAALKEQLPELEKIVKQISEDAKAPQKKHKVLLQQFNTGDERAQKRQPIRGSDEVLFKVYCMDHTYTTIRVPVATSVKEVISAVADKLGSGEGLIIVKMSSGGEKVVLKPNDVSVFTTLTINGRLFACPREQFDSLTPLPEQEGPTVGTVGTFELMSSKDLAYQMTIYDWELFNCVHELELIYHTFGRHNFKKTTANLDLFLRRFNEIQFWVVTEICLCSQLSKRVQLLKKFIKIAAHCKEYKNLNSFFAIVMGLSNVAVSRLALTWEKLPSKFKKFYAEFESLMDPSRNHRAYRLTVAKLEPPLIPFMPLLIKDMTFTHEGNKTFIDNLVNFEKMRMIANTARTVRYYRSQPFNPDAAQANKNHQDVRSYVRQLNVIDNQRTLSQMSHRLEPRRP</t>
  </si>
  <si>
    <t>(direct)cNMP_bd-IPR000595, (direct)cNMP_bd-like-IPR018490</t>
  </si>
  <si>
    <t>ENSE00001009657|ENSE00001527241</t>
  </si>
  <si>
    <t>ENSG00000137496</t>
  </si>
  <si>
    <t>IL18BP</t>
  </si>
  <si>
    <t>interleukin 18 binding protein isoform a precursor  [Source:RefSeq peptide;Acc:NP_001138529]</t>
  </si>
  <si>
    <t>I8-1</t>
  </si>
  <si>
    <t>3339281</t>
  </si>
  <si>
    <t>3339261</t>
  </si>
  <si>
    <t>ENSG00000203995</t>
  </si>
  <si>
    <t>ZYG11A</t>
  </si>
  <si>
    <t>Protein zyg-11 homolog A  [Source:UniProtKB/Swiss-Prot;Acc:Q6WRX3]</t>
  </si>
  <si>
    <t>2336556</t>
  </si>
  <si>
    <t>(-)alt-N-terminus,(-)alt-C-terminus,(-)AA:407(BC119789-PEP)-&gt;759(ENSP00000360583)</t>
  </si>
  <si>
    <t>(-)ARM-type_fold-IPR016024,(-)Armadillo-IPR000225,(-)REPEAT-LRR 3</t>
  </si>
  <si>
    <t>(-)sequence: (BC119789-PEP)MTWQGKLTDRTASIFRGNQMKLKLVNIQKAKISTAAFIKAFCRHKLIELNATAVHADLPVPDIISGLCSNRWIQQNLQCLLLDSTSIPQNSRLLFFSQLTGLRILSVFNVCFHTEDLANVSQLPRLESLDISNTLVTDISALLTCKDRLKSLTMHYLKCLAMTKSQILAVIRELKCLLHLDISDHRQLKSDLAFHLLQQKDILPNVVSLDISGGNCITDEAVELFIRLRPAMQFVGLLATDAGSSDFFTTKQGLRVAGGASMSQISEALSRYRNRSCFVKEALHRLFTETFSMEVTMPAILKLVAIGMRNHPLDLRVQFTASACALNLTRQGLAKGMPVRLLSEVTCLLFKALKNFPHYQQLQKNCLLSLTNSRILVDVPFDRFDAAKFVMRWLCKHENPKVLGLQV -&gt; (ENSP00000360583)MVHFLHPGHTPRNIVPPDAQKDALGCCVVQEEASPYTLVNICLNVLIANLEKLCSERPDGTLCLPEHWSFPQEVAERFLRVMTWQGKLTDRTASIFRGNQMKLKLVNIQKAKISTAAFIKAFCRHKLIELNATAVHADLPVPDIISGLCSNRWIQQNLQCLLLDSTSIPQNSRLLFFSQLTGLRILSVFNVCFHTEDLANVSQLPRLESLDISNTLVTDISALLTCKDRLKSLTMHYLKCLAMTKSQILAVIRELKCLLHLDISDHRQLKSDLAFHLLQQKDILPNVVSLDISGGNCITDEAVELFIRLRPAMQFVGLLATDAGSSDFFTTKQGLRVAGGASMSQISEALSRYRNRSCFVKEALHRLFTETFSMEVTMPAILKLVAIGMRNHPLDLRVQFTASACALNLTRQGLAKGMPVRLLSEVTCLLFKALKNFPHYQQLQKNCLLSLTNSRILVDVPFDRFDAAKFVMRWLCKHENPKMQTMAVSVTSILALQLSPEQTAQLEELFMAVKELLAIVKQKTTENLDDVTFLFTLKALWNLTDGSPAACKHFIENQGLQIFIQVLETFSESAIQSKVLGLLNNIAEVRELSSKLVTEDVLKHINSLLCSREMEVSYFAAGIIAHLTSDRQLWISRDFQRRTLLQDLHATIQNWPSSSCKMTALVTYRSFKTFFPLLGNFSQPEVQLWALWAMYHVCSKNPSKYCKMLVEEEGLQLLCDIQEHSEATPKAQQIAASILDDFRMHFMNYQRPTLCQMPF</t>
  </si>
  <si>
    <t>(direct)Armadillo-IPR000225, (direct)ARM-type_fold-IPR016024</t>
  </si>
  <si>
    <t>2336539</t>
  </si>
  <si>
    <t>ENSE00001455454</t>
  </si>
  <si>
    <t>E14-6</t>
  </si>
  <si>
    <t>3185666</t>
  </si>
  <si>
    <t>(-)alt-N-terminus,(-)AA:340(ENSP00000363251)-&gt;602(ENSP00000312844)</t>
  </si>
  <si>
    <t>(-)C2_Ca-dep-IPR000008,(-)C2_Ca/lipid-bd_reg_CaLB-IPR008973,(-)C2_membr_targeting-IPR018029,(-)DOMAIN-PDZ,(-)HELIX,(-)PDZ/DHR/GLGF-IPR001478,(-)STRAND</t>
  </si>
  <si>
    <t>(-)sequence: (ENSP00000363251)MVPQVKPGPDGGVLRRASCKSTHDLQSPPNKREKNCTHGVQARPEQRHSCHLVCDSSDGLLLGGWERYTEVAKRGGQHTLPALSRATAPTDPNYIILAPLNPGSQLLRPVYQEDTIPEESGSPSKGKSYTGLGKKSRLMKTVQTMKGHGNYQNCPVVRPHATHSSYGTYVTLAPKVLVFPVFVQPLDLCNPARTLLLSEELLLYEGRNKAAEVTLFAYSDLLLFTKEDEPGRCDVLRNPLYLQSVKLQEGSSEDLKFCVLYLAEKAECLFTLEAHSQEQKKRVCWCLSENIAKQQQLAASPPDSKKLHPFGSLQQEMGPVNSTNATQDRSFTSPGQTLIG -&gt; (ENSP00000312844)MERSLHRVSLGSRRAHPDLSFYLTTFGQLRLSIDAQDRVLLLHIIEGKGLISKQPGTCDPYVKISLIPEDSRLRHQKTQTVPDCRDPAFHEHFFFPVQEEDDQKRLLVTVWNRASQSRQSGLIGCMSFGVKSLLTPDKEISGWYYLLGEHLGRTKHLKVARRRLRPLRDPLLRMPGGGDTENGKKLKITIPRGKDGFGFTICCDSPVRVQAVDSGGPAERAGLQQLDTVLQLNERPVEHWKCVELAHEIRSCPSEIILLVWRMVPQVKPGPDGGVLRRASCKSTHDLQSPPNKREKNCTHGVQARPEQRHSCHLVCDSSDGLLLGGWERYTEVAKRGGQHTLPALSRATAPTDPNYIILAPLNPGSQLLRPVYQEDTIPEESGSPSKGKSYTGLGKKSRLMKTVQTMKGHGNYQNCPVVRPHATHSSYGTYVTLAPKVLVFPVFVQPLDLCNPARTLLLSEELLLYEGRNKAAEVTLFAYSDLLLFTKEDEPGRCDVLRNPLYLQSVKLQEGSSEDLKFCVLYLAEKAECLFTLEAHSQEQKKRVCWCLSENIAKQQQLAASPPDSKKLHPFGSLQQEMGPVNSTNATQDRSFTSPGQTLIG</t>
  </si>
  <si>
    <t>ENSE00001203905|ENSE00001401228</t>
  </si>
  <si>
    <t>ENSG00000043591</t>
  </si>
  <si>
    <t>ADRB1</t>
  </si>
  <si>
    <t>Beta-1 adrenergic receptor (Beta-1 adrenoreceptor)(Beta-1 adrenoceptor) [Source:UniProtKB/Swiss-Prot;Acc:P08588]</t>
  </si>
  <si>
    <t>E1-9</t>
  </si>
  <si>
    <t>3265149</t>
  </si>
  <si>
    <t>(-)microRNA-target(hsa-miR-371-5p:mirbase,hsa-miR-150:mirbase,hsa-miR-871:mirbase,hsa-miR-34a*:mirbase,hsa-miR-188-5p:mirbase,hsa-miR-877*:mirbase,hsa-miR-218-2*:mirbase,hsa-miR-642:mirbase,hsa-miR-668:mirbase,hsa-miR-132*:mirbase,hsa-miR-374b*:mirbase,hsa-miR-496:mirbase,hsa-miR-629*:mirbase,hsa-miR-224:mirbase,hsa-miR-383:mirbase,hsa-miR-553:mirbase)</t>
  </si>
  <si>
    <t>(-)miR-sequence: (hsa-miR-371-5p:mirbase)ACAAAAAGGAAAGTTTGGGA,(-)miR-sequence: (hsa-miR-150:mirbase)AAGTTTGGGAAGGGATGGGAGA,(-)miR-sequence: (hsa-miR-871:mirbase)AGCCCACAATCCTCGTCTGAATC,(-)miR-sequence: (hsa-miR-34a*:mirbase)ATGGGAGAGTGGCTTGCTGATGT,(-)miR-sequence: (hsa-miR-188-5p:mirbase)AGGAAAGTTTGGGAAGGGATG,(-)miR-sequence: (hsa-miR-877*:mirbase)TTTGGGAAGGGATGGGAGAGTG,(-)miR-sequence: (hsa-miR-218-2*:mirbase)CACAATCCTCGTCTGAATCATC,(-)miR-sequence: (hsa-miR-642:mirbase)AAAGGAAAGTTTGGGAAGGGAT,(-)miR-sequence: (hsa-miR-668:mirbase)GGGAAGGGATGGGAGAGTGGCT,(-)miR-sequence: (hsa-miR-132*:mirbase)AGGCAAAGAGAAAAGCCACGGA,(-)miR-sequence: (hsa-miR-374b*:mirbase)GATGGGAGAGTGGCTTGCTGAT,(-)miR-sequence: (hsa-miR-496:mirbase)GAGAGTGGCTTGCTGATGTTCC,(-)miR-sequence: (hsa-miR-629*:mirbase)GTTTGGGAAGGGATGGGAGAGT,(-)miR-sequence: (hsa-miR-224:mirbase)AAGGGATGGGAGAGTGGCTTG,(-)miR-sequence: (hsa-miR-383:mirbase)GCCCACAATCCTCGTCTGAATC,(-)miR-sequence: (hsa-miR-553:mirbase)AGAGAAAAGCCACGGACCGTTGC</t>
  </si>
  <si>
    <t>3265140</t>
  </si>
  <si>
    <t>ENSE00001449426</t>
  </si>
  <si>
    <t>3185726</t>
  </si>
  <si>
    <t>ENSE00000926871|ENSE00001406495</t>
  </si>
  <si>
    <t>ENSG00000198691</t>
  </si>
  <si>
    <t>ABCA4</t>
  </si>
  <si>
    <t>Retinal-specific ATP-binding cassette transporter (ATP-binding cassette sub-family A member 4)(RIM ABC transporter)(RIM protein)(RmP)(Stargardt disease protein) [Source:UniProtKB/Swiss-Prot;Acc:P78363]</t>
  </si>
  <si>
    <t>2423755</t>
  </si>
  <si>
    <t>(-)alt-N-terminus,(-)AA:1065(CAH10486.1)-&gt;2273(ENSP00000359245)</t>
  </si>
  <si>
    <t>(-)ABC_transporter-like-IPR003439,(-)ABC_transporter_CS-IPR017871,(-)ATPase_AAA+_core-IPR003593,(-)DISULFID,(-)DOMAIN-ABC transporter 1,(-)DOMAIN-ABC transporter 2,(-)NP_BIND-ATP 1,(-)NP_BIND-ATP 2,(-)Rim_ABC_transpt-IPR005951,(-)TOPO_DOM-Extracellular,(-)TRANSMEM</t>
  </si>
  <si>
    <t>(-)sequence: (CAH10486.1)MDVVLHHVPEAKLVECIGQELIFLLPNKNFKHRAYASLFRELEETLADLGLSSFGISDTPLEEIFLKVTEDSDSGPLFAGGAQQKRENVNPRHPCLGPREKAGQTPQDSNVCSPGAPAAHPEGQPPPEPECPGPQLNTGTQLVLQHVQALLVKRFQHTIRSHKDFLAQIVLPATFVFLALMLSIVIPPFGEYPALTLHPWIYGQQYTFFSMDEPGSEQFTVLADVLLNKPGFGNRCLKEGWLPEYPCGNSTPWKTPSVSPNITQLFQKQKWTQVNPSPSCRCSTREKLTMLPECPEGAGGLPPPQRTQRSTEILQDLTDRNISDFLVKTYPALIRSSLKSKFWVNEQRYGGISIGGKLPVVPITGEALVGFLSDLGRIMNVSGGPITREASKEIPDFLKHLETEDNIKVWFNNKGWHALVSFLNVAHNAILRASLPKDRSPEEYGITVISQPLNLTKEQLSEITVLTTSVDAVVAICVIFSMSFVPASFVLYLIQERVNKSKHLQFISGVSPTTYWVTNFLWDIMNYSVSAGLVVGIFIGFQKKAYTSPENLPALVALLLLYGWAVIPMMYPASFLFDVPSTAYVALSCANLFIGINSSAITFILELFENNRTLLRFNAVLRKLLIVFPHFCLGRGLIDLALSQAVTDVYARFGEEHSANPFHWDLIGKNLFAMVVEGVVYFLLTLLVQRHFFLSQWIAEPTKEPIVDEDDDVAEERQRIITGGNKTDILRLHELTKIYPGTSSPAVDRLCVGVRPGECFGLLGVSGAGKTTTFKMLTGDTTVTSGDATVAGKSILTNISEVHQNMGYCPQFDAIDELLTGREHLYLYARLRGVPAEEIEKVANWSIKSLGLTVYADCLAGTYSGGNKRKLSTAIALIGCPPLVLLDEPTTGMDPQARRMLWNVIVSIIREGRAVVLTSHSMEECEALCTRLAIMVKGAFRCMGTIQHLKSKFGDGYIVTMKIKSPKDDLLPDLNPVEQFFQGNFPGSVQRERHYNMLQFQVSSSSLARIFQLLLSHKDSLLIEEYSVTQTTLDQVFVNFAKQQTESHDLPLHPRAAGASRQAQD -&gt; (ENSP00000359245)MGFVRQIQLLLWKNWTLRKRQKIRFVVELVWPLSLFLVLIWLRNANPLYSHHECHFPNKAMPSAGMLPWLQGIFCNVNNPCFQSPTPGESPGIVSNYNNSILARVYRDFQELLMNAPESQHLGRIWTELHILSQFMDTLRTHPERIAGRGIRIRDILKDEETLTLFLIKNIGLSDSVVYLLINSQVRPEQFAHGVPDLALKDIACSEALLERFIIFSQRRGAKTVRYALCSLSQGTLQWIEDTLYANVDFFKLFRVLPTLLDSRSQGINLRSWGGILSDMSPRIQEFIHRPSMQDLLWVTRPLMQNGGPETFTKLMGILSDLLCGYPEGGGSRVLSFNWYEDNNYKAFLGIDSTRKDPIYSYDRRTTSFCNALIQSLESNPLTKIAWRAAKPLLMGKILYTPDSPAARRILKNANSTFEELEHVRKLVKAWEEVGPQIWYFFDNSTQMNMIRDTLGNPTVKDFLNRQLGEEGITAEAILNFLYKGPRESQADDMANFDWRDIFNITDRTLRLVNQYLECLVLDKFESYNDETQLTQRALSLLEENMFWAGVVFPDMYPWTSSLPPHVKYKIRMDIDVVEKTNKIKDRYWDSGPRADPVEDFRYIWGGFAYLQDMVEQGITRSQVQAEAPVGIYLQQMPYPCFVDDSFMIILNRCFPIFMVLAWIYSVSMTVKSIVLEKELRLKETLKNQGVSNAVIWCTWFLDSFSIMSMSIFLLTIFIMHGRILHYSDPFILFLFLLAFSTATIMLCFLLSTFFSKASLAAACSGVIYFTLYLPHILCFAWQDRMTAELKKAVSLLSPVAFGFGTEYLVRFEEQGLGLQWSNIGNSPTEGDEFSFLLSMQMMLLDAAVYGLLAWYLDQVFPGDYGTPLPWYFLLQESYWLGGEGCSTREERALEKTEPLTEETEDPEHPEGIHDSFFEREHPGWVPGVCVKNLVKIFEPCGRPAVDRLNITFYENQITAFLGHNGAGKTTTLSILTGLLPPTSGTVLVGGRDIETSLDAVRQSLGMCPQHNILFHHLTVAEHMLFYAQLKGKSQEEAQLEMEAMLEDTGLHHKRNEEAQDLSGGMQRKLSVAIAFVGDAKVVILDEPTSGVDPYSRRSIWDLLLKYRSGRTIIMSTHHMDEADLLGDRIAIIAQGRLYCSGTPLFLKNCFGTGLYLTLVRKMKNIQSQRKGSEGTCSCSSKGFSTTCPAHVDDLTPEQVLDGDVNELMDVVLHHVPEAKLVECIGQELIFLLPNKNFKHRAYASLFRELEETLADLGLSSFGISDTPLEEIFLKVTEDSDSGPLFAGGAQQKRENVNPRHPCLGPREKAGQTPQDSNVCSPGAPAAHPEGQPPPEPECPGPQLNTGTQLVLQHVQALLVKRFQHTIRSHKDFLAQIVLPATFVFLALMLSIVIPPFGEYPALTLHPWIYGQQYTFFSMDEPGSEQFTVLADVLLNKPGFGNRCLKEGWLPEYPCGNSTPWKTPSVSPNITQLFQKQKWTQVNPSPSCRCSTREKLTMLPECPEGAGGLPPPQRTQRSTEILQDLTDRNISDFLVKTYPALIRSSLKSKFWVNEQRYGGISIGGKLPVVPITGEALVGFLSDLGRIMNVSGGPITREASKEIPDFLKHLETEDNIKVWFNNKGWHALVSFLNVAHNAILRASLPKDRSPEEYGITVISQPLNLTKEQLSEITVLTTSVDAVVAICVIFSMSFVPASFVLYLIQERVNKSKHLQFISGVSPTTYWVTNFLWDIMNYSVSAGLVVGIFIGFQKKAYTSPENLPALVALLLLYGWAVIPMMYPASFLFDVPSTAYVALSCANLFIGINSSAITFILELFENNRTLLRFNAVLRKLLIVFPHFCLGRGLIDLALSQAVTDVYARFGEEHSANPFHWDLIGKNLFAMVVEGVVYFLLTLLVQRHFFLSQWIAEPTKEPIVDEDDDVAEERQRIITGGNKTDILRLHELTKIYPGTSSPAVDRLCVGVRPGECFGLLGVNGAGKTTTFKMLTGDTTVTSGDATVAGKSILTNISEVHQNMGYCPQFDAIDELLTGREHLYLYARLRGVPAEEIEKVANWSIKSLGLTVYADCLAGTYSGGNKRKLSTAIALIGCPPLVLLDEPTTGMDPQARRMLWNVIVSIIREGRAVVLTSHSMEECEALCTRLAIMVKGAFRCMGTIQHLKSKFGDGYIVTMKIKSPKDDLLPDLNPVEQFFQGNFPGSVQRERHYNMLQFQVSSSSLARIFQLLLSHKDSLLIEEYSVTQTTLDQVFVNFAKQQTESHDLPLHPRAAGASRQAQD</t>
  </si>
  <si>
    <t>(direct)Rim_ABC_transpt-IPR005951</t>
  </si>
  <si>
    <t>2423669</t>
  </si>
  <si>
    <t>ENSE00001143227</t>
  </si>
  <si>
    <t>E54-1</t>
  </si>
  <si>
    <t>ENSG00000168824</t>
  </si>
  <si>
    <t>AC110814.2</t>
  </si>
  <si>
    <t>Neuron-specific protein family member 1 (Brain neuron cytoplasmic protein 1) [Source:UniProtKB/Swiss-Prot;Acc:P42857]</t>
  </si>
  <si>
    <t>2716485</t>
  </si>
  <si>
    <t>(-)alt-N-terminus,(-)AA:109(BAG61574.1)-&gt;185(ENSP00000381049)</t>
  </si>
  <si>
    <t>(-)D1-dopamine_rcpt_interact-IPR009431,(-)TOPO_DOM-Cytoplasmic,(-)TRANSMEM-Signal-anchor for type II membrane protein</t>
  </si>
  <si>
    <t>(-)sequence: (BAG61574.1)MNLTARKGKHVLFALAFLTCVVFLVVYKVYKYDRACPDGFVLKNTQCIPEGLESYYAEQDSSAREKFYTVINHYNLAKQSITRSVSPWMSVLSEEKLSEQETEAAEKSA -&gt; (ENSP00000381049)MVKLGNNFAEKGTKQPLLEDGFDTIPLMTPLDVNQLQFPPPDKVVVKTKTEYEPDRKKGKARPPQIAEFTVSITEGVTERFKVSVLVLFALAFLTCVVFLVVYKVYKYDRACPDGFVLKNTQCIPEGLESYYAEQDSSAREKFYTVINHYNLAKQSITRSVSPWMSVLSEEKLSEQETEAAEKSA</t>
  </si>
  <si>
    <t>(direct)D1-dopamine_rcpt_interact-IPR009431</t>
  </si>
  <si>
    <t>2716467</t>
  </si>
  <si>
    <t>AK299657-3|ENSE00001161909</t>
  </si>
  <si>
    <t>E8-1|E8-2</t>
  </si>
  <si>
    <t>ENSG00000138449</t>
  </si>
  <si>
    <t>SLC40A1</t>
  </si>
  <si>
    <t>Solute carrier family 40 member 1 (Ferroportin-1)(Iron-regulated transporter 1) [Source:UniProtKB/Swiss-Prot;Acc:Q9NP59]</t>
  </si>
  <si>
    <t>2591868</t>
  </si>
  <si>
    <t>(-)alt-N-terminus,(-)alt-C-terminus,(-)AA:50(AAY78560.1)-&gt;571(ENSP00000261024)</t>
  </si>
  <si>
    <t>(-)Ferroportin1-IPR009716,(-)MFS_general_subst_transpt-IPR016196,(-)MOD_RES-Phosphothreonine,(-)TRANSMEM</t>
  </si>
  <si>
    <t>(-)sequence: (AAY78560.1)MPGRTSARAAAAIAAAEEPAGSPSVMTRAGDHNRQRGCCGSLADYLTSAK -&gt; (ENSP00000261024)MTRAGDHNRQRGCCGSLADYLTSAKFLLYLGHSLSTWGDRMWHFAVSVFLVELYGNSLLLTAVYGLVVAGSVLVLGAIIGDWVDKNARLKVAQTSLVVQNVSVILCGIILMMVFLHKHELLTMYHGWVLTSCYILIITIANIANLASTATAITIQRDWIVVVAGEDRSKLANMNATIRRIDQLTNILAPMAVGQIMTFGSPVIGCGFISGWNLVSMCVEYVLLWKVYQKTPALAVKAGLKEEETELKQLNLHKDTEPKPLEGTHLMGVKDSNIHELEHEQEPTCASQMAEPFRTFRDGWVSYYNQPVFLAGMGLAFLYMTVLGFDCITTGYAYTQGLSGSILSILMGASAITGIMGTVAFTWLRRKCGLVRTGLISGLAQLSCLILCVISVFMPGSPLDLSVSPFEDIRSRFIQGESITPTKIPEITTEIYMSNGSNSANIVPETSPESVPIISVSLLFAGVIAARIGLWSFDLTVTQLLQENVIESERGIINGVQNSMNYLLDLLHFIMVILAPNPEAFGLLVLISVSFVAMGHIMYFRFAQNTLGNKLFACGPDAKEVRKENQANTSVV</t>
  </si>
  <si>
    <t>(direct)MFS_general_subst_transpt-IPR016196</t>
  </si>
  <si>
    <t>2591837</t>
  </si>
  <si>
    <t>ENSE00000783856</t>
  </si>
  <si>
    <t>ENSG00000068745</t>
  </si>
  <si>
    <t>IP6K2</t>
  </si>
  <si>
    <t>Inositol hexakisphosphate kinase 2 (InsP6 kinase 2)(EC 2.7.4.21)(P(i)-uptake stimulator)(PiUS) [Source:UniProtKB/Swiss-Prot;Acc:Q9UHH9]</t>
  </si>
  <si>
    <t>E9-5</t>
  </si>
  <si>
    <t>2673708</t>
  </si>
  <si>
    <t>(+)alt-N-terminus,(+)alt-C-terminus,(+)AA:114(CR606469-PEP)-&gt;426(ENSP00000331103)</t>
  </si>
  <si>
    <t>(+)IPK-IPR005522,(+)REGION-Substrate binding</t>
  </si>
  <si>
    <t>(+)sequence: (CR606469-PEP)MCIAVGMGELGALTWSFSVVFFQDKAKGPLLAGHPCPIFSPGPFPCGHREVWPEYPTPAPLHPELGATSEVSSLSEHAFPCSSRGLSRLSDAGAERPGRKGVQPVVCKALVGTC -&gt; (ENSP00000331103)MSPAFRAMDVEPRAKGVLLEPFVHQVGGHSCVLRFNETTLCKPLVPREHQFYETLPAEMRKFTPQYKGVVSVRFEEDEDRNLCLIAYPLKGDHGIVDIVDNSDCEPKSKLLRWTTNKKHHVLETEKTPKDWVRQHRKEEKMKSHKLEEEFEWLKKSEVLYYTVEKKGNISSQLKHYNPWSMKCHQQQLQRMKENAKHRNQYKFILLENLTSRYEVPCVLDLKMGTRQHGDDASEEKAANQIRKCQQSTSAVIGVRVCGMQVYQAGSGQLMFMNKYHGRKLSVQGFKEALFQFFHNGRYLRRELLGPVLKKLTELKAVLERQESYRFYSSSLLVIYDGKERPEVVLDSDAEDLEDLSEESADESAGAYAYKPIGASSVDVRMIDFAHTTCRLYGEDTVVHEGQDAGYIFGLQSLIDIVTEISEESGE</t>
  </si>
  <si>
    <t>2673684</t>
  </si>
  <si>
    <t>AK097016-8|AK291501-3|AK311013-2</t>
  </si>
  <si>
    <t>E9-8</t>
  </si>
  <si>
    <t>bleedingExon|exon-region-exclusion|retainedIntron</t>
  </si>
  <si>
    <t>3456108</t>
  </si>
  <si>
    <t>(-)alt-N-terminus,(-)AA:443(ENSP00000343698)-&gt;454(ENSP00000377947)</t>
  </si>
  <si>
    <t>(-)sequence: (ENSP00000343698)MYDCMETFAPGPRRLYGAAGPGAGLLRRATGGSCFAGLESFAWPQPASLQSVETQSTSSEEMVPSSPSPPPPPRVYKPCFVCNDKSSGYHYGVSSCEGCKGFFRRSIQKNMVYTCHRDKNCIINKVTRNRCQYCRLQKCFEVGMSKEAVRNDRNKKKKEVKEEGSPDSYELSPQLEELITKVSKAHQETFPSLCQLGKYTTNSSADHRVQLDLGLWDKFSELATKCIIKIVEFAKRLPGFTGLSIADQITLLKAACLDILMLRICTRYTPEQDTMTFSDGLTLNRTQMHNAGFGPLTDLVFAFAGQLLPLEMDDTETGLLSAICLICGDRMDLEEPEKVDKLQEPLLEALRLYARRRRPSQPYMFPRMLMKITDLRGISTKGAERAITLKMEIPGPMPPLIREMLENPEMFEDDSSQPGPHPNASSEDEVPGGQGKGGLKSPA -&gt; (ENSP00000377947)MATNKERLFAAGALGPGSGYPGAGFPFAFPGALRGSPPFEMLSPSFRGLGQPDLPKEMASLSVETQSTSSEEMVPSSPSPPPPPRVYKPCFVCNDKSSGYHYGVSSCEGCKGFFRRSIQKNMVYTCHRDKNCIINKVTRNRCQYCRLQKCFEVGMSKEAVRNDRNKKKKEVKEEGSPDSYELSPQLEELITKVSKAHQETFPSLCQLGKYTTNSSADHRVQLDLGLWDKFSELATKCIIKIVEFAKRLPGFTGLSIADQITLLKAACLDILMLRICTRYTPEQDTMTFSDGLTLNRTQMHNAGFGPLTDLVFAFAGQLLPLEMDDTETGLLSAICLICGDRMDLEEPEKVDKLQEPLLEALRLYARRRRPSQPYMFPRMLMKITDLRGISTKGAERAITLKMEIPGPMPPLIREMLENPEMFEDDSSQPGPHPNASSEDEVPGGQGKGGLKSPA</t>
  </si>
  <si>
    <t>ENSE00001363911|ENSE00001518440</t>
  </si>
  <si>
    <t>2398299</t>
  </si>
  <si>
    <t>ENSE00001331222</t>
  </si>
  <si>
    <t>ENSG00000156299</t>
  </si>
  <si>
    <t>TIAM1</t>
  </si>
  <si>
    <t>T-lymphoma invasion and metastasis-inducing protein 1 (TIAM-1) [Source:UniProtKB/Swiss-Prot;Acc:Q13009]</t>
  </si>
  <si>
    <t>3928703</t>
  </si>
  <si>
    <t>(-)alt-N-terminus,(-)alt-C-terminus,(-)AA:356(AK093621-PEP)-&gt;1591(ENSP00000286827)</t>
  </si>
  <si>
    <t>(-)COMPBIAS-Poly-Arg,(-)DH-domain-IPR000219,(-)DOMAIN-DH,(-)DOMAIN-PDZ,(-)DOMAIN-PH 2,(-)DOMAIN-RBD,(-)GDS_CDC24_CS-IPR001331,(-)HELIX,(-)MOD_RES-Phosphoserine,(-)MOD_RES-Phosphotyrosine,(-)PDZ/DHR/GLGF-IPR001478,(-)Pleckstrin_homology-IPR001849,(-)Raf_like_ras_bd-IPR003116,(-)STRAND,(-)TURN</t>
  </si>
  <si>
    <t>(-)sequence: (AK093621-PEP)MSTTNSESLEEAGSAHSDEQSSGTLSSPGQSDILLTAAQGTVRKAGALAVKNFLVHKKNKKVESATRRKWKHYWVSLKGCTLFFYESDGRSGIDHNSIPKHAVWVENSIVQAVPEHPKKDFVFCLSNSLGDAFLFQTTSQTELENWITAIHSACATAVARHHHKEDTLRLLKSEIKKLEQKIDMDEKMKKMGEMQLSSVTDSKKKKTILDQIFVWEQNLEQFQMDLFRFRCYLASLQGGELPNPKRLLAFASRPTKVAMGRLGIFSVSSFHALVAARTGETGVRRRTQAMSRSASKRRSRFSSLWGLDTTSKKKQGRPSINQVFGEGTEAVKKSLEGIFDDIVPDGKVKINVCFLF -&gt; (ENSP00000286827)MGNAESQHVEHEFYGEKHASLGRKHTSRSLRLSHKTRRTRHASSGKVIHRNSEVSTRSSSTPSIPQSLAENGLEPFSQDGTLEDFGSPIWVDRVDMGLRPVSYTDSSVTPSVDSSIVLTAASVQSMPDTEESRLYGDDATYLAEGGRRQHSYTSNGPTFMETASFKKKRSKSADIWREDSLEFSLSDLSQEHLTSNEEILGSAEEKDCEEARGMETRASPRQLSTCQRANSLGDLYAQKNSGVTANGGPGSKFAGYCRNLVSDIPNLANHKMPPAAAEETPPYSNYNTLPCRKSHCLSEGATNPQISHSNSMQGRRAKTTQDVNAGEGSEFADSGIEGATTDTDLLSRRSNATNSSYSPTTGRAFVGSDSGSSSTGDAARQGVYENFRRELEMSTTNSESLEEAGSAHSDEQSSGTLSSPGQSDILLTAAQGTVRKAGALAVKNFLVHKKNKKVESATRRKWKHYWVSLKGCTLFFYESDGRSGIDHNSIPKHAVWVENSIVQAVPEHPKKDFVFCLSNSLGDAFLFQTTSQTELENWITAIHSACATAVARHHHKEDTLRLLKSEIKKLEQKIDMDEKMKKMGEMQLSSVTDSKKKKTILDQIFVWEQNLEQFQMDLFRFRCYLASLQGGELPNPKRLLAFASRPTKVAMGRLGIFSVSSFHALVAARTGETGVRRRTQAMSRSASKRRSRFSSLWGLDTTSKKKQGRPSINQVFGEGTEAVKKSLEGIFDDIVPDGKREKEVVLPNVHQHNPDCDIWVHEYFTPSWFCLPNNQPALTVVRPGDTARDTLELICKTHQLDHSAHYLRLKFLIENKMQLYVPQPEEDIYELLYKEIEICPKVTQSIHIEKSDTAADTYGFSLSSVEEDGIRRLYVNSVKETGLASKKGLKAGDEILEINNRAADALNSSMLKDFLSQPSLGLLVRTYPELEEGVELLESPPHRVDGPADLGESPLAFLTSNPGHSLCSEQGSSAETAPEETEGPDLESSDETDHSSKSTEQVAAFCRSLHEMNPSDQSPSPQDSTGPQLATMRQLSDADKLRKVICELLETERTYVKDLNCLMERYLKPLQKETFLTQDELDVLFGNLTEMVEFQVEFLKTLEDGVRLVPDLEKLEKVDQFKKVLFSLGGSFLYYADRFKLYSAFCASHTKVPKVLVKAKTDTAFKAFLDAQNPKQQHSSTLESYLIKPIQRILKYPLLLRELFALTDAESEEHYHLDVAIKTMNKVASHINEMQKIHEEFGAVFDQLIAEQTGEKKEVADLSMGDLLLHTTVIWLNPPASLGKWKKEPELAAFVFKTAVVLVYKDGSKQKKKLVGSHRLSIYEDWDPFRFRHMIPTEALQVRALASADAEANAVCEIVHVKSESEGRPERVFHLCCSSPESRKDFLKAVHSILRDKHRRQLLKTESLPSSQQYVPFGGKRLCALKGARPAMSRAVSAPSKSLGRRRRRLARNRFTIDSDAVSASSPEKESQQPPGGGDTDRWVEEQFDLAQYEEQDDIKETDILSDDDEFCESVKGASVDRDLQERLQATSISQRERGRKTLDSHASRMAQLKKQAALSGINGGLESASEEVIWVRREDFAPSRKLNTEI</t>
  </si>
  <si>
    <t>3928668</t>
  </si>
  <si>
    <t>ENSE00001025648</t>
  </si>
  <si>
    <t>ENSG00000171132</t>
  </si>
  <si>
    <t>PRKCE</t>
  </si>
  <si>
    <t>Protein kinase C epsilon type (EC 2.7.11.13)(nPKC-epsilon) [Source:UniProtKB/Swiss-Prot;Acc:Q02156]</t>
  </si>
  <si>
    <t>2480332</t>
  </si>
  <si>
    <t>(-)alt-N-terminus,(-)alt-C-terminus,(-)AA:219(ENSP00000378341)-&gt;737(ENSP00000306124)</t>
  </si>
  <si>
    <t>(+)Kinase_like-IPR011009,(+)Prot_kinase_core-IPR000719,(+)Se/Thr_pkinase-rel-IPR017442,(-)ACT_SITE-Proton acceptor,(-)AGC-kinase_C-IPR000961,(-)C2_Ca-dep-IPR000008,(-)C2_Ca/lipid-bd_reg_CaLB-IPR008973,(-)C2_membr_targeting-IPR018029,(-)DAG_PE_bd-IPR002219,(-)DOMAIN-AGC-kinase C-terminal,(-)DOMAIN-C2,(-)DOMAIN-Protein kinase,(-)Kinase_like-IPR011009,(-)MOD_RES-Phosphoserine; by autocatalysis,(-)MOD_RES-Phosphothreonine,(-)MOD_RES-Phosphothreonine; by PDPK1,(-)MOD_RES-Phosphothreonine; by autocatalysis,(-)Pkinase_C-IPR017892,(-)Prot_kin_PKC_delta-IPR014376,(-)Prot_kinase_core-IPR000719,(-)Se/Thr_pkinase-rel-IPR017442,(-)Ser_thr_pkin_AS-IPR008271,(-)Ser_thr_pkinase-IPR002290,(-)Tyr_pkinase-IPR001245,(-)ZN_FING-Phorbol-ester/DAG-type 1,(-)ZN_FING-Phorbol-ester/DAG-type 2</t>
  </si>
  <si>
    <t>(-)sequence: (ENSP00000378341)MNVHRRCETNVAPNCGVDARGIAKVLADLGVTPDKITNSGQRRKKLIAGAESPQPASGSSPSEEDRSKSAPTSPCDQEIKELENNIRKALSFDNRGEEHRAASSPDGQLMSPGENGEVRQGQAKRLGLDEFNFIKVLGKGSFGKVMLAELKGKDEVYAVKVLKKDVILQDDDVDCTMTEKRILALARKHPYLTQLYCCFQTKGTGFSIQGCACEGMREL -&gt; (ENSP00000306124)MVVFNGLLKIKICEAVSLKPTAWSLRHAVGPRPQTFLLDPYIALNVDDSRIGQTATKQKTNSPAWHDEFVTDVCNGRKIELAVFHDAPIGYDDFVANCTIQFEELLQNGSRHFEDWIDLEPEGRVYVIIDLSGSSGEAPKDNEERVFRERMRPRKRQGAVRRRVHQVNGHKFMATYLRQPTYCSHCRDFIWGVIGKQGYQCQVCTCVVHKRCHELIITKCAGLKKQETPDQVGSQRFSVNMPHKFGIHNYKVPTFCDHCGSLLWGLLRQGLQCKVCKMNVHRRCETNVAPNCGVDARGIAKVLADLGVTPDKITNSGQRRKKLIAGAESPQPASGSSPSEEDRSKSAPTSPCDQEIKELENNIRKALSFDNRGEEHRAASSPDGQLMSPGENGEVRQGQAKRLGLDEFNFIKVLGKGSFGKVMLAELKGKDEVYAVKVLKKDVILQDDDVDCTMTEKRILALARKHPYLTQLYCCFQTKDRLFFVMEYVNGGDLMFQIQRSRKFDEPRSRFYAAEVTSALMFLHQHGVIYRDLKLDNILLDAEGHCKLADFGMCKEGILNGVTTTTFCGTPDYIAPEILQELEYGPSVDWWALGVLMYEMMAGQPPFEADNEDDLFESILHDDVLYPVWLSKEAVSILKAFMTKNPHKRLGCVASQNGEDAIKQHPFFKEIDWVLLEQKKIKPPFKPRIKTKRDVNNFDQDFTREEPVLTLVDEAIVKQINQEEFKGFSYFGEDLMP</t>
  </si>
  <si>
    <t>(direct)Prot_kin_PKC_delta-IPR014376, (direct)Pkinase_C-IPR017892, (direct)AGC-kinase_C-IPR000961, (direct)Kinase_like-IPR011009</t>
  </si>
  <si>
    <t>2480168</t>
  </si>
  <si>
    <t>ENSE00001326267</t>
  </si>
  <si>
    <t>2922611</t>
  </si>
  <si>
    <t>3041094</t>
  </si>
  <si>
    <t>(-)alt-N-terminus,(-)AA:247(ENSP00000371443)-&gt;400(ENSP00000384870)</t>
  </si>
  <si>
    <t>(-)Pleckstrin/G-protein_interact-IPR000591</t>
  </si>
  <si>
    <t>(-)sequence: (ENSP00000371443)MAIGVWQLLLDMGIMLSVDQHLYFQDTYVFYQFSSDECSYLYCEFEREEEWQNGVKLLLQLVPLIPARGGICELSHQKIEDSEESSDEILVRLTSAVQRELAAVIALKARKSAIEQDEENNDKHVAVTEAESVPDSQAGVMCKLQERDEIGRIELVQKLAKENYQFLQTDKKEQEKSEHQDDEVTTVQVKEQDQSVLVLKKVQCCGPAPTAGSAESHWSVLADCRALSSQMDSVPSERTGMARSFSI -&gt; (ENSP00000384870)MRMAVGSVKMQPPCESPALAAAAAVVAADGPLRRSPSAREPEREQPPASLRPRLRDLPALLRSGLTLRRKRSAAGGRTLSRRISNPYLEHTPSQIYGENSSCAGRALRNIIIVQAADLIKDRVNLKGFYRRSCVGSELVDWLLEHCPFVQCRSMAIGVWQLLLDMGIMLSVDQHLYFQDTYVFYQFSSDECSYLYCEFEREEEWQNGVKLLLQLVPLIPARGGICELSHQKIEDSEESSDEILVRLTSAVQRELAAVIALKARKSAIEQDEENNDKHVAVTEAESVPDSQAGVMCKLQERDEIGRIELVQKLAKENYQFLQTDKKEQEKSEHQDDEVTTVQVKEQDQSVLVLKKVQCCGPAPTAGSAESHWSVLADCRALSSQMDSVPSERTGMARSFSI</t>
  </si>
  <si>
    <t>ENSE00001556601</t>
  </si>
  <si>
    <t>E23-2</t>
  </si>
  <si>
    <t>3185732</t>
  </si>
  <si>
    <t>(-)alt-N-terminus,(-)alt-C-terminus,(-)AA:519(ENSP00000363249)-&gt;602(ENSP00000312844),(-)microRNA-target(hsa-miR-505*:mirbase)</t>
  </si>
  <si>
    <t>(-)sequence: (ENSP00000363249)MFETEADEKREMALEEGKGPGAEDSPPSKEPSPGQELPPGQDLPPNKDSPSGQEPAPSQEPLSSKDSATSEGSPPGPDAPPSKDVPPCQEPPPAQDLSPCQDLPAGQEPLPHQDPLLTKDLPAIQESPTRDLPPCQDLPPSQVSLPAKALTEDTMSSGDLLAATGDPPAAPRPAFVIPEVRLDSTYSQKAGAEQGCSGDEEDAEEAEEVEEGEEGEEDEDEDTSDDNYGERSEAKRSSMIETGQGAEGGLSLRVQNSLRRRTHSEGSLLQEPRGPCFASDTTLHCSDGEGAASTWGMPSPSTLKKELGRNGGSMHHLSLFFTGHRKMSGADTVGDDDEASRKRKSKNLAKDMKNKLGIFRRRNESPGAPPAGKADKMMKSFKPTSEEALKWGESLEKLLVHKYGLAVFQAFLRTEFSEENLEFWLACEDFKKVKSQSKMASKAKKIFAEYIAIQACKEVNLDSYTREHTKDNLQSVTRGCFDLAQKRIFGLMEKDSYPRFLRSDLYLDLINQKKMSPPL -&gt; (ENSP00000312844)MERSLHRVSLGSRRAHPDLSFYLTTFGQLRLSIDAQDRVLLLHIIEGKGLISKQPGTCDPYVKISLIPEDSRLRHQKTQTVPDCRDPAFHEHFFFPVQEEDDQKRLLVTVWNRASQSRQSGLIGCMSFGVKSLLTPDKEISGWYYLLGEHLGRTKHLKVARRRLRPLRDPLLRMPGGGDTENGKKLKITIPRGKDGFGFTICCDSPVRVQAVDSGGPAERAGLQQLDTVLQLNERPVEHWKCVELAHEIRSCPSEIILLVWRMVPQVKPGPDGGVLRRASCKSTHDLQSPPNKREKNCTHGVQARPEQRHSCHLVCDSSDGLLLGGWERYTEVAKRGGQHTLPALSRATAPTDPNYIILAPLNPGSQLLRPVYQEDTIPEESGSPSKGKSYTGLGKKSRLMKTVQTMKGHGNYQNCPVVRPHATHSSYGTYVTLAPKVLVFPVFVQPLDLCNPARTLLLSEELLLYEGRNKAAEVTLFAYSDLLLFTKEDEPGRCDVLRNPLYLQSVKLQEGSSEDLKFCVLYLAEKAECLFTLEAHSQEQKKRVCWCLSENIAKQQQLAASPPDSKKLHPFGSLQQEMGPVNSTNATQDRSFTSPGQTLIG,(-)miR-sequence: (hsa-miR-505*:mirbase)ACATCTGGGCTTCCAGTGGTGGCTCCC</t>
  </si>
  <si>
    <t>ENSG00000134294</t>
  </si>
  <si>
    <t>SLC38A2</t>
  </si>
  <si>
    <t>Sodium-coupled neutral amino acid transporter 2 (Amino acid transporter A2)(System A amino acid transporter 2)(System N amino acid transporter 2)(System A transporter 1)(Solute carrier family 38 member 2)(Protein 40-9-1) [Source:UniProtKB/Swiss-Prot;Acc:Q96QD8]</t>
  </si>
  <si>
    <t>E17-8</t>
  </si>
  <si>
    <t>3452324</t>
  </si>
  <si>
    <t>(-)alt-N-terminus,(-)AA:406(ENSP00000378831)-&gt;506(ENSP00000256689)</t>
  </si>
  <si>
    <t>(-)AA_transpt_TM-IPR013057,(-)ArAA_permease-IPR002091,(-)MOD_RES-Phosphoserine,(-)MOD_RES-Phosphotyrosine,(-)REGION-Regulates protein turnover upon amino acid deprivation,(-)TOPO_DOM-Cytoplasmic,(-)TOPO_DOM-Extracellular,(-)TRANSMEM</t>
  </si>
  <si>
    <t>(-)sequence: (ENSP00000378831)IKINKILLTFVSIFSLYSVHLLLKTANEGGSLLYEQLGYKAFGLVGKLAASGSITMQNIGAMSSYLFIVKYELPLVIQALTNIEDKTGLWYLNGNYLVLLVSLVVILPLSLFRNLGYLGYTSGLSLLCMVFFLIVVICKKFQVPCPVEAALIINETINTTLTQPTALVPALSHNVTENDSCRPHYFIFNSQTVYAVPILIFSFVCHPAVLPIYEELKDRSRRRMMNVSKISFFAMFLMYLLAALFGYLTFYEHVESELLHTYSSILGTDILLLIVRLAVLMAVTLTVPVVIFPIRSSVTHLLCASKDFSWWRHSLITVSILAFTNLLVIFVPTIRDIFGFIGASAASMLIFILPSAFYIKLVKKEPMKSVQKIGALFFLLSGVLVMTGSMALIVLDWVHNAPGGGH -&gt; (ENSP00000256689)MKKAEMGRFSISPDEDSSSYSSNSDFNYSYPTKQAALKSHYADVDPENQNFLLESNLGKKKYETEFHPGTTSFGMSVFNLSNAIVGSGILGLSYAMANTGIALFIILLTFVSIFSLYSVHLLLKTANEGGSLLYEQLGYKAFGLVGKLAASGSITMQNIGAMSSYLFIVKYELPLVIQALTNIEDKTGLWYLNGNYLVLLVSLVVILPLSLFRNLGYLGYTSGLSLLCMVFFLIVVICKKFQVPCPVEAALIINETINTTLTQPTALVPALSHNVTENDSCRPHYFIFNSQTVYAVPILIFSFVCHPAVLPIYEELKDRSRRRMMNVSKISFFAMFLMYLLAALFGYLTFYEHVESELLHTYSSILGTDILLLIVRLAVLMAVTLTVPVVIFPIRSSVTHLLCASKDFSWWRHSLITVSILAFTNLLVIFVPTIRDIFGFIGASAASMLIFILPSAFYIKLVKKEPMKSVQKIGALFFLLSGVLVMTGSMALIVLDWVHNAPGGGH</t>
  </si>
  <si>
    <t>3452323</t>
  </si>
  <si>
    <t>ENSE00000937138</t>
  </si>
  <si>
    <t>E17-2</t>
  </si>
  <si>
    <t>ENSG00000101811</t>
  </si>
  <si>
    <t>CSTF2</t>
  </si>
  <si>
    <t>Cleavage stimulation factor 64 kDa subunit (CSTF 64 kDa subunit)(CstF-64)(CF-1 64 kDa subunit) [Source:UniProtKB/Swiss-Prot;Acc:P33240]</t>
  </si>
  <si>
    <t>3984561</t>
  </si>
  <si>
    <t>3984536</t>
  </si>
  <si>
    <t>ENSE00000673651</t>
  </si>
  <si>
    <t>2673625</t>
  </si>
  <si>
    <t>(direct)EGF_like-IPR006209, (direct)EGF-IPR006210, (direct)EGF_like_reg_CS-IPR013032, (direct)EGF_3-IPR000742, (direct)EGF_Ca_bd-IPR001881</t>
  </si>
  <si>
    <t>ENSE00000768061|ENSE00001521996</t>
  </si>
  <si>
    <t>3964073</t>
  </si>
  <si>
    <t>ENSE00001296031</t>
  </si>
  <si>
    <t>ENSG00000101188</t>
  </si>
  <si>
    <t>NTSR1</t>
  </si>
  <si>
    <t>Neurotensin receptor type 1 (NT-R-1)(High-affinity levocabastine-insensitive neurotensin receptor)(NTRH) [Source:UniProtKB/Swiss-Prot;Acc:P30989]</t>
  </si>
  <si>
    <t>3892886</t>
  </si>
  <si>
    <t>(direct)7TM_GPCR_Rhodpsn-IPR000276, (direct)GPCR_Rhodpsn_supfam-IPR017452</t>
  </si>
  <si>
    <t>3892873</t>
  </si>
  <si>
    <t>ENSE00001452869</t>
  </si>
  <si>
    <t>E1-3</t>
  </si>
  <si>
    <t>2515786</t>
  </si>
  <si>
    <t>(direct)cNMP_bd-like-IPR018490</t>
  </si>
  <si>
    <t>ENSE00001527254|ENSE00001577632|ENSE00001580439|ENSE00001585123</t>
  </si>
  <si>
    <t>ENSG00000149503</t>
  </si>
  <si>
    <t>INCENP</t>
  </si>
  <si>
    <t>Inner centromere protein  [Source:UniProtKB/Swiss-Prot;Acc:Q9NQS7]</t>
  </si>
  <si>
    <t>3333362</t>
  </si>
  <si>
    <t>(-)alt-N-terminus,(-)alt-C-terminus,(-)AA:332(CR599315-PEP)-&gt;895(BC111732-PEP)</t>
  </si>
  <si>
    <t>(+)Incep_ARK-bd_reg-IPR005635,(+)MOD_RES-Phosphoserine,(+)MOD_RES-Phosphothreonine,(-)COILED,(-)HELIX,(-)MOD_RES-Phosphoserine,(-)MOD_RES-Phosphothreonine,(-)MOD_RES-Phosphotyrosine,(-)Tropomyosin-IPR000533</t>
  </si>
  <si>
    <t>(-)sequence: (CR599315-PEP)MKEEKKKQIEQKFAQIDEKTEKAKEERLAEEKAKKKAAAKKMEEVEARRKQEEEARRLRWLQQVRAQEEEERRHQELLQKKKEEEQERLRKAAEAKRLAEQREQERREQERREQERREQERREQERREQERQLAEQERRREQERLQAERELQEREKALRLQKEQLQRELEEKKKKEEQQRLAERQLQEEQEKKAKEAAGASKALNVTVDVQSPACTSYQMTPQGHRAPPKINPDNYGMDLNSDDSTDDEAHPRKPIPTWARGTPLSQAIIHQYYHPPNLLELFGTILPLDLEDIFKKSKPRYHKRTSSAVWNSPPLQGARVPSSLAYSLKKH -&gt; (BC111732-PEP)MEFLCNMDNKDLVWLEEIQEEAERMFTREFSKEPELMPKTPSQKNRRKKRRISYVQDENRDPIRRRLSRRKSRSSQLSSRRLRSKDSVEKLATVVGENGSVLRRVTRAAAAAAAATMALAAPSSPTPESPTMLTKKPEDNHTQCQLVPVVEIGISERQNAEQHVTQLMSTEPLPRTLSPTPASATAPTSQGIPTSDEESTPKKSKARILESITVSSLMATPQDPKGQGVGTGRSASKLRIAQVSPGPRDSPAFPDSPWRERVLAPILPDNFSTPTGSRTDSQSVRHSPIAPSSPSPQVLAQKYSLVAKQESVVRRASRRLAKKTAEEPAASGRIICHSYLERLLNVEVPQKVGSEQKEPPEEAEPVAAAEPEVPENNGNNSWPHNDTEIANSTPNPKPAASSPETPSAGQQEAKTDQADGPREPPQSARRKRSYKQAVSELDEEQHLEDEELQPPRSKTPSSPCPASKVVRPLRTFLHTVQRNQMLMTPTSAPRSVMKSFIKRNTPLRMDPKCSFVEKERQRLENLRRKEEAEQLRRQKVEEDKRRRLEEVKLKREERLRKVLQARERVEQMKEEKKKQIEQKFAQIDEKTEKAKEERLAEEKAKKKAAAKKMEEVEARRKQEEEARRLRWLQQEEEERRHQELLQKKKEEEQERLRKAAEAKRLAEQREQERREQERREQERREQERREQERREQERQLAEQERRREQERLQAERELQEREKALRLQKEQLQRELEEKKKKEEQQRLAERQLQEEQEKKAKEAAGASKALNVTVDVQSPACTSYQMTPQGHRAPPKINPDNYGMDLNSDDSTDDEAHPRKPSPPGPEAPRSARLSFTSTTTHRTFWSSLEPFSHWTWRISSRRASPAITSAPALLSGTHRPCRAPGSPAAWPTA</t>
  </si>
  <si>
    <t>3333358</t>
  </si>
  <si>
    <t>ENSE00001140657</t>
  </si>
  <si>
    <t>3543588</t>
  </si>
  <si>
    <t>ENSE00000808009</t>
  </si>
  <si>
    <t>ENSG00000141101</t>
  </si>
  <si>
    <t>NOB1</t>
  </si>
  <si>
    <t>RNA-binding protein NOB1 (Protein ART-4)(Phosphorylation regulatory protein HP-10) [Source:UniProtKB/Swiss-Prot;Acc:Q9ULX3]</t>
  </si>
  <si>
    <t>3696700</t>
  </si>
  <si>
    <t>(-)microRNA-target(hsa-miR-491-3p:mirbase)</t>
  </si>
  <si>
    <t>(-)miR-sequence: (hsa-miR-491-3p:mirbase)AAGGAAGTGCAATTGCATAAA</t>
  </si>
  <si>
    <t>3696697</t>
  </si>
  <si>
    <t>ENSE00000946648</t>
  </si>
  <si>
    <t>E49-1</t>
  </si>
  <si>
    <t>2874408</t>
  </si>
  <si>
    <t>ENSE00000972344</t>
  </si>
  <si>
    <t>2874427</t>
  </si>
  <si>
    <t>ENSE00000972335</t>
  </si>
  <si>
    <t>ENSG00000143344</t>
  </si>
  <si>
    <t>RGL1</t>
  </si>
  <si>
    <t>Ral guanine nucleotide dissociation stimulator-like 1 (RalGDS-like 1) [Source:UniProtKB/Swiss-Prot;Acc:Q9NZL6]</t>
  </si>
  <si>
    <t>2371366</t>
  </si>
  <si>
    <t>(-)alt-N-terminus,(-)alt-C-terminus,(-)AA:585(BC039250-PEP)-&gt;803(ENSP00000303192)</t>
  </si>
  <si>
    <t>(-)COMPBIAS-Ser-rich,(-)DOMAIN-Ras-GEF,(-)DOMAIN-Ras-associating,(-)MOD_RES-Phosphothreonine,(-)Ras-assoc-IPR000159,(-)RasGRF_CDC25-IPR001895,(-)Ras_GEF-IPR008937</t>
  </si>
  <si>
    <t>(-)sequence: (BC039250-PEP)MKLLWQAKMSSIQDWGEEVEEGAVYHVTLKRVQIQQAANKGARWLGVEGDQLPPGHTVSQYETCKIRTIKAGTLEKLVENLLTAFGDNDFTYISIFLSTYRGFASTKEVLELLLDRYGNLTSPNCEEDGSQSSSESKMVIRNAIASILRAWLDQCAEDFREPPHFPCLQKLLDYLTRMMPGSDPERRAQNLLEQFQKQEVETDNGLPNTISFSLEEEEELEGGESAEFTCFSEDLVAEQLTYMDAQLFKKVVPHHCLGCIWSRRDKKENKHLAPTIRATISQFDTLTKCVVSTILGGKELKTQQRAKIIEKWINIAHECRLLKNFSSLRAIVSALQSNSIYRLKKTWAAVPRDRMLMFEELSDIFSDHNNHLTSRELLMKEGTSKFANLDSSVKENQKRTQRRLQLQKDMGVMQGTVPYLGTFLTDLTMLDTALQDYIEGGLINFEKRRREFEVIAQIKLLQSACNSYCMTPDQKFIQWFQRQQLLTEEESYALSCEIEAAADASTTSPKPRKSMVKRLSLLFLGSDMITSPTPTKEQPKSTASGSSGESMDSVSVSSCESNHSEAEEGSITPMDTPDEPQKKAL -&gt; (ENSP00000303192)MEVKPVGEPTQEVSKFKLSTKVESTGHWLVEDHVRIWEVLKTEESSIQDWGEEVEEGAVYHVTLKRVQIQQAANKGARWLGVEGDQLPPGHTVSQYETCKIRTIKAGTLEKLVENLLTAFGDNDFTYISIFLSTYRGFASTKEVLELLLDRYGNLTSPNCEEDGSQSSSESKMVIRNAIASILRAWLDQCAEDFREPPHFPCLQKLLDYLTRMMPGSDPERRAQNLLEQFQKQEVETDNGLPNTISFSLEEEEELEGGESAEFTCFSEDLVAEQLTYMDAQLFKKVVPHHCLGCIWSRRDKKENKHLAPTIRATISQFNTLTKCVVSTILGGKELKTQQRAKIIEKWINIAHECRLLKNFSSLRAIVSALQSNSIYRLKKTWAAVPRDRMLMFEELSDIFSDHNNHLTSRELLMKEGTSKFANLDSSVKENQKRTQRRLQLQKDMGVMQGTVPYLGTFLTDLTMLDTALQDYIEGGLINFEKRRREFEVIAQIKLLQSACNSYCMTPDQKFIQWFQRQQLLTEEESYALSCEIEAAADASTTSPKPRKSMVKRLSLLFLGSDMITSPTPTKEQPKSTASGSSGESMDSVSVSSCESNHSEAEEGSITPMDTPDEPQKKLSESSSSCSSIHSMDTNSSGMSSLINPLSSPPSCNNNPKIHKRSVSVTSITSTVLPPVYNQQNEDTCIIRISVEDNNGNMYKSIMLTSQDKTPAVIQRAMLKHNLDSDPAEEYELVQVISEDKELVIPDSANVFYAMNSQVNFDFILRKKNSMEEQVKLRSRTSLTLPRTAKRGCWSNRHSKITL</t>
  </si>
  <si>
    <t>2371346</t>
  </si>
  <si>
    <t>ENSE00001228990</t>
  </si>
  <si>
    <t>ENSG00000174032</t>
  </si>
  <si>
    <t>SLC25A30</t>
  </si>
  <si>
    <t>Kidney mitochondrial carrier protein 1 (Solute carrier family 25 member 30) [Source:UniProtKB/Swiss-Prot;Acc:Q5SVS4]</t>
  </si>
  <si>
    <t>3512618</t>
  </si>
  <si>
    <t>3512591</t>
  </si>
  <si>
    <t>ENSE00001180637</t>
  </si>
  <si>
    <t>ENSG00000090006</t>
  </si>
  <si>
    <t>LTBP4</t>
  </si>
  <si>
    <t>Latent-transforming growth factor beta-binding protein 4 Precursor (LTBP-4) [Source:UniProtKB/Swiss-Prot;Acc:Q8N2S1]</t>
  </si>
  <si>
    <t>3833689</t>
  </si>
  <si>
    <t>(-)alt-N-terminus,(-)alt-C-terminus,(-)AA:43(AF054501-PEP)-&gt;636(ENSP00000243562)</t>
  </si>
  <si>
    <t>(-)COMPBIAS-Pro-rich,(-)DISULFID,(-)DOMAIN-EGF-like 11; calcium-binding,(-)DOMAIN-EGF-like 13; calcium-binding,(-)DOMAIN-EGF-like 14; calcium-binding,(-)DOMAIN-EGF-like 15,(-)DOMAIN-EGF-like 16,(-)DOMAIN-TB 3,(-)DOMAIN-TB 4,(-)EGF-IPR006210,(-)EGF-type_Asp/Asn_hydroxyl_CS-IPR000152,(-)EGF_2-IPR001438,(-)EGF_3-IPR000742,(-)EGF_Ca_bd-IPR001881,(-)EGF_Ca_bd_2-IPR013091,(-)EGF_Ca_bd_CS-IPR018097,(-)EGF_like-IPR006209,(-)EGF_like_reg_CS-IPR013032,(-)Fibril-assoc-IPR002212,(-)PRO_rich-IPR000694</t>
  </si>
  <si>
    <t>(-)sequence: (AF054501-PEP)MWTNAGTGPSAVPTPCARTCPAPSSASVTRVTRGHGMGVTAWM -&gt; (ENSP00000243562)MLGGAGGGPGLRTPCPADVDECSEEDLCQSGICTNTDGSFECICPPGHRAGPDLASCLDVDECRERGPALCGSQRCENSPGSYRCVRDCDPGYHAGPEGTCDDVNECETLQGVCGAALCENVEGSFLCVCPNSPEEFDPMTGRCVPPRTSAGTFPGSQPQAPASPVLPARPPPPPLPRRPSTPRQGPVGSGRRECYFDTAAPDACDNILARNVTWQECCCTVGEGWGSGCRIQQCPGTETAEYQSLCPHGRGYLAPSGDLSLRRDVDECQLFRDQVCKSGVCVNTAPGYSCYCSNGYYYHTQRLECIDNDECADEEPACEGGRCVNTVGSYHCTCEPPLVLDGSQRRCVSNESQSLDDNLGVCWQEVGADLVCSHPRLDRQATYTECCCLYGEAWGMDCALCPAQDSDDFEALCNVLRPPAYSPPRPGGFGLPYEYGPDLGPPYQGLPYGPELYPPPALPYDPYPPPPGPFARREAPYGAPRFDMPDFEDDGGPYGESEAPAPPGPGTRWPYRSRDTRRSFPEPEEPPEGGSYAGSLAEPYEELEAEECGILDGCTNGRCVRVPEGFTCRCFDGYRLDMTRMACVDINECDEAEAASPLCVNARCLNTDGSFRCICRPGFAPTHQPHHCAPARPRA</t>
  </si>
  <si>
    <t>(direct)Fibril-assoc-IPR002212, (direct)PRO_rich-IPR000694</t>
  </si>
  <si>
    <t>3833620</t>
  </si>
  <si>
    <t>ENSE00001138307</t>
  </si>
  <si>
    <t>ENSG00000156170</t>
  </si>
  <si>
    <t>C8orf38</t>
  </si>
  <si>
    <t>UPF0551 protein C8orf38, mitochondrial Precursor (Putative phytoene synthase) [Source:UniProtKB/Swiss-Prot;Acc:Q330K2]</t>
  </si>
  <si>
    <t>3107759</t>
  </si>
  <si>
    <t>(-)AA:241(ENSP00000379417)-&gt;241(ENSP00000379419)</t>
  </si>
  <si>
    <t>(-)sequence: (ENSP00000379417)MWNWLRLVKDSVSEKTIGLMRMQFWKKTVEDIYCDNPPHQPVAIELWKAVKRHNLTKRWLMKIVDEREKNLDDKAYRNIKELENYAENTQSSLLYLTLEILGIKDLHADHAASHIGKAQGIVTCLRATPYHGSRRKVFLPMDICMLHGVSQEDFLRRNQDKNVRDVIYDIASQAHLHLKHARSFHKTVPVKAFPAFLQTVSLEDFLKKIQRVDFDIFHPSLQQKNTLLPLYLYIQSWRKTY -&gt; (ENSP00000379419)MWNWLRLVKDSVSEKTIGLMRMQFWKKTVEDIYCDNPPHQPVAIELWKAVKRHNLTKRWLMKIVDEREKNLDDKAYRNIKELENYAENTQSSLLYLTLEILGIKDLHADHAASHIGKAQGIVTCLRATPYHGSRRKVFLPMDICMLHGVSQEDFLRRNQDKNVRDVIYDIASQAHLHLKHARSFHKTVPVKAFPAFLQTVSLEDFLKKIQRVDFDIFHPSLQQKNTLLPLYLYIQSWRKTY</t>
  </si>
  <si>
    <t>3107724</t>
  </si>
  <si>
    <t>ENSE00001523928</t>
  </si>
  <si>
    <t>ENSG00000075702</t>
  </si>
  <si>
    <t>WDR62</t>
  </si>
  <si>
    <t>WD repeat-containing protein 62  [Source:UniProtKB/Swiss-Prot;Acc:O43379]</t>
  </si>
  <si>
    <t>3831096</t>
  </si>
  <si>
    <t>(-)alt-C-terminus,(-)AA:414(ENSP00000368137)-&gt;483(CAH56191.1)</t>
  </si>
  <si>
    <t>(+)WD40_repeat-like-IPR011046,(-)REPEAT-WD 6,(-)WD40_repeat-IPR001680,(-)WD40_repeat-like-IPR011046,(-)WD40_repeat_region-IPR017986</t>
  </si>
  <si>
    <t>(-)sequence: (ENSP00000368137)MAAVGSGGYARNDAGEKLPSVMAGVPARRGQSSPPPAPPICLRRRTRLSTASEETVQNRVSLEKVLGITAQNSSGLTCDPGTGHVAYLAGCVVVILDPKENKQQHIFNTARKSLSALAFSPDGKYIVTGENGHRPAVRIWDVEEKNQVAEMLGHKYGVACVAFSPNMKHIVSMGYQHDMVLNVWDWKKDIVVASNKVSCRVIALSFSEDSSYFVTVGNRHVRFWFLEVSTETKVTSTVPLVGRSGILGELHNNIFCGVACGRGRMAGSTFCVSYSGLLCQFNEKRVLEKWINLKVSLSSCLCVSQELIFCGCTDGIVRIFQAHSLHYLANLPKPHYLGVDVAQGLEPSFLFHRKAEAVYPDTVALTFDPIHQWLSCVYKDHSIYIWDVKDINRVGKVWSELFHSSYVWNVEALS -&gt; (CAH56191.1)MAAVGSGGYARNDAGEKLPSVMAGVPARRGQSSPPPAPPICLRRRTRLSTASEETVQNRVSLEKVLGITAQNSSGLTCDPGTGHVAYLAGCVVVILDPKENKQQHIFNTARKSLSALAFSPDGKYIVTGENGHRPAVRIWDVEEKNQVAEMLGHKYGVACVAFSPNMKHIVSMGYQHDMVLNVWDWKKDIVVASNKVSCRVIALSFSEDSSYFVTVGNRHVRFWFLEVSTETKVTSTVPLVGRSGILGELHNNIFCGVACGRGRMAGSTFCVSYSGLLCQFNEKRVLEKWINLKVSLSSCLCVSQELIFCGCTDGIVRIFQAHSLHYLANLPKPHYLGVDVAQGLEPSFLFHRKAEAVYPDTVALTFDPIHQWLSCVYKDHSIYIWDVKDINRVGKVWSELFHSSYVWNVEVYPEFEDQRACLPSGSFLTCSSDNTIRFWNLDSSPDSHWQKNIFSNLAPALQMCGRGHSRQPNTPSPGEIAS</t>
  </si>
  <si>
    <t>3831062</t>
  </si>
  <si>
    <t>ENSE00001400250|ENSE00001426190</t>
  </si>
  <si>
    <t>E19-3</t>
  </si>
  <si>
    <t>3107760</t>
  </si>
  <si>
    <t>(-)alt-N-terminus,(-)alt-C-terminus,(-)AA:121(ENSP00000286687)-&gt;241(CR619997-PEP)</t>
  </si>
  <si>
    <t>(+)TRANSIT-Mitochondrion,(-)Terpenoid_synth-IPR008949</t>
  </si>
  <si>
    <t>(-)sequence: (ENSP00000286687)MAASAHGSVWGPLRLGIPGLCCRRPPLGLYARMRRLPGPEVSGRSVAAASGPGAWGTDHYCLELLRKRDYEGYLCSLLLPAESRSSVFALRAFNVELAQAGLLLLLSCCTVCHWDLNTKHC -&gt; (CR619997-PEP)MWNWLRLVKDSVSEKTIGLMRMQFWKKTVEDIYCDNPPHQPVAIELWKAVKRHNLTKRWLMKIVDEREKNLDDKAYRNIKELENYAENTQSSLLYLTLEILGIKDLHADHAASHIGKAQGIVTCLRATPYHGSRRKVFLPMDICMLHGVSQEDFLRRNQDKNVRDVIYDIASQAHLHLKHARSFHKTVPVKAFPAFLQTVSLEDFLKKIQRVDFDIFHPSLQQKNTLLPLYLYIQSWRKTY</t>
  </si>
  <si>
    <t>AY444560-2|CR619997-3|ENSE00001523926</t>
  </si>
  <si>
    <t>ENSG00000182541</t>
  </si>
  <si>
    <t>LIMK2</t>
  </si>
  <si>
    <t>LIM domain kinase 2 (LIMK-2)(EC 2.7.11.1) [Source:UniProtKB/Swiss-Prot;Acc:P53671]</t>
  </si>
  <si>
    <t>3942879</t>
  </si>
  <si>
    <t>(-)alt-N-terminus,(-)alt-C-terminus,(-)AA:560(BAG61168.1)-&gt;686(ENSP00000339916)</t>
  </si>
  <si>
    <t>(+)DOMAIN-Protein kinase,(+)Kinase_like-IPR011009,(+)Prot_kinase_core-IPR000719,(+)Se/Thr_pkinase-rel-IPR017442,(+)Ser_thr_pkinase-IPR002290,(+)Tyr_pkinase-IPR001245,(-)DOMAIN-LIM zinc-binding 2,(-)Kinase_like-IPR011009,(-)PP1_inhibitor-IPR008025,(-)Prot_kinase_core-IPR000719,(-)Se/Thr_pkinase-rel-IPR017442,(-)Ser_thr_pkinase-IPR002290,(-)TURN,(-)Tyr_pkinase-IPR001245,(-)Znf_LIM-IPR001781</t>
  </si>
  <si>
    <t>(-)sequence: (BAG61168.1)MTGPFMVAGEFKYHPECFACMSCKVIIEDGDAYALVQHATLYCGKCHNEVVLAPMFERLSTESVQEQLPYSVTLISMPATTEGRRGFSVSVESACSNYATTVQVKEVNRMHISPNNRNAIHPGDRILEINGTPVRTLRVEEVEDAISQTSQTLQLLIEHDPVSQRLDQLRLEARLAPHMQNAGHPHALSTLDTKENLEGTLRRRSLRRSNSISKSPGPSSPKEPLLFSRDISRSESLRCSSSYSQQIFRPCDLIHGEVLGKGFFGQAIKVTHKATGKVMVMKELIRCDEETQKTFLTEVKVMRSLDHPNVLKFIGVLYKDKKLNLLTEYIEGGTLKDFLRSMDPFPWQQKVRFAKGIASGMAYLHSMCIIHRDLNSHNCLIKLDKTVVVADFGLSRLIVEERKRAPMEKATTKKRTLRKNDRKKRYTVVGNPYWMAPEMLNGKSYDETVDIFSFGIVLCEIIGQVYADPDCLPRTLDFGLNVKLFWEKFVPTDCPPAFFPLAAICCRLEPESRPAFSKLEDSFEALSLYLGELGIPLPAELEELDHTVSMQYGLTRDSPP -&gt; (ENSP00000339916)MGSYLSVPAYFTSRDLFRCSECQDSLTNWYYEKDGKLYCPKDYWGKFGEFCHGCSLLMTGPFMVAGEFKYHPECFACMSCKVIIEDGDAYALVQHATLYCGKCHNEVVLAPMFERLSTESVQEQLPYSVTLISMPATTEGRRGFSVSVESACSNYATTVQVKEVNRMHISPNNRNAIHPGDRILEINGTPVRTLRVEEVEDAISQTSQTLQLLIEHDPVSQRLDQLRLEARLAPHMQNAGHPHALSTLDTKENLEGTLRRRSLRRSNSISKSPGPSSPKEPLLFSRDISRSESLRCSSSYSQQIFRPCDLIHGEVLGKGFFGQAIKVTHKATGKVMVMKELIRCDEETQKTFLTEVKVMRSLDHPNVLKFIGVLYKDKKLNLLTEYIEGGTLKDFLRSMDPFPWQQKVRFAKGIASGMAYLHSMCIIHRDLNSHNCLIKLDKTVVVADFGLSRLIVEERKRAPMEKATTKKRTLRKNDRKKRYTVVGNPYWMAPEMLNGKSYDETVDIFSFGIVLCEIIGQVYADPDCLPRTLDFGLNVKLFWEKFVPTDCPPAFFPLAAICCRLEPESRAPPGAAGEGPGCADDEGPVRRQGKVTIKYDPKELRKHLNLEEWILEQLTRLYDCQEEEISELEIDVDELLDMESDDAWASRVKELLVDCYKPTEAFISGLLDKIRAMQKLSTPQKK</t>
  </si>
  <si>
    <t>(direct)PP1_inhibitor-IPR008025, (direct)Se/Thr_pkinase-rel-IPR017442</t>
  </si>
  <si>
    <t>3942838</t>
  </si>
  <si>
    <t>ENSE00001323357</t>
  </si>
  <si>
    <t>E18-3</t>
  </si>
  <si>
    <t>ENSG00000144401</t>
  </si>
  <si>
    <t>FAM119A</t>
  </si>
  <si>
    <t>Protein FAM119A (Hepatocellular carcinoma-associated antigen 557b) [Source:UniProtKB/Swiss-Prot;Acc:Q8WXB1]</t>
  </si>
  <si>
    <t>2596693</t>
  </si>
  <si>
    <t>(-)truncated,(+)AA:90(AAH09462.1)-&gt;218(ENSP00000385481)</t>
  </si>
  <si>
    <t>(+)TRANSMEM</t>
  </si>
  <si>
    <t>(+)sequence: (AAH09462.1)MALVPYEETTEFGLQKFHKPLATFSFANHTIQIRQDWRHLGVAAVVWDAAIVLSTYLEMGAVELRGRSAVELGAGTGLVGIVAALLGGGI -&gt; (ENSP00000385481)MALVPYEETTEFGLQKFHKPLATFSFANHTIQIRQDWRHLGVAAVVWDAAIVLSTYLEMGAVELRGRSAVELGAGTGLVGIVAALLGAHVTITDRKVALEFLKSNVQANLPPHIQTKTVVKELTWGQNLGSFSPGEFDLILGADIIYLEETFTDLLQTLEHLCSNHSVILLACRIRYERDNNFLAMLERQFTVRKVHYDPEKDVHIYEAQKRNQKEDL</t>
  </si>
  <si>
    <t>2596689</t>
  </si>
  <si>
    <t>BC009462-4</t>
  </si>
  <si>
    <t>ENSG00000023330</t>
  </si>
  <si>
    <t>ALAS1</t>
  </si>
  <si>
    <t>5-aminolevulinate synthase, nonspecific, mitochondrial Precursor (EC 2.3.1.37)(5-aminolevulinic acid synthase)(Delta-aminolevulinate synthase)(Delta-ALA synthetase)(ALAS-H) [Source:UniProtKB/Swiss-Prot;Acc:P13196]</t>
  </si>
  <si>
    <t>I2-1</t>
  </si>
  <si>
    <t>2623531</t>
  </si>
  <si>
    <t>(+)alt-N-terminus,(+)alt-C-terminus,(+)AA:81(BC063005-PEP)-&gt;640(ENSP00000309259)</t>
  </si>
  <si>
    <t>(+)4pyrrol_synth_NH2levulA_synth-IPR010961,(+)Aminotrans_I/II-IPR004839,(+)Aminotrans_II_pyridoxalP_BS-IPR001917,(+)MOD_RES-N6-(pyridoxal phosphate)lysine (Probable),(+)PyrdxlP-dep_Trfase_major-IPR015424,(+)TRANSIT-Mitochondrion</t>
  </si>
  <si>
    <t>(+)sequence: (BC063005-PEP)MSLFISLSTGASILPEHGECCSPLPILIPSPPGLSAESRQISVVLCPKLPQDDGSWGQASPSGIVHCSSTLPTDQRNPSGQ -&gt; (ENSP00000309259)MESVVRRCPFLSRVPQAFLQKAGKSLLFYAQNCPKMMEVGAKPAPRALSTAAVHYQQIKETPPASEKDKTAKAKVQQTPDGSQQSPDGTQLPSGHPLPATSQGTASKCPFLAAQMNQRGSSVFCKASLELQEDVQEMNAVRKEVAETSAGPSVVSVKTDGGDPSGLLKNFQDIMQKQRPERVSHLLQDNLPKSVSTFQYDRFFEKKIDEKKNDHTYRVFKTVNRRAHIFPMADDYSDSLITKKQVSVWCSNDYLGMSRHPRVCGAVMDTLKQHGAGAGGTRNISGTSKFHVDLERELADLHGKDAALLFSSCFVANDSTLFTLAKMMPGCEIYSDSGNHASMIQGIRNSRVPKYIFRHNDVSHLRELLQRSDPSVPKIVAFETVHSMDGAVCPLEELCDVAHEFGAITFVDEVHAVGLYGARGGGIGDRDGVMPKMDIISGTLGKAFGCVGGYIASTSSLIDTVRSYAAGFIFTTSLPPMLLAGALESVRILKSAEGRVLRRQHQRNVKLMRQMLMDAGLPVVHCPSHIIPVRVADAAKNTEVCDELMSRHNIYVQAINYPTVPRGEELLRIAPTPHHTPQMMNYFLENLLVTWKQVGLELKPHSSAECNFCRRPLHFEVMSEREKSYFSGLSKLVSAQA</t>
  </si>
  <si>
    <t>2623515</t>
  </si>
  <si>
    <t>BC063005-1</t>
  </si>
  <si>
    <t>ENSG00000135119</t>
  </si>
  <si>
    <t>Ring finger and transmembrane domain-containing protein 2  [Source:UniProtKB/Swiss-Prot;Acc:Q96EX2]</t>
  </si>
  <si>
    <t>E13-8</t>
  </si>
  <si>
    <t>3433573</t>
  </si>
  <si>
    <t>(+)alt-N-terminus,(+)alt-C-terminus,(+)AA:86(AAQ88948.1)-&gt;192(AX747967-PEP)</t>
  </si>
  <si>
    <t>(+)TOPO_DOM-Cytoplasmic,(+)TOPO_DOM-Extracellular,(+)TRANSMEM,(+)ZN_FING-RING-type,(+)Znf_RING-IPR001841,(+)Znf_RING-CH-IPR011016,(+)Znf_RING_CS-IPR017907</t>
  </si>
  <si>
    <t>(+)sequence: (AAQ88948.1)MWLPLGLLSLCLSPLPILSSPSLKSQACQQLLWTLPSPLVAFRANRTTYVMDVSTNQGSGMEHRNHLCFCDLYDRATSPPLKCSLL -&gt; (AX747967-PEP)MLDFFDLLWIVGIADFVLKYITIALKCLIVALPKIILAVKSKGKFYLVIEELSQLFRSLVPIQLWYKYIMGDDSSNSYFLGGVLIVLYSLCKSFDICGRVGGVRKALKLLCTSQNYGVRATGQQCTEAGDICAICQAEFREPLILLCQHVFCEECLCLWLDRERTCPLCRSVAVDTLRCWKDGATSAHFQVY</t>
  </si>
  <si>
    <t>3433538</t>
  </si>
  <si>
    <t>AK094682-1|AY358585-1|ENSE00001259477|ENSE00001512351</t>
  </si>
  <si>
    <t>E13-6</t>
  </si>
  <si>
    <t>E13-11</t>
  </si>
  <si>
    <t>ENSG00000196352</t>
  </si>
  <si>
    <t>CD55</t>
  </si>
  <si>
    <t>Complement decay-accelerating factor Precursor (CD55 antigen) [Source:UniProtKB/Swiss-Prot;Acc:P08174]</t>
  </si>
  <si>
    <t>2377230</t>
  </si>
  <si>
    <t>(+)truncated,(-)AA:129(BAG60746.1)-&gt;381(ENSP00000356034)</t>
  </si>
  <si>
    <t>(-)Complement_control_module-IPR016060,(-)DISULFID,(-)DOMAIN-Sushi 2,(-)DOMAIN-Sushi 3,(-)DOMAIN-Sushi 4,(-)HELIX,(-)MOD_RES-Phosphoserine,(-)RhesusRHD-IPR002229,(-)SIGNAL,(-)STRAND,(-)Sushi_SCR_CCP-IPR000436</t>
  </si>
  <si>
    <t>(-)sequence: (BAG60746.1)MTVARPSVPAALPLLGELPRLLLLVLLRLPAVWGDCGLPPDVPNAQPALEGRTSFPEDTVITYKCEESFVKIPGEKDSVICLKGSQWSDIEEFCNRSCEVPTRLQKRTFSITKTNLPSEFKMVHSSRIL -&gt; (ENSP00000356034)MTVARPSVPAALPLLGELPRLLLLVLLCLPAVWGDCGLPPDVPNAQPALEGRTSFPEDTVITYKCEESFVKIPGEKDSVICLKGSQWSDIEEFCNRSCEVPTRLNSASLKQPYITQNYFPVGTVVEYECRPGYRREPSLSPKLTCLQNLKWSTAVEFCKKKSCPNPGEIRNGQIDVPGGILFGATISFSCNTGYKLFGSTSSFCLISGSSVQWSDPLPECREIYCPAPPQIDNGIIQGERDHYGYRQSVTYACNKGFTMIGEHSIYCTVNNDEGEWSGPPPECRGKSLTSKVPPTVQKPTTVNVPTTEVSPTSQKTTTKTTTPNAQATRSTPVSRTTKHFHETTPNKGSGTTSGQLTLFSGHTCFTLTGLLGTLVTMGLLT</t>
  </si>
  <si>
    <t>2377229</t>
  </si>
  <si>
    <t>ENSE00001069639|ENSE00001385350|ENSE00001443398</t>
  </si>
  <si>
    <t>E17-4</t>
  </si>
  <si>
    <t>ENSG00000204248</t>
  </si>
  <si>
    <t>COL11A2</t>
  </si>
  <si>
    <t>Collagen alpha-2(XI) chain Precursor  [Source:UniProtKB/Swiss-Prot;Acc:P13942]</t>
  </si>
  <si>
    <t>2950423</t>
  </si>
  <si>
    <t>(+)truncated,(-)AA:290(ENSP00000378620)-&gt;1629(ENSP00000355123)</t>
  </si>
  <si>
    <t>(-)Collagen-IPR008160,(-)DOMAIN-Fibrillar collagen NC1,(-)Fib_collagen_C-IPR000885,(-)Fibrinogen_a/b/g_C-IPR002181,(-)PROPEP-C-terminal propeptide,(-)PRO_rich-IPR000694,(-)REGION-Triple-helical region</t>
  </si>
  <si>
    <t>(-)sequence: (ENSP00000378620)MERCSRCHRLLLLLPLVLGLSAAPGWAGAPPVDVLRALRFPSLPDGVRRAKGICPADVAYRVARPAQLSAPTRQLFPGGFPKDFSLLTVVRTRPGLQAPLLTLYSAQGVRQLGLELGRPVRFLYEDQTGRPQPPSQPVFRGLSLADGKWHRVAVAVKGQSVTLIVDCKKRVTRPLPRSARPVLDTHGVIIFGARILDEEVFEGDVQELAIVPGVQAAYESCEQKELECEGGQRERPQNQQPHRAQRSPQQQPSRLHRPQNQEPQSQVRELGEPPSAAHPREGRHPGISPP -&gt; (ENSP00000355123)MERCSRCHRLLLLLPLVLGLSAAPGWAGAPPVDVLRALRFPSLPDGVRRAKGICPADVAYRVARPAQLSAPTRQLFPGGFPKDFSLLTVVRTRPGLQAPLLTLYSAQGVRQLGLELGRPVRFLYEDQTGRPQPPSQPVFRGLSLADGKWHRVAVAVKGQSVTLIVDCKKRVTRPLPRSARPVLDTHGVIIFGARILDEEVFEGDVQELAIVPGVQAAYESCEQKELECEGGQRERPQNQQPHRAQRSPQQQPSRLHRPQNQEPQSQAAHGPRGLKGEKGEPAVLEPGMLVEGPPGPEGPAGLIGPPGIQGNPGPVGDPGERGPPGRAGLPGSDGAPGPPGTSLMLPFRFGSGGGDKGPVVAAQEAQAQAILQQARLALRGPPGPMGYTGRPGPLGQPGSPGLKGESGDLGPQGPRGPQGLTGPPGKAGRRGRAGADGARGMPGDPGVKGDRGFDGLPGLPGEKGHRGDTGAQGLPGPPGEDGERGDDGEIGPRGLPGESGPRGLLGPKGPPGIPGPPGVRGMDGPQGPKGSLGPQGEPGPPGQQGTPGTQGLPGPQGAIGPHGEKGPQGKPGLPGMPGSDGPPGHPGKEGPPGTKGNQGPSGPQGPLGYPGPRGVKGVDGIRGLKGHKGEKGEDGFPGFKGDIGVKGDRGEVGVPGSRGEDGPEGPKGRTGPTGDPGPPGLMGEKGKLGVPGLPGYPGRQGPKGSLGFPGFPGASGEKGARGLSGKSGPRGERGPTGPRGQRGPRGATGKSGAKGTSGGDGPHGPPGERGLPGPQGPNGFPGPKGPPGPPGKDGLPGHPGQRGEVGFQGKTGPPGPPGVVGPQGAAGETGPMGERGHPGPPGPPGEQGLPGTAGKEGTKGDPGPPGAPGKDGPAGLRGFPGERGLPGTAGGPGLKGNEGPSGPPGPAGSPGERGAAGSGGPIGPPGRPGPQGPPGAAGEKGVPGEKGPIGPTGRDGVQGPVGLPGPAGPPGVAGEDGDKGEVGDPGQKGTKGNKGEHGPPGPPGPIGPVGQPGAAGADGEPGARGPQGHFGAKGDEGTRGFNGPPGPIGLQGLPGPSGEKGETGDVGPMGPPGPPGPRGPAGPNGADGPQGPPGGVGNLGPPGEKGEPGESGSPGIQGEPGVKGPRGERGEKGESGQPGEPGPPGPKGPTGDDGPKGNPGPVGFPGDPGPPGEGGPRGQDGAKGDRGEDGEPGQPGSPGPTGENGPPGPLGKRGPAGSPGSEGRQGGKGAKGDPGAIGAPGKTGPVGPAGPAGKPGPDGLRGLPGSVGQQGRPGATGQAGPPGPVGPPGLPGLRGDAGAKGEKGHPGLIGLIGPPGEQGEKGDRGLPGPQGSPGQKGEMGIPGASGPIGPGGPPGLPGPAGPKGAKGATGPGGPKGEKGVQGPPGHPGPPGEVIQPLPIQMPKKTRRSVDGSRLMQEDEAIPTGGAPGSPGGLEEIFGSLDSLREEIEQMRRPTGTQDSPARTCQDLKLCHPELPDGEYWVDPNQGCARDAFRVFCNFTAGGETCVTPRDDVTQFSYVDSEGSPVGVVQLTFLRLLSVSAHQDVSYPCSGAARDGPLRLRGANEDELSPETSPYVKEFRDGCQTQQGRTVLEVRTPVLEQLPVLDASFSDLGAPPRRGGVLLGPVCFMG</t>
  </si>
  <si>
    <t>2950384</t>
  </si>
  <si>
    <t>ENSE00001464484</t>
  </si>
  <si>
    <t>ENSG00000064999</t>
  </si>
  <si>
    <t>ANKS1A</t>
  </si>
  <si>
    <t>Ankyrin repeat and SAM domain-containing protein 1A (Odin) [Source:UniProtKB/Swiss-Prot;Acc:Q92625]</t>
  </si>
  <si>
    <t>2904386</t>
  </si>
  <si>
    <t>(-)alt-N-terminus,(-)alt-C-terminus,(-)AA:51(CR625673-PEP)-&gt;570(AAH31934.1)</t>
  </si>
  <si>
    <t>(-)DOMAIN-PID,(-)DOMAIN-SAM 1,(-)DOMAIN-SAM 2,(-)MOD_RES-Phosphoserine,(-)PTB_PID-IPR006020,(-)SAM-IPR001660,(-)SAM_2-IPR011510,(-)SAM_homology-IPR010993</t>
  </si>
  <si>
    <t>(-)sequence: (CR625673-PEP)MWLARNQKWGCVSDWLEARPCGFLSAKHPAGWGLGLSSLCGRGRPSSTSWY -&gt; (AAH31934.1)MSSIGEGIDFSQERQKISGSRTLEQSVGEWLESIGLQQYESKLLLNGFDDVHFLGSNVMEEQDLRDIGISDPQHRRKLLQAARSLPKVKALGYDGNSPPSVPSWLDSLGLQDYVHSFLSSGYSSIDTVKNLWELELVNVLKVQLLGHRKRIIASLADRPYEEPPQKPPRFSQLRCQDLLSQTSSQLSQNDSCTGRSADLLLPPGDTGRRRHDSLHDPAAPSRAERFRIQEEHREAKLTLRPPSLAAPYAPVQSWQHQPEKLIFESCGYEANYLGSMLIKDLRGTESTQDACAKMRKSTEHMKKIPTIILSITYKGVKFIDASNKNVIAEHEIRNISCAAQDPEDLCTFAYITKDLQTSHHYCHVFSTVDVNLTYEIILTLGQAFEVAYQLALQAQKSRATGASAAEMIETKSSKPVPKPRVGVRKSAVPLPPDSRCCYCHTCTTHRPSYLPLPSVSPGVKLEPPDMDQDAQSHASVSWVVDPKPDSKRSLSTNHTRLELVCCSQPENELVSTISGDKPKSFLEPLLFVMPTTAYNHNCPEWRSQKDGGCSTSECPHHLCLEKPGVLSLER</t>
  </si>
  <si>
    <t>(direct)SAM_homology-IPR010993</t>
  </si>
  <si>
    <t>2904329</t>
  </si>
  <si>
    <t>ENSE00001578582|ENSE00001587063</t>
  </si>
  <si>
    <t>E30-5|E30-6</t>
  </si>
  <si>
    <t>E5-9</t>
  </si>
  <si>
    <t>3598444</t>
  </si>
  <si>
    <t>(direct)NaCa_Exmemb-IPR004837, (direct)K-dep_Na/Ca-exchanger-IPR004817, (direct)K-dep_Na/Ca-exchanger-like-IPR004481</t>
  </si>
  <si>
    <t>AB014602-3|AF062922-2|AK304006-4|ENSE00000943047</t>
  </si>
  <si>
    <t>ENSG00000118515</t>
  </si>
  <si>
    <t>SGK1</t>
  </si>
  <si>
    <t>Serine/threonine-protein kinase Sgk1 (EC 2.7.11.1)(Serum/glucocorticoid-regulated kinase 1) [Source:UniProtKB/Swiss-Prot;Acc:O00141]</t>
  </si>
  <si>
    <t>E14-3</t>
  </si>
  <si>
    <t>2975019</t>
  </si>
  <si>
    <t>(+)alt-C-terminus,(+)AA:361(CR596295-PEP)-&gt;431(ENSP00000237305)</t>
  </si>
  <si>
    <t>(+)AGC-kinase_C-IPR000961,(+)DOMAIN-AGC-kinase C-terminal,(+)DOMAIN-Protein kinase,(+)HELIX,(+)Kinase_like-IPR011009,(+)MOD_RES-Phosphoserine,(+)Pkinase_C-IPR017892,(+)Prot_kinase_core-IPR000719,(+)Se/Thr_pkinase-rel-IPR017442,(+)Ser_thr_pkinase-IPR002290,(+)Tyr_pkinase-IPR001245</t>
  </si>
  <si>
    <t>(+)sequence: (CR596295-PEP)MTVKTEAAKGTLTYSRMRGMVAILIAFMKQRRMGLNDFIQKIANNSYACKHPEVQSILKISQPQEPELMNANPSPPPSPSQQINLGPSSNPHAKPSDFHFLKVIGKGSFGKVLLARHKAEEVFYAVKVLQKKAILKKKEEKHIMSERNVLLKNVKHPFLVGLHFSFQTADKLYFVLDYINGGELFYHLQRERCFLEPRARFYAAEIASALGYLHSLNIVYRDLKPENILLDSQGHIVLTDFGLCKENIEHNSTTSTFCGTPEYLAPEVLHKQPYDRTVDWWCLGAVLYEMLYGLPPFYSRNTAEMYDNILNKPLQLKPNITNSARHLLEGLLQKDRTKRLGAKDDFVSDVFLSSWAGRDVH -&gt; (ENSP00000237305)MTVKTEAAKGTLTYSRMRGMVAILIAFMKQRRMGLNDFIQKIANNSYACKHPEVQSILKISQPQEPELMNANPSPPPSPSQQINLGPSSNPHAKPSDFHFLKVIGKGSFGKVLLARHKAEEVFYAVKVLQKKAILKKKEEKHIMSERNVLLKNVKHPFLVGLHFSFQTADKLYFVLDYINGGELFYHLQRERCFLEPRARFYAAEIASALGYLHSLNIVYRDLKPENILLDSQGHIVLTDFGLCKENIEHNSTTSTFCGTPEYLAPEVLHKQPYDRTVDWWCLGAVLYEMLYGLPPFYSRNTAEMYDNILNKPLQLKPNITNSARHLLEGLLQKDRTKRLGAKDDFMEIKSHVFFSLINWDDLINKKITPPFNPNVSGPNDLRHFDPEFTEEPVPNSIGKSPDSVLVTASVKEAAEAFLGFSYAPPTDSFL</t>
  </si>
  <si>
    <t>(indirect)Ser_thr_pkinase-IPR002290, (indirect)Prot_kinase_core-IPR000719, (indirect)Se/Thr_pkinase-rel-IPR017442, (indirect)Tyr_pkinase-IPR001245, (indirect)Kinase_like-IPR011009</t>
  </si>
  <si>
    <t>2975014</t>
  </si>
  <si>
    <t>CR596295-10</t>
  </si>
  <si>
    <t>ENSG00000111846</t>
  </si>
  <si>
    <t>GCNT2</t>
  </si>
  <si>
    <t>N-acetyllactosaminide beta-1,6-N-acetylglucosaminyl-transferase (N-acetylglucosaminyltransferase)(EC 2.4.1.150)(I-branching enzyme)(IGNT) [Source:UniProtKB/Swiss-Prot;Acc:Q06430]</t>
  </si>
  <si>
    <t>E8-4</t>
  </si>
  <si>
    <t>2894602</t>
  </si>
  <si>
    <t>(-)alt-N-terminus,(-)AA:89(AL832714-PEP)-&gt;400(ENSP00000314844)</t>
  </si>
  <si>
    <t>(-)Glyco_trans_14-IPR003406,(-)TOPO_DOM-Lumenal,(-)TRANSMEM-Signal-anchor for type II membrane protein</t>
  </si>
  <si>
    <t>(-)sequence: (AL832714-PEP)MPNASWTGNLRAIKWSDMEDRHGGCHGHYVHGICIYGNGDLKWLVNSPSLFANKFELNTYPLTVECLELRHRERTLNQSETAIQPSWYF -&gt; (ENSP00000314844)MPLSMRYLFIISVSSVIIFIVFSVFNFGGDPSFQRLNISDPLRLTQVCTSFINGKTRFLWKNKLMIHEKSSCKEYLTQSHYITAPLSKEEADFPLAYIMVIHHHFDTFARLFRAIYMPQNIYCVHVDEKATTEFKDAVEQLLSCFPNAFLASKMEPVVYGGISRLQADLNCIRDLSAFEVSWKYVINTCGQDFPLKTNKEIVQYLKGFKGKNITPGVLPPAHAIGRTKYVHQEHLGKELSYVIRTTALKPPPPHNLTIYFGSAYVALSREFANFVLHDPRAVDLLQWSKDTFSPDEHFWVTLNRIPGVPGSMPNASWTGNLRAIKWSDMEDRHGGCHGHYVHGICIYGNGDLKWLVNSPSLFANKFELNTYPLTVECLELRHRERTLNQSETAIQPSWYF</t>
  </si>
  <si>
    <t>(direct)Glyco_trans_14-IPR003406</t>
  </si>
  <si>
    <t>2894573</t>
  </si>
  <si>
    <t>ENSE00001141159</t>
  </si>
  <si>
    <t>ENSG00000100364</t>
  </si>
  <si>
    <t>C22orf9</t>
  </si>
  <si>
    <t>Uncharacterized protein C22orf9  [Source:UniProtKB/Swiss-Prot;Acc:Q6ICG6]</t>
  </si>
  <si>
    <t>3963704</t>
  </si>
  <si>
    <t>(-)alt-N-terminus,(-)alt-C-terminus,(-)AA:169(AK025608-PEP)-&gt;475(ENSP00000379397)</t>
  </si>
  <si>
    <t>(-)sequence: (AK025608-PEP)MDSKGEESKISYPNIFFMIDSFEEVFSDMTVGEGEMVCVELVASDKTNTFQGVIFQGSIRYEALKKVYDNRVSVAARMAQKMSFGFYKYSNMEFVRMKGPQGKGHAEMAVSRVSTGDTSPCGTEEDSSPASPMHERVTSFSTPPTPERNNRPAFFSPSLKRKVPRNRIA -&gt; (ENSP00000379397)IPRLESGSAVGLGAWALRLLLSGGTGPPGRCPPASLDAPWVGVGSGEGRVAHLRALANFWPEMWGYGRSLAKAMLQGPGWPSFLTPVWPPSAGCFKDDRIVFWTWMFSTYFMEKWAPRQDDMLFYVRRKLAYSGSESGADGRKAAEPEVEVEVYRRDSKKLPGLGDPDIDWEESVCLNLILQKLDYMVTCAVCTRADGGDIHIHKKKSQQVFASPSKHPMDSKGEESKISYPNIFFMIDSFEEVFSDMTVGEGEMVCVELVASDKTNTFQGVIFQGSIRYEALKKVYDNRVSVAARMAQKMSFGFYKYSNMEFVRMKGPQGKGHAEMAVSRVSTGDTSPCGTEEDSSPASPMHERVTSFSTPPTPERNNRPAFFSPSLKRKVPRNRIAEMKKSHSANDSEEFFREDDGGADLHNATNLRSRSLSGTGRSLVGSWLKLNRADGNFLLYAHLTYVTLPLHRILTDILEVRQKPILMT</t>
  </si>
  <si>
    <t>3963676</t>
  </si>
  <si>
    <t>ENSE00001523824</t>
  </si>
  <si>
    <t>ENSG00000183578</t>
  </si>
  <si>
    <t>TNFAIP8L3</t>
  </si>
  <si>
    <t>Tumor necrosis factor, alpha-induced protein 8-like protein 3  [Source:UniProtKB/Swiss-Prot;Acc:Q5GJ75]</t>
  </si>
  <si>
    <t>3623951</t>
  </si>
  <si>
    <t>3623948</t>
  </si>
  <si>
    <t>ENSE00001305683</t>
  </si>
  <si>
    <t>3833683</t>
  </si>
  <si>
    <t>(-)alt-N-terminus,(-)alt-C-terminus,(-)AA:43(AF054501-PEP)-&gt;636(ENSP00000243562),(-)microRNA-target(hsa-miR-377:mirbase)</t>
  </si>
  <si>
    <t>(-)sequence: (AF054501-PEP)MWTNAGTGPSAVPTPCARTCPAPSSASVTRVTRGHGMGVTAWM -&gt; (ENSP00000243562)MLGGAGGGPGLRTPCPADVDECSEEDLCQSGICTNTDGSFECICPPGHRAGPDLASCLDVDECRERGPALCGSQRCENSPGSYRCVRDCDPGYHAGPEGTCDDVNECETLQGVCGAALCENVEGSFLCVCPNSPEEFDPMTGRCVPPRTSAGTFPGSQPQAPASPVLPARPPPPPLPRRPSTPRQGPVGSGRRECYFDTAAPDACDNILARNVTWQECCCTVGEGWGSGCRIQQCPGTETAEYQSLCPHGRGYLAPSGDLSLRRDVDECQLFRDQVCKSGVCVNTAPGYSCYCSNGYYYHTQRLECIDNDECADEEPACEGGRCVNTVGSYHCTCEPPLVLDGSQRRCVSNESQSLDDNLGVCWQEVGADLVCSHPRLDRQATYTECCCLYGEAWGMDCALCPAQDSDDFEALCNVLRPPAYSPPRPGGFGLPYEYGPDLGPPYQGLPYGPELYPPPALPYDPYPPPPGPFARREAPYGAPRFDMPDFEDDGGPYGESEAPAPPGPGTRWPYRSRDTRRSFPEPEEPPEGGSYAGSLAEPYEELEAEECGILDGCTNGRCVRVPEGFTCRCFDGYRLDMTRMACVDINECDEAEAASPLCVNARCLNTDGSFRCICRPGFAPTHQPHHCAPARPRA,(-)miR-sequence: (hsa-miR-377:mirbase)GCAAGAGTGGCGTGTGTGTGAA</t>
  </si>
  <si>
    <t>(direct)EGF_Ca_bd_CS-IPR018097, (direct)EGF_Ca_bd_2-IPR013091, (direct)EGF-IPR006210, (direct)EGF_like_reg_CS-IPR013032, (direct)EGF_Ca_bd-IPR001881</t>
  </si>
  <si>
    <t>ENSE00001138444</t>
  </si>
  <si>
    <t>ENSG00000196967</t>
  </si>
  <si>
    <t>ZNF585A</t>
  </si>
  <si>
    <t>Zinc finger protein 585A  [Source:UniProtKB/Swiss-Prot;Acc:Q6P3V2]</t>
  </si>
  <si>
    <t>3860754</t>
  </si>
  <si>
    <t>(+)truncated,(-)AA:113(BC026081-PEP)-&gt;769(ENSP00000349440),(-)microRNA-target(hsa-miR-369-5p:mirbase,hsa-miR-299:miranda,hsa-miR-299-5p:mirbase)</t>
  </si>
  <si>
    <t>(-)DOMAIN-KRAB,(-)Krueppel-associated_box-IPR001909,(-)MOD_RES-Phosphoserine,(-)ZN_FING-C2H2-type 1,(-)ZN_FING-C2H2-type 10,(-)ZN_FING-C2H2-type 11,(-)ZN_FING-C2H2-type 12,(-)ZN_FING-C2H2-type 13,(-)ZN_FING-C2H2-type 14,(-)ZN_FING-C2H2-type 15,(-)ZN_FING-C2H2-type 16,(-)ZN_FING-C2H2-type 17,(-)ZN_FING-C2H2-type 18,(-)ZN_FING-C2H2-type 19,(-)ZN_FING-C2H2-type 2,(-)ZN_FING-C2H2-type 20,(-)ZN_FING-C2H2-type 21,(-)ZN_FING-C2H2-type 22,(-)ZN_FING-C2H2-type 3,(-)ZN_FING-C2H2-type 4,(-)ZN_FING-C2H2-type 5,(-)ZN_FING-C2H2-type 6,(-)ZN_FING-C2H2-type 7; degenerate,(-)ZN_FING-C2H2-type 8,(-)ZN_FING-C2H2-type 9,(-)Znf_C2H2-IPR007087,(-)Znf_C2H2-like-IPR015880,(-)Znf_FYVE-IPR000306,(-)Znf_LIM-IPR001781</t>
  </si>
  <si>
    <t>(-)sequence: (BC026081-PEP)MPANWTSPQKSSALAPEDHGSSYEGSVSFRDVAIDFSREEWRHLDPSQRNLYRDVMLETYSHLLSIGYQVPEAEVVMLEQGKEPWALQGERPRQSCPAPCLVNSHHLQESFRG -&gt; (ENSP00000349440)MPANWTSPQKSSALAPEDHGSSYEGSVSFRDVAIDFSREEWRHLDPSQRNLYRDVMLETYSHLLSVGYQVPEAEVVMLEQGKEPWALQGERPRQSCPGEKLWDHNQCRKILSYKQVSSQPQKMYPGEKAYECAKFEKIFTQKSQLKVHLKVLAGEKLYVCIECGKAFVQKPEFIIHQKTHMREKPFKCNECGKSFFQVSSLFRHQRIHTGEKLYECSQCGKGFSYNSDLSIHEKIHTGERHHECTDCGKAFTQKSTLKMHQKIHTGERSYICIECGQAFIQKTHLIAHRRIHTGEKPYECSNCGKSFISKSQLQVHQRVHTRVKPYICTEYGKVFSNNSNLVTHKKVQSREKSSICTECGKAFTYRSELIIHQRIHTGEKPYECSDCGKAFTQKSALTVHQRIHTGEKSYICMKCGLAFIQKAHLIAHQIIHTGEKPHKCGHCGKLFTSKSQLHVHKRIHTGEKPYMCNKCGKAFTNRSNLITHQKTHTGEKSYICSKCGKAFTQRSDLITHQRIHTGEKPYECNTCGKAFTQKSHLNIHQKIHTGERQYECHECGKAFNQKSILIVHQKIHTGEKPYVCTECGRAFIRKSNFITHQRIHTGEKPYECSDCGKSFTSKSQLLVHQPVHTGEKPYVCAECGKAFSGRSNLSKHQKTHTGEKPYICSECGKTFRQKSELITHHRIHTGEKPYECSDCGKSFTKKSQLQVHQRIHTGEKPYVCAECGKAFTDRSNLNKHQTTHTGDKPYKCGICGKGFVQKSVFSVHQSSHA,(-)miR-sequence: (hsa-miR-369-5p:mirbase)TCGAATCTACCACAGTTGGTCA,(-)miR-sequence: (hsa-miR-299:miranda)ATGTATACAGACGTAAACCT,(-)miR-sequence: (hsa-miR-299-5p:mirbase)ATGTATACAGACGTAAACCT</t>
  </si>
  <si>
    <t>3860737</t>
  </si>
  <si>
    <t>ENSG00000140534</t>
  </si>
  <si>
    <t>C15orf42</t>
  </si>
  <si>
    <t>Uncharacterized protein C15orf42  [Source:UniProtKB/Swiss-Prot;Acc:Q7Z2Z1]</t>
  </si>
  <si>
    <t>3607723</t>
  </si>
  <si>
    <t>(-)alt-N-terminus,(-)AA:155(BC002881-PEP)-&gt;653(ENSP00000343823)</t>
  </si>
  <si>
    <t>(-)MOD_RES-Phosphoserine,(-)MOD_RES-Phosphothreonine</t>
  </si>
  <si>
    <t>(-)sequence: (BC002881-PEP)MPKAEEASSWGQFGLSSRKRVLLAKEEADRGAKRICDLREDSEVSKSKEGSPSWSAWQLPSTGDEEVFVSGSTPPPSCAVRSCLSASALQALTQSPLLFQGKTPSSQSKDPRDEDVDVLPSTVEDSPFSRAFSRRRPISRTYTRKKLMGTWLEDL -&gt; (ENSP00000343823)MGTPQNQTHQQPHVLRAARAEEPAQKLKDKAIKTPKRPGNSTVTSSPPVTPKKLFTSPLCDVSKKSPFRKSKIECPSPGELDQKEPQMSPSVAASLSCPVPSTPPELSQRATLDTVPPPPPSKVGKRCRKTSDPRRSIVECQPDASATPGVGTADSPAAPTDSRDDQKGLSLSPQSPPERRGYPGPGLRSDWHASSPLLITSDTEHVTLLSEAEHHGIGDLKSNVLSVEEGEGLRTADAEKSSLSHPGIPPSPPSCGPGSPLMPSRDVHCTTDGRQCQASAQLDNLPASAWHSTDSASPQTYEVELEMQASGLPKLRIKKIDPSSSLEAEPLSKEESSLGEESFLPALSMPRASRSLSKPEPTYVSPPCPRLSHSTPGKSRGQTYICQACTPTHGPSSTPSPFQTDGVPWTPSPKHSGKTTPDIIKDWPRRKRAVGCGAGSSSGRGEVGADLPGSLSLLESEGKDHGLELSIHRTPILEDFELEGVCQLPDQSPPRNSMPKAEEASSWGQFGLSSRKRVLLAKEEADRGAKRICDLREDSEVSKSKEGSPSWSAWQLPSTGDEEVFVSGSTPPPSCAVRSCLSASALQALTQSPLLFQGKTPSSQSKDPRDEDVDVLPSTVEDSPFSRAFSRRRPISRTYTRKKLMGTWLEDL</t>
  </si>
  <si>
    <t>3607698</t>
  </si>
  <si>
    <t>ENSE00001364696|ENSE00001479929</t>
  </si>
  <si>
    <t>3125254</t>
  </si>
  <si>
    <t>ENSE00001015479</t>
  </si>
  <si>
    <t>E27-3</t>
  </si>
  <si>
    <t>3040976</t>
  </si>
  <si>
    <t>(-)alt-N-terminus,(-)alt-C-terminus,(-)AA:400(ENSP00000384870)-&gt;732(ENSP00000343656)</t>
  </si>
  <si>
    <t>(+)Pleckstrin/G-protein_interact-IPR000591,(-)DOMAIN-Ras-GEF,(-)HELIX,(-)RasGRF_CDC25-IPR001895,(-)RasGef_N-IPR000651,(-)Ras_GEF-IPR008937,(-)STRAND</t>
  </si>
  <si>
    <t>(-)sequence: (ENSP00000384870)MRMAVGSVKMQPPCESPALAAAAAVVAADGPLRRSPSAREPEREQPPASLRPRLRDLPALLRSGLTLRRKRSAAGGRTLSRRISNPYLEHTPSQIYGENSSCAGRALRNIIIVQAADLIKDRVNLKGFYRRSCVGSELVDWLLEHCPFVQCRSMAIGVWQLLLDMGIMLSVDQHLYFQDTYVFYQFSSDECSYLYCEFEREEEWQNGVKLLLQLVPLIPARGGICELSHQKIEDSEESSDEILVRLTSAVQRELAAVIALKARKSAIEQDEENNDKHVAVTEAESVPDSQAGVMCKLQERDEIGRIELVQKLAKENYQFLQTDKKEQEKSEHQDDEVTTVQVKEQDQSVLVLKKVQCCGPAPTAGSAESHWSVLADCRALSSQMDSVPSERTGMARSFSI -&gt; (ENSP00000343656)MAIGVWQLLLDMGIMLSVDQHLYFQDTYVFYQFSSDECSYLYCEFEREEEWQNGVKLLLQLVPLIPARGGICELSHQKIEDSEESSDEILVRLTSAVQRELAAVIALKARKSAIEQDEENNDKHVAVTEAESVPDSQAGVMCKLQERDEIGRIELVQKLAKENYQFLQTDKKEQEKSEHQDDEVTTVQVKEQDQSVLVLKKVQCCGPAPTAGSAESHWRYVVVSGTPEKILEHLLNDLHLEEVQDKETETLLDDFLLTYTVFMTTDDLCQALLRIYSAKKYQGKEENSDVPRRKRKVLHLVSQWIALYKDWLPEDEHSKMFLKTIYRNVLDDVYEYPILEKELKEFQKILGMHRRHTVDEYSPQKKNKALFHQFSLKENWLQHRGTVTETEEIFCHVYITEHSYVSVKAKVSSIAQEILKVVAEKIQYAEEDLALVAITFSGDKEKHELQPNDLVISKSLEASGRIYVYRKDLADTLNPFAENEESQQRSMRILGMNTWDLALELMNFDWSLFNSIHEQELIYFTFSRQGSGEHTANLSLLLQRCNEVQLWVATEILLCSQLGKRVQLVKKFIKIAAHCKAQRNLNSFFAIVMGLNTASVSRLSQTWEKIPGKFKKLFSELESLTDPSLNHKAYRDAFKKMKPPKIPFMPLLLKDVTFIHEGNKTFLDNLVNFEKLHMIADTVRTLRHCRTNQFGDLSPKEHQELKSYVNHLYVIDSQQALFELSHRIEPRV</t>
  </si>
  <si>
    <t>ENSE00001490615|ENSE00001559369</t>
  </si>
  <si>
    <t>ENSG00000047230</t>
  </si>
  <si>
    <t>CTPS2</t>
  </si>
  <si>
    <t>CTP synthase 2 (EC 6.3.4.2)(UTP--ammonia ligase 2)(CTP synthetase 2) [Source:UniProtKB/Swiss-Prot;Acc:Q9NRF8]</t>
  </si>
  <si>
    <t>4000877</t>
  </si>
  <si>
    <t>(-)alt-N-terminus,(-)alt-C-terminus,(-)AA:176(ENSP00000369555)-&gt;586(ENSP00000369590)</t>
  </si>
  <si>
    <t>(+)GATase_class1_C-IPR000991,(-)ACT_SITE-For GATase activity,(-)CTP_synthase-IPR004468,(-)CTP_synthase_N-IPR017456,(-)DOMAIN-Glutamine amidotransferase type-1,(-)GATase_class1_C-IPR000991,(-)HELIX,(-)MOD_RES-Phosphoserine,(-)STRAND,(-)TURN</t>
  </si>
  <si>
    <t>(-)sequence: (ENSP00000369555)MYIDSIDLEKITETEDPVKFHEAWQKLCKADGILVPGGFGIRGTLGKLQAISWARTKKIPFLGVCLGMQLAVIEFARNCLNLKDADSTEFRPNAPVPLVIDMPEHNPGNLGGTMRLGIRRTVFKTENSILISLSLGLASVEHTECPSAFDLRDSLFIGLFCELPMLLEMNLDWDLD -&gt; (ENSP00000369590)MKYILVTGGVISGIGKGIIASSIGTILKSCGLRVTAIKIDPYINIDAGTFSPYEHGEVFVLNDGGEVDLDLGNYERFLDINLYKDNNITTGKIYQHVINKERRGDYLGKTVQVVPHITDAVQEWVMNQAKVPVDGNKEEPQICVIELGGTIGDIEGMPFVEAFRQFQFKAKRENFCNIHVSLVPQLSATGEQKTKPTQNSVRALRGLGLSPDLIVCRSSTPIEMAVKEKISMFCHVNPEQVICIHDVSSTYRVPVLLEEQSIVKYFKERLHLPIGDSASNLLFKWRNMADRYERLQKICSIALVGKYTKLRDCYASVFKALEHSALAINHKLNLMYIDSIDLEKITETEDPVKFHEAWQKLCKADGILVPGGFGIRGTLGKLQAISWARTKKIPFLGVCLGMQLAVIEFARNCLNLKDADSTEFRPNAPVPLVIDMPEHNPGNLGGTMRLGIRRTVFKTENSILRKLYGDVPFIEERHRHRFEVNPNLIKQFEQNDLSFVGQDVDGDRMEIIELANHPYFVGVQFHPEFSSRPMKPSPPYLGLLLAATGNLNAYLQQGCKLSSSDRYSDASDDSFSEPRIAELEIS</t>
  </si>
  <si>
    <t>(direct)CTP_synthase-IPR004468, (direct)GATase_class1_C-IPR000991</t>
  </si>
  <si>
    <t>4000839</t>
  </si>
  <si>
    <t>ENSE00001201948</t>
  </si>
  <si>
    <t>ENSG00000119787</t>
  </si>
  <si>
    <t>ATL2</t>
  </si>
  <si>
    <t>Atlastin-2 (ADP-ribosylation factor-like protein 6-interacting protein 2)(ARL-6-interacting protein 2)(Aip-2) [Source:UniProtKB/Swiss-Prot;Acc:Q8NHH9]</t>
  </si>
  <si>
    <t>2548782</t>
  </si>
  <si>
    <t>(+)alt-N-terminus,(+)alt-C-terminus,(+)AA:413(ENSP00000385446)-&gt;583(ENSP00000368237)</t>
  </si>
  <si>
    <t>(+)Guanylate-bd_N-IPR015894,(+)MOD_RES-Phosphoserine,(+)NP_BIND-GTP,(+)TOPO_DOM-Cytoplasmic</t>
  </si>
  <si>
    <t>(+)sequence: (ENSP00000385446)MDTQGAFDSQSTIKDCATVFALSTMTSSVQVYNLSQNIQEDDLQHLQLFTEYGRLAMEEIYQKPFQTLMFLIRDWSYPYEHSYGLEGGKQFLEKRLQVKQNQHEELQNVRKHIHNCFSNLGCFLLPHPGLKVATNPSFDGRLKDIDEDFKRELRNLVPLLLAPENLVEKEISGSKVTCRDLVEYFKAYIKIYQGEELPHPKSMLQATAEANNLAAVAGARDTYCKSMEQVCGGDKPYIAPSDLERKHLDLKEVAIKQFRSVKKMGGDEFCRRYQDQLEAEIEETYANFIKHNDGKNIFYAARTPATLFAVMFAMYIISGLTGFIGLNSIAVLCNLVMGLALIFLCTWAYVKYSGEFREIGTVIDQIAETLWEQRSPRKVFSKLFEVTRRRMVHRALSSAQRQRLSSNNNKKKN -&gt; (ENSP00000368237)MAEGDEAARGQQPHQGLWRRRRTSDPSAAVNHVSSTTSLGENYEDDDLVNSDEVMKKPCPVQIVLAHEDDHNFELDEEALEQILLQEHIRDLNIVVVSVAGAFRKGKSFLLDFMLRYMYNKDSQSWIGGNNEPLTGFTWRGGCERETTGIQVWNEVFVIDRPNGTKVAVLLMDTQGAFDSQSTIKDCATVFALSTMTSSVQVYNLSQNIQEDDLQHLQLFTEYGRLAMEEIYQKPFQTLMFLIRDWSYPYEHSYGLEGGKQFLEKRLQVKQNQHEELQNVRKHIHNCFSNLGCFLLPHPGLKVATNPSFDGRLKDIDEDFKRELRNLVPLLLAPENLVEKEISGSKVTCRDLVEYFKAYIKIYQGEELPHPKSMLQATAEANNLAAVAGARDTYCKSMEQVCGGDKPYIAPSDLERKHLDLKEVAIKQFRSVKKMGGDEFCRRYQDQLEAEIEETYANFIKHNDGKNIFYAARTPATLFAVMFAMYIISGLTGFIGLNSIAVLCNLVMGLALIFLCTWAYVKYSGEFREIGTVIDQIAETLWEQVLKPLGDNLMEENIRQSVTNSIKAGLTDQVSHHARLKTD</t>
  </si>
  <si>
    <t>2548776</t>
  </si>
  <si>
    <t>AK124434-1|ENSE00001299284|ENSE00001561531</t>
  </si>
  <si>
    <t>E14-4</t>
  </si>
  <si>
    <t>E14-8</t>
  </si>
  <si>
    <t>ENSG00000128253</t>
  </si>
  <si>
    <t>RFPL2</t>
  </si>
  <si>
    <t>Ret finger protein-like 2 (RING finger protein 79) [Source:UniProtKB/Swiss-Prot;Acc:O75678]</t>
  </si>
  <si>
    <t>3958134</t>
  </si>
  <si>
    <t>(-)alt-N-terminus,(-)AA:288(AAH51910.1)-&gt;378(ENSP00000383096)</t>
  </si>
  <si>
    <t>(-)sequence: (AAH51910.1)MAALFQEASSCPVCSDYLEKPMSLECGCAVCLKCINSLQKEPHGEDLLCCCSSMVSRKNKIRRNRQLERLASHIKELEPKLKKILQMNPRMRKFQVDMTLDANTANNFLLISDDLRSVRSGRIRQNRQDLAERFDVSVCILGSPRFTCGRHCWEVDVGTSTEWDLGVCRESVHRKGRIQLTTELGFWTVSLRDGGRLSATTVPLTFLFVDRKLQRVGIFLDMGMQNVSFFDAESGSHVYTFRSVSAEEPLRPFLAPSVPPNGDQGVLSICPLMNSGTTDAPVRPGEAK -&gt; (ENSP00000383096)MEVAELGFPETAVSQSRICLCAVLCGHWDFADMMVIRSLSLIRLEGVEGRDPVGGGNLTNKRPSCAPSPQDLSAQWKQLEDRGASSRRVDMAALFQEASSCPVCSDYLEKPMSLECGCAVCLKCINSLQKEPHGEDLLCCCSSMVSRKNKIRRNRQLERLASHIKELEPKLKKILQMNPRMRKFQVDMTLDANTANNFLLISDDLRSVRSGRIRQNRQDLAERFDVSVCILGSPRFTCGRHCWEVDVGTSTEWDLGVCRESVHRKGRIQLTTELGFWTVSLRDGGRLSATTVPLTFLFVDRKLQRVGIFLDMGMQNVSFFDAESGSHVYTFRSVSAEEPLRPFLAPSVPPNGDQGVLSICPLMNSGTTDAPVRPGEAK</t>
  </si>
  <si>
    <t>3958129</t>
  </si>
  <si>
    <t>CR456563-2|ENSE00001490901</t>
  </si>
  <si>
    <t>alt-3'|cassette-exon|cassette-exon|cassetteExon</t>
  </si>
  <si>
    <t>2874410</t>
  </si>
  <si>
    <t>ENSE00000972342</t>
  </si>
  <si>
    <t>ENSG00000137266</t>
  </si>
  <si>
    <t>SLC22A23</t>
  </si>
  <si>
    <t>Solute carrier family 22 member 23  [Source:UniProtKB/Swiss-Prot;Acc:A1A5C7]</t>
  </si>
  <si>
    <t>2939374</t>
  </si>
  <si>
    <t>(-)alt-N-terminus,(-)AA:405(ENSP00000327845)-&gt;538(ENSP00000385028)</t>
  </si>
  <si>
    <t>(-)MFS_1-IPR011701,(-)MFS_general_subst_transpt-IPR016196,(-)Sub_transporter-IPR005828,(-)Sugar_transporter_CS-IPR005829,(-)TRANSMEM,(-)Tet-R_TetB-IPR001411</t>
  </si>
  <si>
    <t>(-)sequence: (ENSP00000327845)MFSTLRFFEGFCLAGIILTLYALRIELCPPGKRFMITMVASFVAMAGQFLMPGLAALCRDWQVLQALIICPFLLMLLYWSIFPESLRWLMATQQFESAKRLILHFTQKNRMNPEGDIKGVIPELEKELSRRPKKVCIVKVVGTRNLWKNIVVLCVNSLTGYGIHHCFARSMMGHEVKVPLLENFYADYYTTASIALVSCLAMCVVVRFLGRRGGLLLFMILTALASLLQLGLLNLIGKYSQHPDSGMSDSVKDKFSIAFSIVGMFASHAVGSLSVFFCAEITPTVIRCGGLGLVLASAGFGMLTAPIIELHNQKGYFLHHIIFACCTLICIICILLLPESRDQNLPENISNGEHYTRQPLLPHKKGEQPLLLTNAELKDYSGLHDAAAAGDTLPEGATANGMKAM -&gt; (ENSP00000385028)MGNWTSLPTTPFATAPWEAAGNRSNSSGADGGDTPPLPSPPDKGDNASNCDCRAWDYGIRAGLVQNVVSKWDLVCDNAWKVHIAKFSLLVGLIFGYLITGCIADWVGRRPVLLFSIIFILIFGLTVALSVNVTMFSTLRFFEGFCLAGIILTLYALRIELCPPGKRFMITMVASFVAMAGQFLMPGLAALCRDWQVLQALIICPFLLMLLYWSIFPESLRWLMATQQFESAKRLILHFTQKNRMNPEGDIKGVIPELEKELSRRPKKVCIVKVVGTRNLWKNIVVLCVNSLTGYGIHHCFARSMMGHEVKVPLLENFYADYYTTASIALVSCLAMCVVVRFLGRRGGLLLFMILTALASLLQLGLLNLIGKYSQHPDSGMSDSVKDKFSIAFSIVGMFASHAVGSLSVFFCAEITPTVIRCGGLGLVLASAGFGMLTAPIIELHNQKGYFLHHIIFACCTLICIICILLLPESRDQNLPENISNGEHYTRQPLLPHKKGEQPLLLTNAELKDYSGLHDAAAAGDTLPEGATANGMKAM</t>
  </si>
  <si>
    <t>(direct)MFS_general_subst_transpt-IPR016196, (direct)Tet-R_TetB-IPR001411, (direct)Sugar_transporter_CS-IPR005829, (direct)Sub_transporter-IPR005828, (direct)MFS_1-IPR011701</t>
  </si>
  <si>
    <t>2939298</t>
  </si>
  <si>
    <t>ENSE00001578818|ENSE00001581090</t>
  </si>
  <si>
    <t>E15-6</t>
  </si>
  <si>
    <t>ENSG00000147113</t>
  </si>
  <si>
    <t>CXorf36</t>
  </si>
  <si>
    <t>UPF0672 protein CXorf36 Precursor  [Source:UniProtKB/Swiss-Prot;Acc:Q9H7Y0]</t>
  </si>
  <si>
    <t>4006517</t>
  </si>
  <si>
    <t>(+)truncated,(-)AA:182(ENSP00000367168)-&gt;433(ENSP00000381086)</t>
  </si>
  <si>
    <t>(-)sequence: (ENSP00000367168)MEPQLGPEAAALRPGWLALLLWVSALSCSFSLPASSLSSLVPQVRTSYNFGRTFLGLDKCNACIGTSICKKFFKEEIRSDNWLASHLGLPPDSLLSYPANYSDDSKIWRPVEIFRLVSKYQNEISDRRICASASAPKTCSIERVLRKTERFQKWLQAKRLTPDLVQDCHQGQRELKFLCMLR -&gt; (ENSP00000381086)MEPQLGPEAAALRPGWLALLLWVSALSCSFSLPASSLSSLVPQVRTSYNFGRTFLGLDKCNACIGTSICKKFFKEEIRSDNWLASHLGLPPDSLLSYPANYSDDSKIWRPVEIFRLVSKYQNEISDRRICASASAPKTCSIERVLRKTERFQKWLQAKRLTPDLVQGLASPLLRCPSQRLLDRVVRRYAEVADAGSIFMDHFTDRDKLRLLYTLAVNSHPILLQIFPGAEGWPLPKYLGSCGRFLVSTSTRPLQEFYDAPPDQAADLAYQLLGVLESLRSNDLNYFFYFTHIDAGMFGVFNNGHLFIRDASAVGVIDKQEGSQEANRAGENKDIFSCLVSGCQAQLPSCESISEKQSLVLVCQKLLPRLLQGRFPSPVQDDIDSILVQCGDSIRPDPEVLGAASQLKDILRPLRTCDSRFAYRYPDCKYNDKF</t>
  </si>
  <si>
    <t>4006504</t>
  </si>
  <si>
    <t>ENSE00001475573</t>
  </si>
  <si>
    <t>ENSG00000159200</t>
  </si>
  <si>
    <t>DSCR1</t>
  </si>
  <si>
    <t>Calcipressin-1 (Regulator of calcineurin 1)(Down syndrome critical region protein 1)(Myocyte-enriched calcineurin-interacting protein 1)(MCIP1)(Adapt78) [Source:UniProtKB/Swiss-Prot;Acc:P53805]</t>
  </si>
  <si>
    <t>3930278</t>
  </si>
  <si>
    <t>(-)alt-N-terminus,(-)AA:242(ENSP00000370527)-&gt;252(ENSP00000320768)</t>
  </si>
  <si>
    <t>(+)Calcipressin-IPR006931,(-)Calcipressin-IPR006931</t>
  </si>
  <si>
    <t>(-)sequence: (ENSP00000370527)MQGEQGRRLFRLLLNDLPGRDRLPCSYPQPHVEQASTSASPRLLAVNIPEDTLLSYPESSLPLQRHCAFHRFSKAKFESLFRTYDKDITFQYFKSFKRVRINFSNPFSAADARLQLHKTEFLGKEMKLYFAQTLHIGSSHLAPPNPDKQFLISPPASPPVGWKQVEDATPVINYDLLYAISKLGPGEKYELHAATDTTPSVVVHVCESDQEKEEEEEMERMRRPKPKIIQTRRPEYTPIHLS -&gt; (ENSP00000320768)MEDGVAGPQLGAAAEAAEAAEARARPGVTLRPFAPLSGAAEADEGGGDWSFIDCEMEEVDLQDLPSATIACHLDPRVFVDGLCRAKFESLFRTYDKDITFQYFKSFKRVRINFSNPFSAADARLQLHKTEFLGKEMKLYFAQTLHIGSSHLAPPNPDKQFLISPPASPPVGWKQVEDATPVINYDLLYAISKLGPGEKYELHAATDTTPSVVVHVCESDQEKEEEEEMERMRRPKPKIIQTRRPEYTPIHLS</t>
  </si>
  <si>
    <t>(direct)Calcipressin-IPR006931</t>
  </si>
  <si>
    <t>3930235</t>
  </si>
  <si>
    <t>ENSE00001251889</t>
  </si>
  <si>
    <t>ENSG00000026036</t>
  </si>
  <si>
    <t>RTEL1</t>
  </si>
  <si>
    <t>Tumor necrosis factor receptor superfamily member 6B Precursor (Decoy receptor for Fas ligand)(Decoy receptor 3)(DcR3)(M68) [Source:UniProtKB/Swiss-Prot;Acc:O95407]</t>
  </si>
  <si>
    <t>3893543</t>
  </si>
  <si>
    <t>(+)alt-N-terminus,(+)alt-C-terminus,(+)AA:401(BC000673-PEP)-&gt;545(ENSP00000359020)</t>
  </si>
  <si>
    <t>(+)MOTIF-Nuclear localization signal,(-)METAL-Iron-sulfur (4Fe-4S),(-)MOTIF-DEAH box,(-)MOTIF-Nuclear localization signal,(-)NP_BIND-ATP (Probable),(-)Restrct_endonuc_I_R/III_Res-IPR006935</t>
  </si>
  <si>
    <t>(+)sequence: (BC000673-PEP)MPKIVLNGVTVDFPFQPYKCQQEYMTKVLECLQQKVNGILESPTGTGKTLCLLCTTLAWREHLRDGISARKIAERAQGELFPDRALSSWGNAAAAVGDPIACYTDIPKIIYASRTHSQLTQVINELRNTSYRSLLRPGHVSVMLTSSDRRGSCVSPYSSRCRATLWVLETAPPRPTVLSPTRPKVCVLGSREQLCIHPEVKKQESNHLQIHLCRKKVASRSCHFYNNVEEKSLEQELASPILDIDDLVKSGSKHRVCPYYLSRNLKQQADIIFMPYNYLLDAKSRRAHNIDLKGTVVIFDEAHNVEKMCEESASFDLTPHDLASGLDVIDQVLEEQTKAAQQGEPHPEFSADSPSPGCPQCCQCLSADWLPNCCISTPFYHQRVQTSPGLVCGDGLHLPTC -&gt; (ENSP00000359020)MPAPAPRATAPSVRGEDAVSEAKSPGPFFSTRKAKSLDLHVPSLKQRSSGSPAAGDPESSLCVEYEQEPVPARQRPRGLLAALEHSEQRAGSPGEEQAHSCSTLSLLSEKRPAEEPRGGRKKIRLVSHPEEPVAGAQTDRAKLFMVAVKQELSQANFATFTQALQDYKGSDDFAALAACLGPLFAEDPKKHNLLQGFYQFVRPHHKQQFEEVCIQLTGRGCGYRPEHSIPRRQRAQPVLDPTGRTAPDPKLTVSTAAAQQLDPQEHLNQGRPHLSPRPPPTGDPGSQPQWGSGVPRAGKQGQHAVSAYLADARRALGSAGCSQLLAALTAYKQDDDLDKVLAVLAALTTAKPEDFPLLHRFSMFVRPHHKQRFSQTCTDLTGRPYPGMEPPGPQEERLAVPPVLTHRAPQPGPSRSEKTGKTQSKISSFLRQRPAGTVGAGGEDAGPSQSSGPPHGPAASEWGEPHGRDIAGQQATGAPGGPLSAGCVCQGCGAEDVVPFQCPACDFQRCQACWQRHLQASRMCPACHTASRKQSVMQVFWPEPQ</t>
  </si>
  <si>
    <t>(direct)DEAD-like_N-IPR014001, (direct)Helic_SF1/SF2_ATP-bd_DinG/Rad3-IPR014013, (direct)DEAD_2-IPR010614, (direct)Helicase-like_DEXD_c2-IPR006554, (direct)DNA_helicase_DNA-repair_Rad3-IPR013020</t>
  </si>
  <si>
    <t>3893520</t>
  </si>
  <si>
    <t>ENSE00001173154|ENSE00001451507</t>
  </si>
  <si>
    <t>E36-6|E36-7</t>
  </si>
  <si>
    <t>3185694</t>
  </si>
  <si>
    <t>(-)alt-N-terminus,(-)AA:168(ENSP00000343359)-&gt;917(ENSP00000340284)</t>
  </si>
  <si>
    <t>(-)COMPBIAS-Pro-rich,(-)HELIX,(-)MOD_RES-Phosphoserine,(-)PDZ/DHR/GLGF-IPR001478,(-)PRO_rich-IPR000694,(-)STRAND</t>
  </si>
  <si>
    <t>(-)sequence: (ENSP00000343359)MKNKLGIFRRRNESPGAPPAGKADKMMKSFKPTSEEALKWGESLEKLLVHKYGLAVFQAFLRTEFSEENLEFWLACEDFKKVKSQSKMASKAKKIFAEYIAIQACKEVNLDSYTREHTKDNLQSVTRGCFDLAQKRIFGLMEKDSYPRFLRSDLYLDLINQKKMSPPL -&gt; (ENSP00000340284)MNRFNGLCKVCSERRYRQITIPRGKDGFGFTICCDSPVRVQAVDSGGPAERAGLQQLDTVLQLNERPVEHWKCVELAHEIRSCPSEIILLVWRMVPQVKPGPDGGVLRRASCKSTHDLQSPPNKREKNCTHGVQARPEQRHSCHLVCDSSDGLLLGGWERYTEVAKRGGQHTLPALSRATAPTDPNYIILAPLNPGSQLLRPVYQEDTIPEESGSPSKGKSYTGLGKKSRLMKTVQTMKGHGNYQNCPVVRPHATHSSYGTYVTLAPKVLVFPVFVQPLDLCNPARTLLLSEELLLYEGRNKAAEVTLFAYSDLLLFTKEDEPGRCDVLRNPLYLQSVKLQEGSSEDLKFCVLYLAEKAECLFTLEAHSQEQKKRVCWCLSENIAKQQQLAASPPDSKMFETEADEKREMALEEGKGPGAEDSPPSKEPSPGQELPPGQDLPPNKDSPSGQEPAPSQEPLSSKDSATSEGSPPGPDAPPSKDVPPCQEPPPAQDLSPCQDLPAGQEPLPHQDPLLTKDLPAIQESPTRDLPPCQDLPPSQVSLPAKALTEDTMSSGDLLAATGDPPAAPRPAFVIPEVRLDSTYSQKAGAEQGCSGDEEDAEEAEEVEEGEEGEEDEDEDTSDDNYGERSEAKRSSMIETGQGAEGGLSLRVQNSLRRRTHSEGSLLQEPRGPCFASDTTLHCSDGEGAASTWGMPSPSTLKKELGRNGGSMHHLSLFFTGHRKMSGADTVGDDDEASRKRKSKNLAKDMKNKLGIFRRRNESPGAPPAGKADKMMKSFKPTSEEALKWGESLEKLLVHKYGLAVFQAFLRTEFSEENLEFWLACEDFKKVKSQSKMASKAKKIFAEYIAIQACKEVNLDSYTREHTKDNLQSVTRGCFDLAQKRIFGLMEKDSYPRFLRSDLYLDLINQKKMSPPL</t>
  </si>
  <si>
    <t>ENSE00001431589</t>
  </si>
  <si>
    <t>2598359</t>
  </si>
  <si>
    <t>(-)alt-N-terminus,(-)AA:640(BX641150-PEP)-&gt;2127(BX640999-PEP)</t>
  </si>
  <si>
    <t>(+)DOMAIN-Fibronectin type-III 14,(+)FN_III-IPR003961,(+)Fibronectin_typ-III-like_fold-IPR008957,(+)REGION-Binds to FBLN1,(+)REGION-Heparin-binding 2,(-)Ald_DHase_CS-IPR016160,(-)DISULFID,(-)DNA_BIND,(-)DOMAIN-Fibronectin type-I 7,(-)DOMAIN-Fibronectin type-I 8,(-)DOMAIN-Fibronectin type-I 9,(-)DOMAIN-Fibronectin type-II 1,(-)DOMAIN-Fibronectin type-II 2,(-)DOMAIN-Fibronectin type-III 1,(-)DOMAIN-Fibronectin type-III 11,(-)DOMAIN-Fibronectin type-III 12; extra domain,(-)DOMAIN-Fibronectin type-III 2,(-)DOMAIN-Fibronectin type-III 3,(-)DOMAIN-Fibronectin type-III 4,(-)DOMAIN-Fibronectin type-III 5,(-)DOMAIN-Fibronectin type-III 6,(-)DOMAIN-Fibronectin type-III 7,(-)DOMAIN-Fibronectin type-III 8,(-)DOMAIN-Fibronectin type-III 9,(-)FN_III-IPR003961,(-)FN_type2_col_bd-IPR000562,(-)Fibrnctn1-IPR000083,(-)Fibronectin_typ-III-like_fold-IPR008957,(-)FnIII_subd-IPR003962,(-)Glyco_hydro_58-IPR001724,(-)HELIX,(-)Kringle-like-IPR013806,(-)MOD_RES-Phosphoserine,(-)MOD_RES-Sulfotyrosine,(-)MOTIF-Cell attachment site,(-)REGION-Critical for collagen binding,(-)STRAND,(-)TURN</t>
  </si>
  <si>
    <t>(-)sequence: (BX641150-PEP)MTISTAIPAPTDLKFTQVTPTSLSAQWTPPNVQLTGYRVRVTPKEKTGPMKEINLAPDSSSVVVSGLMVATKYEVSVYALKDTLTSRPAQGVVTTLENVSPPRRARVTDATETTITISWRTKTETITGFQVDAVPANGQTPIQRTIKPDVRSYTITGLQPGTDYKIYLYTLNDNARSSPVVIDASTAIDAPSNLRFLATTPNSLLVSWQPPRARITGYIIKYEKPGSPPREVVPRPRPGVTEATITGLEPGTEYTIYVIALKNNQKSEPLIGRKKTDELPQLVTLPHPNLHGPEILDVPSTVQKTPFVTHPGHDTGNGIQLPGTSGQQPSVGQQMIFEEHGFRRTTPPTTATPIRHRPRPYPPNVGQEALSQTTISWAPFQDTSEYIISCHPVGTDEEPLQFRVPGTSTSATLTGLTRGATYNIIVEALKDQQRHKVREEVVTVGNSVNEGLNQPTDDSCFDPYTVSHYAVGDEWERMSESGFKLLCQCLGFGSGHFRCDSSRWCHDNGVNYKIGEKWDRQGENGQMMSCTCLGNGKGEFKCDPHEATCYDDGKTYHVGEQWQKEYLGAICSCTCFGGQRGWRCDNCRRPGGEPSPEGTTGQSYNQYSQRYHQRTNTNVNCPIECFMPLDVQADREDSRE -&gt; (BX640999-PEP)MQWLKTQGNKQMLCTCLGNGVSCQETAVTQTYGGNSNGEPCVLPFTYNGRTFYSCTTEGRQDGHLWCSTTSNYEQDQKYSFCTDHTVLVQTRGGNSNGALCHFPFLYNNHNYTDCTSEGRRDNMKWCGTTQNYDADQKFGFCPMAAHEEICTTNEGVMYRIGDQWDKQHDMGHMMRCTCVGNGRGEWTCIAYSQLRDQCIVDDITYNVNDTFHKRHEEGHMLNCTCFGQGRGRWKCDPVDQCQDSETGTFYQIGDSWEKYVHGVRYQCYCYGRGIGEWHCQPLQTYPSSSGPVEVFITETPSQPNSHPIQWNAPQPSHISKYILRWRPKNSVGRWKEATIPGHLNSYTIKGLKPGVVYEGQLISIQQYGHQEVTRFDFTTTSTSTPVTSNTVTGETTPFSPLVATSESVTEITASSFVVSWVSASDTVSGFRVEYELSEEGDEPQYLDLPSTATSVNIPDLLPGRKYIVNVYQISEDGEQSLILSTSQTTAPDAPPDPTVDQVDDTSIVVRWSRPQAPITGYRIVYSPSVEGSSTELNLPETANSVTLSDLQPGVQYNITIYAVEENQESTPVVIQQETTGTPRSDTVPSPRDLQFVEVTDVKVTIMWTPPESAVTGYRVDVIPVNLPGEHGQRLPISRNTFAEVTGLSPGVTYYFKVFAVSHGRESKPLTAQQTTKLDAPTNLQFVNETDSTVLVRWTPPRAQITGYRLTVGLTRRGQPRQYNVGPSVSKYPLRNLQPASEYTVSLVAIKGNQESPKATGVFTTLQPGSSIPPYNTEVTETTIVITWTPAPRIGFKLGVRPSQGGEAPREVTSDSGSIVVSGLTPGVEYVYTIQVLRDGQERDAPIVNKVVTPLSPPTNLHLEANPDTGVLTVSWERSTTPDITGYRITTTPTNGQQGNSLEEVVHADQSSCTFDNLSPGLEYNVSVYTVKDDKESVPISDTIIPEVPQLTDLSFVDITDSSIGLRWTPLNSSTIIGYRITVVAAGEGIPIFEDFVDSSVGYYTVTGLEPGIDYDISVITLINGGESAPTTLTQQTAVPPPTDLRFTNIGPDTMRVTWAPPPSIDLTNFLVRYSPVKNEEDVAELSISPSDNAVVLTNLLPGTEYVVSVSSVYEQHESTPLRGRQKTGLDSPTGIDFSDITANSFTVHWIAPRATITGYRIRHHPEHFSGRPREDRVPHSRNSITLTNLTPGTEYVVSIVALNGREESPLLIGQQSTVSDVPRDLEVVAATPTSLLISWDAPAVTVRYYRITYGETGGNSPVQEFTVPGSKSTATISGLKPGVDYTITVHAVTGRGDSPASSKPISINYRTEIDKPSQMQVTDVQDNSISVKWLPSSSPVTGYRVTTTPKNGPGPTKTKTAGPDQTEMTIEGLQPTVEYVVSVYAQNPSGESQPLVQTAVTNIDRPKGLAFTDVDVDSIKIAWESPQGQVSRYRVTYSSPEDGIHELFPAPDGEEDTAELQGLRPGSEYTVSVVALHDDMESQPLIGTQSTAIPAPTDLKFTQVTPTSLSAQWTPPNVQLTGYRVRVTPKEKTGPMKEINLAPDSSSVVVSGLMVATKYEVSVYALKDTLTSRPAQGVVTTLENVGPPRRARVTDATETTITISWRTKTETITGFQVDAVPANGQTPIQRTIKPDVRSYTITGLQPGTDYKIYLYTLNDNARSSPVVIDASTAIDAPSNLRFLATTPNSLLVSWQPPRARITGYIIKYEKPGSPPREVVPRPRPGVTEATITGLEPGTEYTIYVIALKNNQKSEPLIGRKKTDELPQLVTLPHPNLHGPEILDVPSTVQKTPFVTHPGYDTGNGIQLPGTSGQQPSVGQQMIFEEHGFRRTTPPTTATPIRHRPRPYPPNVGQEALSQTTISWAPFQDTSEYIISCHPVGTDEEPLQFRVPGTSTSATLTGLTRGATYNIIVEALKDQQRHKVREEVVTVGNSVNEGLNQPTDDSCFDPYTVSHYAVGDEWERMSESGFKLLCQCLGFGSGHFRCDSSRWCHDNGVNYKIGEKWDRQGENGQMMSCTCLGNGKGEFKCDPHEATCYDDGKTYHVGEQWQKEYLGAICSCTCFGGQRGWRCDNCRRPGGEPTPEGTTGQSYNQYSQRYHQRTNTNVNCPIECFMPLDVQADREDSRE</t>
  </si>
  <si>
    <t>(direct)Kringle-like-IPR013806, (direct)FN_type2_col_bd-IPR000562</t>
  </si>
  <si>
    <t>AJ276395-8|ENSE00001245669</t>
  </si>
  <si>
    <t>ENSG00000185567</t>
  </si>
  <si>
    <t>AHNAK2</t>
  </si>
  <si>
    <t>Protein AHNAK2  [Source:UniProtKB/Swiss-Prot;Acc:Q8IVF2]</t>
  </si>
  <si>
    <t>3581313</t>
  </si>
  <si>
    <t>(+)alt-N-terminus,(+)alt-C-terminus,(+)AA:551(BC004283-PEP)-&gt;765(AAH90889.1)</t>
  </si>
  <si>
    <t>(-)DOMAIN-PDZ,(-)MOD_RES-Phosphoserine</t>
  </si>
  <si>
    <t>(+)sequence: (BC004283-PEP)MSRPEAVQEATEVTLKTEVEAGASGYSVTGGGDQGIFVKQVLKDSSAAKLFNLREGDQLLSTTVFFENIKYEDALKILQYSEPYKVQFKIRRQLPAPQDEEWASSDAQHGPQGKEKEDTDVADGCRETPTKTLEGDGDQERLISKPRVGRGRQSQRERLSWPKFQSIKSKRGPGPQRSHSSSEAYEPRDAHDVSPTSTDTEAQLTVERQEQKAGPGSQRRRKFLNLRFRTGSGQGPSSTGQPGRGFQSGVGRAGVLEELGPWGDSLEETGAATGSRREERAEQDREVMPAQSMPLPTELGDPRLCEGTPQEGGLRAARLHGKTLEGQAQETAVAQRKPRAQPTPGMSREGEGEGLQSLEIGIARLSLRDTTEGGTQIGPPEIRVRVHDLKTPKFAFSTEKEPERERRLSTPQRGKRQDASSKAGTGLKGEEVEGAGWMPGREPTTHAEAQGDEGDGEEGLQRTRITEEQDKGREDTEGQIRMPKFKIPSLGWSPSKHTKTGREKATEDTEQGREGEATATADRREQRRTEEGLKDKEDSDSMTNTTKKKKK -&gt; (AAH90889.1)MKASKSGVSLPQRDVDPSLSSATAGGSFQDTEKASSDGGRGGLGATASATGSEGVNLHRPQVHIPSLGFAKPDLRSSKAKVEVSQPEADLPLPKHDLSTEGDSRGCGLGDVPVSQPCGEGIAPTPEDPLQPSCRKPDAEVLTVESPEEEAMTKYSQESWFKMPKFRMPSLRRSFRDRGGAGKLEVAQTQAPAATGGEAAAKVKEFLVSGSNVEAAMSLQLPEADAEVTASESKSSTDILRCDLDSTGLKLHLSTAGMTGDELSTSEVRIHPSKGPLPFQMPGMRLPETQVLPGEIDETPLSKPGHDLASMEDKTEKWSSQPEGPLKLKASSTDMPSQISVVNVDQLWEDSVLTVKFPKLMVPRFSFPAPSSEDDVFIPTVREVQCPEANIDTALCKESPGLWGASILKAGAGVPGEQPVDLNLPLEAPPISKVRVHIQGAQVESQEVTIHSIVTPEFVDLSVPRTFSTQIVRESEIPTSEIQTPSYGFSLLKVKIPEPHTQARVYTTMTQHSRTQEGTEEAPIQATPGVDSISGDLQPDTGEPFEMISSSVNVLGQQTLTFEVPSGHQLADSCSDEEPAEILEFPPDDSQEATTPLADEGRAPKDKPESKKSGLLWFWLPNIGFSSSVDETGVDSKNDVQRSAPIQTQPEARPEAELPKKQEKAGWFRFPKLGFSSSPTKKSKSTEDGAELEEQKLQEETITFFDARESFSPEEKEEGELIGPVGTGLDSRVMVTSAARTELILPEQDRKADDESKGSGLGPNEG</t>
  </si>
  <si>
    <t>3581295</t>
  </si>
  <si>
    <t>ENSE00001433221</t>
  </si>
  <si>
    <t>ENSG00000147677</t>
  </si>
  <si>
    <t>EIF3H</t>
  </si>
  <si>
    <t>Eukaryotic translation initiation factor 3 subunit H (eIF3h)(Eukaryotic translation initiation factor 3 subunit 3)(eIF-3 gamma)(eIF3 p40 subunit) [Source:UniProtKB/Swiss-Prot;Acc:O15372]</t>
  </si>
  <si>
    <t>3149768</t>
  </si>
  <si>
    <t>(-)microRNA-target(hsa-miR-200a:mirbase,hsa-miR-644:mirbase,hsa-miR-584:mirbase,hsa-miR-19a:mirbase,hsa-miR-874:mirbase,hsa-miR-31:mirbase,hsa-miR-19b:mirbase,hsa-miR-506:mirbase,hsa-miR-801:mirbase,hsa-miR-491-3p:mirbase,hsa-miR-425:mirbase,hsa-miR-182:mirbase,hsa-miR-218:mirbase,hsa-miR-641:mirbase,hsa-miR-453:mirbase,hsa-miR-183:mirbase,hsa-miR-567:mirbase,hsa-miR-147b:mirbase,hsa-miR-190:mirbase,hsa-miR-501-5p:mirbase,hsa-miR-141:mirbase)</t>
  </si>
  <si>
    <t>(-)miR-sequence: (hsa-miR-200a:mirbase)CGATTTTGGCTATAACAGTGTCT,(-)miR-sequence: (hsa-miR-644:mirbase)GAACTCTTGAAGTCACACC,(-)miR-sequence: (hsa-miR-584:mirbase)AACAGTGTCTTTCTAGCCATAA,(-)miR-sequence: (hsa-miR-19a:mirbase)CTTGGAAGAAATATATTTGCATA,(-)miR-sequence: (hsa-miR-874:mirbase)TCTTGAAGTCACACCAGGGCAA,(-)miR-sequence: (hsa-miR-31:mirbase)GGCTATAACAGTGTCTTTCTA,(-)miR-sequence: (hsa-miR-19b:mirbase)CTTGGAAGAAATATATTTGCATA,(-)miR-sequence: (hsa-miR-506:mirbase)TTTGGCTATAACAGTGTCTTT,(-)miR-sequence: (hsa-miR-801:mirbase)CTTGAAGTCACACCAGGGCAACT,(-)miR-sequence: (hsa-miR-491-3p:mirbase)TTGGAAGAAATATATTTGCATATT,(-)miR-sequence: (hsa-miR-425:mirbase)ACAGAGGATTTCTTTAGTGTCATT,(-)miR-sequence: (hsa-miR-182:mirbase)GATTTCTTTAGTGTCATTGCCGAT,(-)miR-sequence: (hsa-miR-218:mirbase)TTTGCATATTGAAAAGCACAG,(-)miR-sequence: (hsa-miR-641:mirbase)ATTTTGGCTATAACAGTGTCTTT,(-)miR-sequence: (hsa-miR-453:mirbase)CTTGAAGTCACACCAGGGCAACTC,(-)miR-sequence: (hsa-miR-183:mirbase)AGAGGATTTCTTTAGTGTCATT,(-)miR-sequence: (hsa-miR-567:mirbase)GGCAACTCTTGGAAGAAATATATT,(-)miR-sequence: (hsa-miR-147b:mirbase)TGGAAGAAATATATTTGCATAT,(-)miR-sequence: (hsa-miR-190:mirbase)AAGAAATATATTTGCATATTG,(-)miR-sequence: (hsa-miR-501-5p:mirbase)ATATTGAAAAGCACAGAGGATT,(-)miR-sequence: (hsa-miR-141:mirbase)CGATTTTGGCTATAACAGTGTCT</t>
  </si>
  <si>
    <t>3149754</t>
  </si>
  <si>
    <t>ENSE00001123293</t>
  </si>
  <si>
    <t>ENSG00000100150</t>
  </si>
  <si>
    <t>DEPDC5</t>
  </si>
  <si>
    <t>DEP domain-containing protein 5  [Source:UniProtKB/Swiss-Prot;Acc:O75140]</t>
  </si>
  <si>
    <t>3943182</t>
  </si>
  <si>
    <t>(+)alt-N-terminus,(+)alt-C-terminus,(+)AA:420(BAH14735.1)-&gt;519(BAG61733.1)</t>
  </si>
  <si>
    <t>(-)DOMAIN-DEP,(-)Pleckstrin/G-protein_interact-IPR000591</t>
  </si>
  <si>
    <t>(+)sequence: (BAH14735.1)MKHPSTGVQLLSEQKGLSPYCFISAEVVHWLVNHVEGIQTQAMAIDIMQKMLEEQLITHASGEAWRTFIYGFYFYKIVTDKEPDRVAMQQPATTWHTAGVDDFASFQRKWFEVAFVAEELVHSEIPAFLLPWLPSRPASYASRHSSFSRSFGGRSQAAALLAATVPEQRTVTLDVDVNNRTDRLEWCSCYYHGNFSLNAAFEIKLHWMAVTAAVLFEMVQGWHRKATSCGFLLVPVLEGPFALPSYLYGDPLRAQLFIPLNISCLLKEGSEHLFDSFEPETYWDRMHLFQEAIAHRFGFVQDKYSASAFNFPAENKPQYIHVTGTVFLQLPYSKRKFSGQQRRRRNSTSSTNQNMFCEERVGYNWAYNTMLTKTWRSSATGDEKFADRLLKDFTDFCINRDNRLVTFWTSCLEKMHASAP -&gt; (BAG61733.1)MSFLNFSGTEELSVGLLSNSGAGMNPRTQNKDSLEDSVSTSPDPILTLSAPPVVPGFCCTVGVDWKSLTTPACLPLTTDYFPDRQGLQNDYTEGCYDLLPEADIDRRDEDGVQMTAQQVFEEFICQRLMQGYQIIVQPKTQKPNPAVPPPLSSSPLYSRGLVSRNRPEEEDQYWLSMGRTFHKVTLKDKMITVTRYLPKYPYESAQIHYTYSLCPSHSDSEFVSCWVEFSHERLEEYKWNYLDQYICSAGSEDFSLIESLKFWRTRFLLLPACVTATKRITEGEAHCDIYGDRPRADEDEWQLLDGFVRFVEGLNRIRRRHRSDRMMRKGTATKGLQMTGPISTHSLESTAPPVGKKGTSALSALLEMEASQKCLGEQQAAVHGGKSSAQSAESSSVAMTPTYMDSPRKDGAFFMEFVRSPRTASSAFYPQVSVDQTATPMLDGTSLGICTGQSMDRGNSQTFGNSQNIGEQGYSSTNSSDSRKWRLFLIFVLLTAYVPSCFADLTPCVTALSSWWQAP</t>
  </si>
  <si>
    <t>3943101</t>
  </si>
  <si>
    <t>AK309008-13|ENSE00000653345|ENSE00001490930|ENSE00001490946</t>
  </si>
  <si>
    <t>E47-1|E47-2</t>
  </si>
  <si>
    <t>alt-5'</t>
  </si>
  <si>
    <t>E48-1|E48-2</t>
  </si>
  <si>
    <t>E11-5</t>
  </si>
  <si>
    <t>3041026</t>
  </si>
  <si>
    <t>(-)microRNA-target(hsa-miR-138-2*:mirbase,hsa-miR-549:mirbase,hsa-miR-450b-3p:mirbase,hsa-miR-142-3p:mirbase,hsa-miR-890:mirbase)</t>
  </si>
  <si>
    <t>(-)miR-sequence: (hsa-miR-138-2*:mirbase)AACCGGGGTGGGGAGAAATAGC,(-)miR-sequence: (hsa-miR-549:mirbase)AGACAAAATCAGTAGTTGTCA,(-)miR-sequence: (hsa-miR-450b-3p:mirbase)AATGGACACATGTAGATCCCAA,(-)miR-sequence: (hsa-miR-142-3p:mirbase)CCCATACACTTTTGGAAACACTACT,(-)miR-sequence: (hsa-miR-890:mirbase)CAACTTCTGCCTTTTTCCAAGTG</t>
  </si>
  <si>
    <t>(indirect)Ras_GEF-IPR008937, (indirect)RasGef_N-IPR000651</t>
  </si>
  <si>
    <t>ENSE00001563254</t>
  </si>
  <si>
    <t>E11-6</t>
  </si>
  <si>
    <t>2591878</t>
  </si>
  <si>
    <t>ENSE00000783859</t>
  </si>
  <si>
    <t>3362072</t>
  </si>
  <si>
    <t>(+)alt-N-terminus,(+)alt-C-terminus,(+)AA:408(BAC86590.1)-&gt;609(BAG54568.1)</t>
  </si>
  <si>
    <t>(+)DENN-IPR001194,(+)DOMAIN-DENN,(+)DOMAIN-dDENN,(+)DOMAIN-uDENN,(+)MOD_RES-Phosphoserine,(+)dDENN-IPR005112,(+)uDENN-IPR005113,(-)COMPBIAS-Pro-rich,(-)NOR1_rcpt-IPR003072,(-)PRO_rich-IPR000694</t>
  </si>
  <si>
    <t>(+)sequence: (BAC86590.1)MTMTANKNSSITHGAGGTKAPRGTLSRSQSVSPPPVLSPPRSPIYPLSDSETSACRYPSHSSSRVLLKDRHPPAPSPQNPQDPSPDTSPPTCPFKTASFGYLDRSPSACKRDAQKESVQGAAQDVAGVAACLPLAQSTPFPGPAAGPRGVLLTRTGTRAHSLGIREEISAWEGRREASPRMSMCGEKREGSGSEWAASEGCPSLGCPSVVPSPCSSEKTFDFKGLRRMSRTFSECSYPETEEEGEALPVRDSFYRLEKRLGRSEPSAFLRGRGSRKESSAVLSRIQKIEQVLKEQPGRGLPQLPSSCYSVDRGKRNTGTLGSLEEPAGGASVSAGSRAVGVAGVAGEAGPPPEREGSGSTKPGTPGNSPSSQRLPSKSSLDPAVNPILQASPPLPSSYPRILFVNNLL -&gt; (BAG54568.1)MWSPQDRKYNSPPTQLSLKPNSQSLRSGNWSERKSHRLPRLPKRHSHDDMLLLAQLSLPSSPSSLNEDSLSTTSELLSSRRARRIPKLVQRINSIYNAKRGKKRLKKLSMSSIETASLRDENSESESDSDDRFKAHTQRLVHIQSMLKRAPSYRTLELELLEWQERELFEYFVVVSLKKKPSRNTYLPEVSYQFPKLDRPTKQMREAEERLKAIPQFCFPDAKDWLPVSEYSSETFSFMLTGEDGSRRFGYCRRLLPSGKGPRLPEVYCVISRLGCFGLFSKVLDEVERRRGISAALVYPFMRSLMESPFPAPGKTIKVKTFLPGAGNEVLELRRPMDSRLEHVDFECLFTCLSVRQLIRIFASLLLERRVIFVADKLSTLSSCSHAVVALLYPFSWQHTFIPVLPASMIDIVCCPTPFLVGLLSSSLPKLKELPVEEALMVNLGSDRFIRQMDDEDTLLPRKLQAALEQALERKNELISQDSDSDSDDECNTLNGLVSEVFIRFFVETVGHYSLFLTQSEKGERAFQREAFRKSVASKSIRRFLEVFMESQMFAGFIQDRELRKCRAKGLFEQRVEQYLEELPDTEQSGMNKFLRGLGNKMKFLHKKN</t>
  </si>
  <si>
    <t>AK126554-4</t>
  </si>
  <si>
    <t>alt-N-term|cassette-exon|cassetteExon</t>
  </si>
  <si>
    <t>ENSG00000125538</t>
  </si>
  <si>
    <t>IL1B</t>
  </si>
  <si>
    <t>Interleukin-1 beta Precursor (IL-1 beta)(Catabolin) [Source:UniProtKB/Swiss-Prot;Acc:P01584]</t>
  </si>
  <si>
    <t>2571519</t>
  </si>
  <si>
    <t>(direct)IL1_propep-IPR003502, (direct)InterleukinIL1B-IPR003296</t>
  </si>
  <si>
    <t>2571510</t>
  </si>
  <si>
    <t>AK313983-3|ENSE00000856838</t>
  </si>
  <si>
    <t>2874403</t>
  </si>
  <si>
    <t>ENSE00000972349</t>
  </si>
  <si>
    <t>3185647</t>
  </si>
  <si>
    <t>(-)alt-N-terminus,(-)AA:168(ENSP00000343359)-&gt;1198(ENSP00000259406)</t>
  </si>
  <si>
    <t>(-)C2_Ca-dep-IPR000008,(-)C2_Ca/lipid-bd_reg_CaLB-IPR008973,(-)C2_membr_targeting-IPR018029,(-)COMPBIAS-Pro-rich,(-)DOMAIN-C2,(-)DOMAIN-PDZ,(-)HELIX,(-)MOD_RES-Phosphoserine,(-)PDZ/DHR/GLGF-IPR001478,(-)PRO_rich-IPR000694,(-)STRAND</t>
  </si>
  <si>
    <t>(-)sequence: (ENSP00000343359)MKNKLGIFRRRNESPGAPPAGKADKMMKSFKPTSEEALKWGESLEKLLVHKYGLAVFQAFLRTEFSEENLEFWLACEDFKKVKSQSKMASKAKKIFAEYIAIQACKEVNLDSYTREHTKDNLQSVTRGCFDLAQKRIFGLMEKDSYPRFLRSDLYLDLINQKKMSPPL -&gt; (ENSP00000259406)MPVIPALWEVEMGRSQGQEIETILANRSHSDSTPLPNFLSGSHRPECCTCRLLTASGAQDSLPFGRRLYSGPWRSCEEVCHVSVLSVLSTSCGLSLSLPIFPGWMEWLSPDIALPRRDEWTQTSPARKRITHAKVQGAGQLRLSIDAQDRVLLLHIIEGKGLISKQPGTCDPYVKISLIPEDSRLRHQKTQTVPDCRDPAFHEHFFFPVQEEDDQKRLLVTVWNRASQSRQSGLIGCMSFGVKSLLTPDKEISGWYYLLGEHLGRTKHLKVARRRLRPLRDPLLRMPGGGDTENGKKLKITIPRGKDGFGFTICCDSPVRVQAVDSGGPAERAGLQQLDTVLQLNERPVEHWKCVELAHEIRSCPSEIILLVWRMVPQVKPGPDGGVLRRASCKSTHDLQSPPNKREKNCTHGVQARPEQRHSCHLVCDSSDGLLLGGWERYTEVAKRGGQHTLPALSRATAPTDPNYIILAPLNPGSQLLRPVYQEDTIPEESGSPSKGKSYTGLGKKSRLMKTVQTMKGHGNYQNCPVVRPHATHSSYGTYVTLAPKVLVFPVFVQPLDLCNPARTLLLSEELLLYEGRNKAAEVTLFAYSDLLLFTKEDEPGRCDVLRNPLYLQSVKLQEGSSEDLKFCVLYLAEKAECLFTLEAHSQEQKKRVCWCLSENIAKQQQLAASPPDSKMFETEADEKREMALEEGKGPGAEDSPPSKEPSPGQELPPGQDLPPNKDSPSGQEPAPSQEPLSSKDSATSEGSPPGPDAPPSKDVPPCQEPPPAQDLSPCQDLPAGQEPLPHQDPLLTKDLPAIQESPTRDLPPCQDLPPSQVSLPAKALTEDTMSSGDLLAATGDPPAAPRPAFVIPEVRLDSTYSQKAGAEQGCSGDEEDAEEAEEVEEGEEGEEDEDEDTSDDNYGERSEAKRSSMIETGQGAEGGLSLRVQNSLRRRTHSEGSLLQEPRGPCFASDTTLHCSDGEGAASTWGMPSPSTLKKELGRNGGSMHHLSLFFTGHRKMSGADTVGDDDEASRKRKSKNLAKDMKNKLGIFRRRNESPGAPPAGKADKMMKSFKPTSEEALKWGESLEKLLVHKYGLAVFQAFLRTEFSEENLEFWLACEDFKKVKSQSKMASKAKKIFAEYIAIQACKEVNLDSYTREHTKDNLQSVTRGCFDLAQKRIFGLMEKDSYPRFLRSDLYLDLINQKKMSPPL</t>
  </si>
  <si>
    <t>AK128127-2|ENSE00001462644</t>
  </si>
  <si>
    <t>ENSG00000171121</t>
  </si>
  <si>
    <t>KCNMB3</t>
  </si>
  <si>
    <t>Calcium-activated potassium channel subunit beta-3 (Calcium-activated potassium channel, subfamily M subunit beta-3)(Maxi K channel subunit beta-3)(BK channel subunit beta-3)(BKbeta3)(Hbeta3)(K(VCA)beta-3)(Slo-beta-3)(Charybdotoxin receptor subunit beta-3) [Source:UniProtKB/Swiss-Prot;Acc:Q9NPA1]</t>
  </si>
  <si>
    <t>2706870</t>
  </si>
  <si>
    <t>(-)alt-N-terminus,(-)alt-C-terminus,(-)AA:173(BAH14265.1)-&gt;257(BC082272-PEP)</t>
  </si>
  <si>
    <t>(+)K_chnl_Ca-activ_BK_bsu-IPR003930,(-)K_chnl_Ca-activ_BK_bsu-IPR003930,(-)TOPO_DOM-Cytoplasmic,(-)TOPO_DOM-Extracellular,(-)TRANSMEM-2</t>
  </si>
  <si>
    <t>(-)sequence: (BAH14265.1)MQPFSIPVQITLQGSRRRQGRPAFPASGKKRETDYSDGDPLDVHKRLPSSAGEDRAVMLGFAMMGFSVLMFFLLGTTILKPFMLSIQREESTCTAIHTDIMDDWLDCAFTCGVHCHGQGKYPCLQVFVNLSHPGQKALLHYNEEAVQINPKRDVTDCRVKEKQTLTVSDEHKQ -&gt; (BC082272-PEP)MTAFPASGKKRETDYSDGDPLDVHKRLPSSTGEDRAVMLGFAMMGFSVLMFFLLGTTILKPFMLSIQREESTCTAIHTDIMDDWLDCAFTCGVHCHGQGKYPCLQVFVNLSHPGQKALLHYNEEAVQINPKCFYTPKCHQDRNDLLNSALDIKEFFDHKNGTPFSCFYSPASQSEDVILIKKYDQMAIFHCLFWPSLTLLGGALIVGMVRLTQHLSLLCEKYSTVVRDEVGGKVPYIEQHQFKLCIMRRSKGRAEKS</t>
  </si>
  <si>
    <t>(direct)K_chnl_Ca-activ_BK_bsu-IPR003930</t>
  </si>
  <si>
    <t>2706864</t>
  </si>
  <si>
    <t>AF214561-4|BC082272-4|ENSE00001269474|ENSE00001408595</t>
  </si>
  <si>
    <t>E9-6</t>
  </si>
  <si>
    <t>2673707</t>
  </si>
  <si>
    <t>ENSG00000140386</t>
  </si>
  <si>
    <t>SCAPER</t>
  </si>
  <si>
    <t>S phase cyclin A-associated protein in the endoplasmic reticulum (S phase cyclin A-associated protein in the ER)(Zinc finger protein 291) [Source:UniProtKB/Swiss-Prot;Acc:Q9BY12]</t>
  </si>
  <si>
    <t>3633992</t>
  </si>
  <si>
    <t>(-)alt-N-terminus,(-)alt-C-terminus,(-)AA:27(AF088020-PEP)-&gt;1116(AB040887-PEP)</t>
  </si>
  <si>
    <t>(-)Angiomotin-IPR009114,(-)MOD_RES-Phosphothreonine,(-)ZN_FING-C2H2-type,(-)Znf_C2H2-IPR007087,(-)Znf_U1-IPR003604</t>
  </si>
  <si>
    <t>(-)sequence: (AF088020-PEP)MSLGGEENLDDVHHRQSKRLILLIEFP -&gt; (AB040887-PEP)MMLDNYVRDFKALIDWIQLQEKLEKTDAQSRPTSLAWEVKKMSPGRHVIPSPSTDRINVTSNARRSLNFGGSTGTVPAPRLAPTGVSWADKVKAHHTGSTASSEITPAQSCPPMTVQKASRKNERKDAEGWETVQRGRPIRSRSTAVMPKVSLATEATRSKDDSDKENVCLLPDESIQKGQFVGDGTSNTIESHPKDSLHSCDHPLAEKTQFTVSTLDDVKNSGSIRDNYVRTSEISAVHIDTECVSVMLQAGTPPLQVNEEKFPAEKARIENEMDPSDISNVSAANLSMAEVLAKKEELADRLEKANEEAIASAIAEEEQLTREIEAEENNDINIETDNDSDFSASMGSGSVSFCGMSMDWNDVLADYEARESWRQNTSWGDIVEEEPARPPGHGIHMHEKLSSPSRKRTIAESKKKHEEKQMKAQQLREKLREEKTLKLQKLLEREKDVRKWKEELLDQRRRMMEEKLLHAEFKREVQLQAIVKKAQEEEAKVNEIAFINTLEAQNKRHDVLSKLKEYEQRLNELQEERQRRQEEKQARDEAVQERKRALEAERQARVEELLMKRKEQEARIEQQRQEKEKAREDAARERARDREERLAALTAAQQEAMEELQKKIQLKHDESIRRHMEQIEQRKEKAAELSSGRHANTDYAPKLTPYERKKQCSLCNVLISSEVYLFSHVKGRKHQQAVRENTSIQGRELSDEEVEHLSLKKYIIDIVVESTAPAEALKDGEERQKNKKKAKKIKARMNFRAKEYESLMETKNSGSDSPYKAKLQRLAKDLLKQVQVQDSGSWANNKVSALDRTLGEITRILEKENVADQIAFQAAGGLTALEHILQAVVPATNVNTVLRIPPKSLCNAINVYNLTCNNCSENCSDVLFSNKITFLMDLLIHQLTVYVPDENNTILGRNTNKQVFEGLTTGLLKVSAVVLGCLIANRPDGNCQPATPKIPTQEMKNKTSQGDPFNNRVQDLISYVVNMGLIDKLCACFLSVQGPVDENPKMAIFLQHAAGLLHAMCTLCFAVTGRSYSIFDNNRQDPTGLTAALQATDLAGVLHMLYCVLFHGTILDPSTASPKENYTQNTIQVAIQSLRFFNSFAALHLPAFQVPSIGLYRC</t>
  </si>
  <si>
    <t>(direct)Angiomotin-IPR009114</t>
  </si>
  <si>
    <t>3633890</t>
  </si>
  <si>
    <t>ENSE00001207846</t>
  </si>
  <si>
    <t>ENSG00000131016</t>
  </si>
  <si>
    <t>AKAP12</t>
  </si>
  <si>
    <t>A-kinase anchor protein 12 (A-kinase anchor protein 250 kDa)(AKAP 250)(Gravin)(Myasthenia gravis autoantigen) [Source:UniProtKB/Swiss-Prot;Acc:Q02952]</t>
  </si>
  <si>
    <t>E2-5</t>
  </si>
  <si>
    <t>2931576</t>
  </si>
  <si>
    <t>(-)alt-N-terminus,(-)alt-C-terminus,(-)AA:176(ENSP00000376073)-&gt;308(CR619037-PEP)</t>
  </si>
  <si>
    <t>(+)MOD_RES-Phosphoserine,(-)MOD_RES-Phosphoserine</t>
  </si>
  <si>
    <t>(-)sequence: (ENSP00000376073)LGTIAHTFGQRDSEDVSKRDSDKEMATKSAVVHDITDDGQEETPEIIEQIPSSESNLEELTQPTESQANDIGFKKVFKFVGFKFTVKKDKTEKPDTVQLLTVKKDEGEGAAGAGDHKDPSLGAGEAASKESEPKQSTEKPEETLKREQSHAEISPPAESGQAVEECKEEGEEKQEK -&gt; (CR619037-PEP)MGAGSSTEQRSPEQPPEGSSTPAEPEPSGGGPSAEAAPDTTADPAIAASDPATKVRACRATCAGRRGSLGVGVGVGGSLRFPPRELPSPSSRICKLRSANPSLEAFQGLSRRGGARAAASAAGGLHLCRGSPGEATAPCAIIKPAPCPRRLSLSAHSSGGSHAARGGGAARRGIRGEWTPGRASGAPRCGKSAVRPGLVVEPAGEPSHPRVPRRVPPWMPAVPGASGFGTQSSCGSGPSRHRLPEAEKAWGVARSEPGKTWAGAAFPEGMTGFANQPAPSRSLSALPADSVGQTHARVARSSQRMGSV</t>
  </si>
  <si>
    <t>2931569</t>
  </si>
  <si>
    <t>CR619037-1</t>
  </si>
  <si>
    <t>E2-4</t>
  </si>
  <si>
    <t>4017605</t>
  </si>
  <si>
    <t>ENSE00001363331|ENSE00001435661</t>
  </si>
  <si>
    <t>ENSG00000059377</t>
  </si>
  <si>
    <t>TBXAS1</t>
  </si>
  <si>
    <t>Thromboxane-A synthase (TXA synthase)(TXS)(EC 5.3.99.5)(Cytochrome P450 5A1) [Source:UniProtKB/Swiss-Prot;Acc:P24557]</t>
  </si>
  <si>
    <t>3027317</t>
  </si>
  <si>
    <t>(indirect)Cyt_P450_E_grp-IV-IPR002403, (indirect)Cyt_P450-IPR001128, (indirect)Cyt_P450_E_grp-I-IPR002401, (indirect)Cyt_P450_B-IPR002397</t>
  </si>
  <si>
    <t>3027204</t>
  </si>
  <si>
    <t>AK303440-10</t>
  </si>
  <si>
    <t>ENSG00000102908</t>
  </si>
  <si>
    <t>NFAT5</t>
  </si>
  <si>
    <t>Nuclear factor of activated T-cells 5 (NF-AT5)(T-cell transcription factor NFAT5)(Tonicity-responsive enhancer-binding protein)(TonE-binding protein)(TonEBP) [Source:UniProtKB/Swiss-Prot;Acc:O94916]</t>
  </si>
  <si>
    <t>3666831</t>
  </si>
  <si>
    <t>(-)alt-N-terminus,(-)alt-C-terminus,(-)AA:390(AK000312-PEP)-&gt;1531(ENSP00000346420)</t>
  </si>
  <si>
    <t>(-)COMPBIAS-Poly-Gln,(-)COMPBIAS-Poly-Thr,(-)COMPBIAS-Ser-rich,(-)DNA_BIND,(-)DOMAIN-RHD,(-)HELIX,(-)IPT_TIG_rcpt-IPR002909,(-)NFAT_sbgrp-IPR018286,(-)RHD-IPR011539,(-)STRAND,(-)p53_like_TF_DNA-bd-IPR008967</t>
  </si>
  <si>
    <t>(-)sequence: (AK000312-PEP)MVQMQHSGDNQPQVNLFSSTKSMMSVQNSGTQQQGNGLFQQGNEMMSLQSGNFLQQSSHSQAQLFHPQNPIADAQNLSQETQGSLFHSPNPIVHSQTSTTSSEQMQPPMFHSQSTIAVLQGSSVPQDQQSTNIFLSQSPMNNLQTNTVAQEAFFAAPNSISPLQSTSNSEQQAAFQQQAPISHIQTPMLSQEQAQPPQQGLFQPQVALGSLPPNPMPQSQQGTMFQSQHSIVAMQSNSPSQEQQQQQQQQQQQQQQQQQSILFSNQNTMATMASPKQPPPNMIFNPNQNPMANQEQQNQSIFHQQSNMAPMNQEQQPMQFQSQSTVSSLQNPGPTQSESSQTPLFHSSPQIQLVQGSPSSQEQTTCLEFKEPHLRLNHRLLYFTTQQEAQ -&gt; (ENSP00000346420)MPSDFISLLSADLDLESPKSLYSRESVYDLLPKELQLPPSRETSVASMSQTSGGEAGSPPPAVVAADASSAPSSSSMGGACSSFTTSSSPTIYSTSVTDSKAMQVESCSSAVGVSNRGVSEKQLTSNTVQQHPSTPKRHTVLYISPPPEDLLDNSRMSCQDEGCGLESEQSCSMWMEDSPSNFSNMSTSSYNDNTEVPRKSRKRNPKQRPGVKRRDCEESNMDIFDADSAKAPHYVLSQLTTDNKGNSKAGNGTLENQKGTGVKKSPMLCGQYPVKSEGKELKIVVQPETQHRARYLTEGSRGSVKDRTQQGFPTVKLEGHNEPVVLQVFVGNDSGRVKPHGFYQACRVTGRNTTPCKEVDIEGTTVIEVGLDPSNNMTLAVDCVGILKLRNADVEARIGIAGSKKKSTRARLVFRVNIMRKDGSTLTLQTPSSPILCTQPAGVPEILKKSLHSCSVKGEEEVFLIGKNFLKGTKVIFQENVSDENSWKSEAEIDMELFHQNHLIVKVPPYHDQHITLPVSVGIYVVTNAGRSHDVQPFTYTPDPAAAGALNVNVKKEISSPARPCSFEEAMKAMKTTGCNLDKVNIIPNALMTPLIPSSMIKSEDVTPMEVTAEKRSSTIFKTTKSVGSTQQTLENISNIAGNGSFSSPSSSHLPSENEKQQQIQPKAYNPETLTTIQTQDISQPGTFPAVSASSQLPNSDALLQQATQFQTRETQSREILQSDGTVVNLSQLTEASQQQQQSPLQEQAQTLQQQISSNIFPSPNSVSQLQNTIQQLQAGSFTGSTASGSSGSVDLVQQVLEAQQQLSSVLFSAPDGNENVQEQLSADIFQQVSQIQSGVSPGMFSSTEPTVHTRPDNLLPGRAESVHPQSENTLSNQQQQQQQQQQVMESSAAMVMEMQQSICQAAAQIQSELFPSTASANGNLQQSPVYQQTSHMMSALSTNEDMQMQCELFSSPPAVSGNETSTTTTQQVATPGTTMFQTSSSGDGEETGTQAKQIQNSVFQTMVQMQHSGDNQPQVNLFSSTKSMMSVQNSGTQQQGNGLFQQGNEMMSLQSGNFLQQSSHSQAQLFHPQNPIADAQNLSQETQGSLFHSPNPIVHSQTSTTSSEQMQPPMFHSQSTIAVLQGSSVPQDQQSTNIFLSQSPMNNLQTNTVAQEAFFAAPNSISPLQSTSNSEQQAAFQQQAPISHIQTPMLSQEQAQPPQQGLFQPQVALGSLPPNPMPQSQQGTMFQSQHSIVAMQSNSPSQEQQQQQQQQQQQQQQQQQSILFSNQNTMATMASPKQPPPNMIFNPNQNPMANQEQQNQSIFHQQSNMAPMNQEQQPMQFQSQSTVSSLQNPGPTQSESSQTPLFHSSPQIQLVQGSPSSQEQQVTLFLSPASMSALQTSINQQDMQQSPLYSPQNNMPGIQGATSSPQPQATLFHNTAGGTMNQLQNSPGSSQQTSGMFLFGIQNNCSQLLTSGPATLPDQLMAISQPGQPQNEGQPPVTTLLSQQMPENSPLASSINTNQNIEKIDLLVSLQNQGNNLTGSF</t>
  </si>
  <si>
    <t>(direct)IPT_TIG_rcpt-IPR002909, (direct)NFAT_sbgrp-IPR018286</t>
  </si>
  <si>
    <t>3666779</t>
  </si>
  <si>
    <t>ENSE00001297928</t>
  </si>
  <si>
    <t>2922649</t>
  </si>
  <si>
    <t>(-)AA:958(AAH39245.1)-&gt;958(ENSP00000332151)</t>
  </si>
  <si>
    <t>(-)sequence: (AAH39245.1)MRTHTRGAPSVFFIYLLCFVSAYITDENPEVMIPFTNANYDSHPMLYFSRAEVAELQLRAASSHEHIAARLTEAVHTMLSSPLEYLPPWDPKDYSARWNEIFGNNLGALAMFCVLYPENIEARDMAKDYMERMAAQPSWLVKDAPWDEVPLAHSLVGFATAYDFLYNYLSKTQQEKFLEVIANASGYMYETSYRRGWGFQYLHNHQPTNCMALLTGSLVLMNQGYLQEAYLWTKQVLTIMEKSLVLLREVTDGSLYEGVAYGSYTTRSLFQYMFLVQRHFNINHFGHPWLKQHFAFMYRTILPGFQRTVAIADSNYNWFYGPESQLVFLDKFVMRNGSGNWLADQIRRNRVVEGPGTPSKGQRWCTLHTEFLWYDGSLKSVPPPDFGTPTLHYFEDWGVVTYGSALPAEINRSFLSFKSGKLGGRAIYDIVHRNKYKDWIKGWRNFNAGHEHPDQNSFTFAPNGVPFITEALYGPKYTFFNNVLMFSPAVSKSCFSPWVGQVTEDCSSKWSKYKHDLAASCQGRVVAAEEKNGVVFIRGEGVGAYNPQLNLKNVQRNLILLHPQLLLLVDQIHLGEESPLETAASFFHNVDVPFEETVVDGVHGAFIRQRDGLYKMYWMDDTGYSEKATFASVTYPRGYPYNGTNYVNVTMHLRSPITRAAYLFIGPSIDVQSFTVHGDSQQLDVFIATSKHAYATYLWTGEATGQSAFAQVIADRHKILFDRNSAIKSSIVPEVKDYAAIVEQNLQHFKPVFQLLEKQILSRVRNTASFRKTAERLLRFSDKRQTEEAIDRIFAISQQQQQQSKSKKNRRAGKRYKFVDAVPDIFAQIEVNEKKIRQKAQILAQKELPIDEDEEMKDLLDFADVTYEKHKNGGLIKGRFGQARMVTTTHSRAPSLSASYTRLFLILNIAIFFVMLAMQLTYFQRAQSLHGQRCLYAVLLIDSCILLWLYSSCSQSQC -&gt; (ENSP00000332151)MRTHTRGAPSVFFIYLLCFVSAYITDENPEVMIPFTNANYDSHPMLYFSRAEVAELQLRAASSHEHIAARLTEAVHTMLSSPLEYLPPWDPKDYSARWNEIFGNNLGALAMFCVLYPENIEARDMAKDYMERMAAQPSWLVKDAPWDEVPLAHSLVGFATAYDFLYNYLSKTQQEKFLEVIANASGYMYETSYRRGWGFQYLHNHQPTNCMALLTGSLVLMNQGYLQEAYLWTKQVLTIMEKSLVLLREVTDGSLYEGVAYGSYTTRSLFQYMFLVQRHFNINHFGHPWLKQHFAFMYRTILPGFQRTVAIADSNYNWFYGPESQLVFLDKFVMRNGSGNWLADQIRRNRVVEGPGTPSKGQRWCTLHTEFLWYDGSLKSVPPPDFGTPTLHYFEDWGVVTYGSALPAEINRSFLSFKSGKLGGRAIYDIVHRNKYKDWIKGWRNFNAGHEHPDQNSFTFAPNGVPFITEALYGPKYTFFNNVLMFSPAVSKSCFSPWVGQVTEDCSSKWSKYKHDLAASCQGRVVAAEEKNGVVFIRGEGVGAYNPQLNLKNVQRNLILLHPQLLLLVDQIHLGEESPLETAASFFHNVDVPFEETVVDGVHGAFIRQRDGLYKMYWMDDTGYSEKATFASVTYPRGYPYNGTNYVNVTMHLRSPITRAAYLFIGPSIDVQSFTVHGDSQQLDVFIATSKHAYATYLWTGEATGQSAFAQVIADRHKILFDRNSAIKSSIVPEVKDYAAIVEQNLQHFKPVFQLLEKQILSRVRNTASFRKTAERLLRFSDKRQTEEAIDRIFAISQQQQQQSKSKKNRRAGKRYKFVDAVPDIFAQIEVNEKKIRQKAQILAQKELPIDEDEEMKDLLDFADVTYEKHKNGGLIKGRFGQARMVTTTHSRAPSLSASYTRLFLILNIAIFFVMLAMQLTYFQRAQSLHGQRCLYAVLLIDSCILLWLYSSCSQSQC</t>
  </si>
  <si>
    <t>2922631</t>
  </si>
  <si>
    <t>ENSE00001239984|ENSE00001512292</t>
  </si>
  <si>
    <t>altPromoter|cassette-exon</t>
  </si>
  <si>
    <t>ENSG00000004866</t>
  </si>
  <si>
    <t>ST7</t>
  </si>
  <si>
    <t>Suppressor of tumorigenicity protein 7 (Protein HELG) [Source:UniProtKB/Swiss-Prot;Acc:Q9NRC1]</t>
  </si>
  <si>
    <t>3020507</t>
  </si>
  <si>
    <t>(-)alt-N-terminus,(-)AA:531(BAH12679.1)-&gt;534(AAG37720.1)</t>
  </si>
  <si>
    <t>(-)sequence: (BAH12679.1)MDYTVSMFLNTLTPKFYVALTGTSSLISGLILIFEWWYFRKYGTSFIEQVSVSHLRPLLGGVDNNSSNNSNSSNGDSDSNRQSVSECKVWRNPLNLFRGAEYNRYTWVTGREPLTYYDMNLSAQDHQTFFTCDSDHLRPADAIMQKAWRERNPQARISAAHEALEINEIRSRVEVPLIASSTIWEIKLLPKCATAYILLAEEEATTIAEAEKLFKQALKAGDGCYRRSQQLQHHGSQYEAQHRRDTNVLVYIKRRLAMCARRLGRTREAVKMMRDLMKEFPLLSMFNIHENLLEALLELQAYADVQAVLAKYDDISLPKSATICYTAALLKARAVSDKFSPEAASRRGLSTAEMNAVEAIHRAVEFNPHVPKYLLEMKSLILPPEHILKRGDSEAIAYAFFHLAHWKRVEGALNLLHCTWEGTFRMIPYPLEKGHLFYPYPICTETADRELLPSFHEVSVYPKKELPFFILFTAGLCSFTAMLALLTHQFPELMGVFAKAFLSTLFAPLNFVMEKVESILPSSLWHQLTRI -&gt; (AAG37720.1)MFGTESSVSMFLNTLTPKFYVALTGTSSLISGLILIFEWWYFRKYGTSFIEQVSVSHLRPLLGGVDNNSSNNSNSSNGDSDSNRQSVSECKVWRNPLNLFRGAEYNRYTWVTGREPLTYYDMNLSAQDHQTFFTCDSDHLRPADAIMQKAWRERNPQARISAAHEALEINEIRSRVEVPLIASSTIWEIKLLPKCATAYILLAEEEATTIAEAEKLFKQALKAGDGCYRRSQQLQHHGSQYEAQHRRDTNVLVYIKRRLAMCARRLGRTREAVKMMRDLMKEFPLLSMFNIHENLLEALLELQAYADVQAVLAKYDDISLPKSATICYTAALLKARAVSDKFSPEAASRRGLSTAEMNAVEAIHRAVEFNPHVPKYLLEMKSLILPPEHILKRGDSEAIAYAFFHLAHWKRVEGALNLLHCTWEGTFRMIPYPLEKGHLFYPYPICTETADRELLPSFHEVSVYPKKELPFFILFTAGLCSFTAMLALLTHQFPELMGVFAKAFLSTLFAPLNFVMEKVESILPSSLWHQLTRI</t>
  </si>
  <si>
    <t>3020496</t>
  </si>
  <si>
    <t>AY009152-1|AY009153-1|ENSE00001515347|ENSE00001515350</t>
  </si>
  <si>
    <t>E26-2</t>
  </si>
  <si>
    <t>2874468</t>
  </si>
  <si>
    <t>(direct)Fibrillin-IPR011398, (direct)EGF-IPR006210, (direct)EGF_3-IPR000742, (direct)EGF_Ca_bd-IPR001881</t>
  </si>
  <si>
    <t>ENSE00000972314</t>
  </si>
  <si>
    <t>ENSG00000163637</t>
  </si>
  <si>
    <t>PRICKLE2</t>
  </si>
  <si>
    <t>Prickle-like protein 2  [Source:UniProtKB/Swiss-Prot;Acc:Q7Z3G6]</t>
  </si>
  <si>
    <t>2679945</t>
  </si>
  <si>
    <t>(direct)PET_dom-IPR010442, (direct)Znf_LIM-IPR001781</t>
  </si>
  <si>
    <t>2679917</t>
  </si>
  <si>
    <t>ENSE00001332407</t>
  </si>
  <si>
    <t>3543553</t>
  </si>
  <si>
    <t>(direct)ADAM_spacer1-IPR010294</t>
  </si>
  <si>
    <t>ENSE00000493787|ENSE00001423467</t>
  </si>
  <si>
    <t>ENSG00000135643</t>
  </si>
  <si>
    <t>KCNMB4</t>
  </si>
  <si>
    <t>Calcium-activated potassium channel subunit beta-4 (Calcium-activated potassium channel, subfamily M subunit beta-4)(Maxi K channel subunit beta-4)(BK channel subunit beta-4)(BKbeta4)(Hbeta4)(K(VCA)beta-4)(Slo-beta-4)(Charybdotoxin receptor subunit beta-4) [Source:UniProtKB/Swiss-Prot;Acc:Q86W47]</t>
  </si>
  <si>
    <t>3421987</t>
  </si>
  <si>
    <t>3421985</t>
  </si>
  <si>
    <t>ENSE00001195318</t>
  </si>
  <si>
    <t>ENSG00000131747</t>
  </si>
  <si>
    <t>TOP2A</t>
  </si>
  <si>
    <t>TOP2A_HUMAN Isoform 2 of P11388 - Homo sapiens (Human) [Source:UniprotKB/SpliceVariant;Acc:P11388-2]</t>
  </si>
  <si>
    <t>3756216</t>
  </si>
  <si>
    <t>(-)alt-N-terminus,(-)alt-C-terminus,(-)AA:536(AAG13404.1)-&gt;1554(ENSP00000342944)</t>
  </si>
  <si>
    <t>(+)MOD_RES-Phosphoserine,(-)ACT_SITE-O-(5'-phospho-DNA)-tyrosine intermediate,(-)DTHCT-IPR012542,(-)MOD_RES-Phosphoserine,(-)MOD_RES-Phosphoserine; by CK2,(-)MOD_RES-Phosphothreonine,(-)MOTIF-Nuclear export signal,(-)TopoII_euk-IPR001154,(-)Topo_IIA_A/C-IPR002205,(-)Topo_IIA_B/N-IPR001241,(-)Topo_IIA_B_2-IPR013506,(-)Topo_IIA_cen-IPR013760,(-)Transcrpt_fac_CBFA/NFYB_topo-IPR003957</t>
  </si>
  <si>
    <t>(-)sequence: (AAG13404.1)MEVSPLQPVNENMQVNKIKKNEDAKKRLSVERIYQKKTQLEHILLRPDTYIGSVELVTQQMWVYDEDVGINYREVTFVPGLYKIFDEILVNAADNKQRDPKMSCIRVTIDPENNLISIWNNGKGIPVVEHKVEKMYVPALIFGQLLTSSNYDDDEKKVTGGRNGYGAKLCNIFSTKFTVETASREYKKMFKQTWMDNMGRAGEMELKPFNGEDYTCITFQPDLSKFKMQSLDKDIVALMVRRAYDIAGSTKDVKVFLNGNKLPVKGFRSYVDMYLKDKLDETGNSLKVIHEQVNHRWEVCLTMSEKGFQQISFVNSIATSKSSKYWSSRKSKQHILLNFFVLFKFINDAFFGICPFKGGRHVDYVADQIVTKLVDVVKKKNKGGVAVKAHQVKNHMWIFVNALIENPTFDSQTKENMTLQPKSFGSTCQLSEKFIKAAIGCGIVESILNWVKFKAQVQLNKKCSAVKHNRIKGIPKLDDANDAGGRNSTECTLILTEGDSAKTLAVSGLGVVGRDKYGVFPLRGKILNVREASHKQ -&gt; (ENSP00000342944)QVSPSHPVNENMQVNKIKKNEDAKKRLSVERIYQKKTQLEHILLRPDTYIGSVELVTQQMWVYDEDVGINYREVTFVPGLYKIFDEILVNAADNKQRDPKMSCIRVTIDPENNLISIWNNGKGIPVVEHKVEKMYVPALIFGQLLTSSNYDDDEKKVTGGRNGYGAKLCNIFSTKFTVETASREYKKMFKQTWMDNMGRAGEMELKPFNGEDYTCITFQPDLSKFKMQSLDKDIVALMVRRAYDIAGSTKDVKVFLNGNKLPVKGFRSYVDMYLKDKLDETGNSLKVIHEQVNHRWEVCLTMSEKGFQQISFVNSIATSKGGRHVDYVADQIVTKLVDVVKKKNKGGVAVKAHQVKNHMWIFVNALIENPTFDSQTKENMTLQPKSFGSTCQLSEKFIKAAHLYSRFLIDPFFPNMIPNMNLFQAIGCGIVESILNWVKFKAQVQLNKKCSAVKHNRIKGIPKLDDANDAGGRNSTECTLILTEGDSAKTLAVSGLGVVGRDKYGVFPLRGKILNVREASHKQIMENAEINNIIKIVGLQYKKNYEDEDSLKTLRYGKIMIMTDQDQDGSHIKGLLINFIHHNWPSLLRHRFLEEFITPIVKVSKNKQEMAFYSLPEFEEWKSSTPNHKKWKVKYYKGLGTSTSKEAKEYFADMKRHRIQFKYSGPEDDAAISLAFSKKQIDDRKEWLTNFMEDRRQRKLLGLPEDYLYGQTTTYLTYNDFINKELILFSNSDNERSIPSMVDGLKPGQRKVLFTCFKRNDKREVKVAQLAGSVAEMSSYHHGEMSLMMTIINLAQNFVGSNNLNLLQPIGQFGTRLHGGKDSASPRYIFTMLSSLARLLFPPKDDHTLKFLYDDNQRVEPEWYIPIIPMVLINGAEGIGTGWSCKIPNFDVREIVNNIRRLMDGEEPLPMLPSYKNFKGTIEELAPNQYVISGEVAILNSTTIEISELPVRTWTQTYKEQVLEPMLNGTEKTPPLITDYREYHTDTTVKFVVKMTEEKLAEAERVGLHKVFKLQTSLTCNSMVLFDHVGCLKKYDTVLDILRDFFELRLKYYGLRKEWLLGMLGAESAKLNNQARFILEKIDGKIIIENKPKKELIKVLIQRGYDSDPVKAWKEAQQKVPDEEENEESDNEKETEKSDSVTDSGPTFNYLLDMPLWYLTKEKKDELCRLRNEKEQELDTLKRKSPSDLWKEDLATFIEELEAVEAKEKQDEQVGLPGKGGKAKGKKTQMAEVLPSPRGQRVIPRITIEMKAEAEKKNKKKIKNENTEGSPQEDGVELEGLKQRLEKKQKREPGTKTKKQTTLAFKPIKKGKKRNPWSDSESDRSSDESNFDVPPRETEPRRAATKTKFTMDLDSDEDFSDFDEKTDDEDFVPSDASPPKTKTSPKLSNKELKPQKSVVSDLEADDVKGSVPLSSSPPATHFPDETEITNPVPKKNVTVKKTAAKSQSSTSTTGAKKRAAPKGTKRDPALNSGVSQKPDPAKTKNRRKRKPSTSDDSDSNFEKIVSKAVTSKKSKGESDDFHMDFDSAVAPRAKSVRAKKPIKYLEESDEDDLF</t>
  </si>
  <si>
    <t>(direct)Topo_IIA_cen-IPR013760, (direct)Topo_IIA_B/N-IPR001241</t>
  </si>
  <si>
    <t>3756193</t>
  </si>
  <si>
    <t>ENSE00000900581</t>
  </si>
  <si>
    <t>E46-1</t>
  </si>
  <si>
    <t>ENSG00000144006</t>
  </si>
  <si>
    <t>AC073995.6-2</t>
  </si>
  <si>
    <t>Putative uncharacterized protein ENSP00000295246 Fragment  [Source:UniProtKB/TrEMBL;Acc:A6NFG3]</t>
  </si>
  <si>
    <t>2564880</t>
  </si>
  <si>
    <t>2564872</t>
  </si>
  <si>
    <t>AK123626-27|AL832836-40|AL832977-51|ENSE00001164017|U28831-14</t>
  </si>
  <si>
    <t>E63-1|E63-2</t>
  </si>
  <si>
    <t>ENSG00000131043</t>
  </si>
  <si>
    <t>C20orf4</t>
  </si>
  <si>
    <t>Uncharacterized protein C20orf4  [Source:UniProtKB/Swiss-Prot;Acc:Q9Y312]</t>
  </si>
  <si>
    <t>3883788</t>
  </si>
  <si>
    <t>3883787</t>
  </si>
  <si>
    <t>ENSE00001413579|ENSE00001528050</t>
  </si>
  <si>
    <t>3185691</t>
  </si>
  <si>
    <t>ENSE00001312513|ENSE00001426146</t>
  </si>
  <si>
    <t>ENSG00000054967</t>
  </si>
  <si>
    <t>RELT</t>
  </si>
  <si>
    <t>Tumor necrosis factor receptor superfamily member 19L Precursor (Receptor expressed in lymphoid tissues) [Source:UniProtKB/Swiss-Prot;Acc:Q969Z4]</t>
  </si>
  <si>
    <t>3339889</t>
  </si>
  <si>
    <t>(-)alt-N-terminus,(-)alt-C-terminus,(-)AA:103(AK310103-PEP)-&gt;430(ENSP00000064780)</t>
  </si>
  <si>
    <t>(-)DISULFID,(-)REPEAT-TNFR-Cys,(-)SIGNAL,(-)TNFR_Cys_rich_reg-IPR001368,(-)TOPO_DOM-Cytoplasmic,(-)TOPO_DOM-Extracellular,(-)TRANSMEM</t>
  </si>
  <si>
    <t>(-)sequence: (AK310103-PEP)MAVMSGGGGPDVAWRWQQGPAAVVRHGSLGTAPGQVAQRRQPPSTRSSPSSLSSASWGCWASWCATSSSGRATTARRTRRSGPALEVEAVVRPSWGPLARPIQ -&gt; (ENSP00000064780)MKPSLLCRPLSCFLMLLPWPLATLTSTTLWQCPPGEEPDLDPGQGTLCRPCPPGTFSAAWGSSPCQPHARCSLWRRLEAQVGMATRDTLCGDCWPGWFGPWGVPRVPCQPCSWAPLGTHGCDEWGRRARRGVEVAAGASSGGETRQPGNGTRAGGPEETAAQYAVIAIVPVFCLMGLLGILVCNLLKRKGYHCTAHKEVGPGPGGGGSGINPAYRTEDANEDTIGVLVRLITEKKENAAALEELLKEYHSKQLVQTSHRPVSKLPPAPPNVPHICPHRHHLHTVQGLASLSGPCCSRCSQKKWPEVLLSPEAVAATTPVPSLLPNPTRVPKAGAKAGRQGEITILSVGRFRVARIPEQRTSSMVSEVKTITEAGPSWGDLPDSPQPGLPPEQQALLGSGGSRTKWLKPPAENKAEENRYVVRLSESNLVI</t>
  </si>
  <si>
    <t>3339880</t>
  </si>
  <si>
    <t>ENSE00000739940</t>
  </si>
  <si>
    <t>ENSG00000102996</t>
  </si>
  <si>
    <t>MMP15</t>
  </si>
  <si>
    <t>Matrix metalloproteinase-15 Precursor (MMP-15)(EC 3.4.24.-)(Membrane-type matrix metalloproteinase 2)(MT-MMP 2)(MTMMP2)(Membrane-type-2 matrix metalloproteinase)(MT2-MMP)(MT2MMP)(SMCP-2) [Source:UniProtKB/Swiss-Prot;Acc:P51511]</t>
  </si>
  <si>
    <t>3663076</t>
  </si>
  <si>
    <t>3663074</t>
  </si>
  <si>
    <t>ENSE00001290805</t>
  </si>
  <si>
    <t>ENSG00000151276</t>
  </si>
  <si>
    <t>AC121493.1</t>
  </si>
  <si>
    <t>Membrane-associated guanylate kinase, WW and PDZ domain-containing protein 1 (BAI1-associated protein 1)(BAP-1)(Membrane-associated guanylate kinase inverted 1)(MAGI-1)(Atrophin-1-interacting protein 3)(AIP3)(WW domain-containing protein 3)(WWP3)(Trinucleotide repeat-containing gene 19 protein) [Source:UniProtKB/Swiss-Prot;Acc:Q96QZ7]</t>
  </si>
  <si>
    <t>I35-1</t>
  </si>
  <si>
    <t>2680305</t>
  </si>
  <si>
    <t>(+)alt-N-terminus,(+)alt-C-terminus,(+)AA:178(AK127518-PEP)-&gt;1462(ENSP00000295884)</t>
  </si>
  <si>
    <t>(+)COMPBIAS-Poly-Ala,(+)COMPBIAS-Poly-Arg,(+)COMPBIAS-Poly-Gln,(+)COMPBIAS-Poly-Gly,(+)Cell_division_FtsZ_N-IPR000158,(+)DOMAIN-PDZ 1,(+)DOMAIN-PDZ 2,(+)DOMAIN-PDZ 3,(+)DOMAIN-PDZ 6,(+)DOMAIN-WW 1,(+)DOMAIN-WW 2,(+)Guanylate_kin-IPR008144,(+)Guanylt/Ca-IPR008145,(+)HELIX,(+)MOD_RES-Phosphotyrosine,(+)NP_BIND-ATP,(+)PDZ/DHR/GLGF-IPR001478,(+)STRAND,(+)TURN,(+)WW-IPR002349,(+)WW_Rsp5_WWP-IPR001202</t>
  </si>
  <si>
    <t>(+)sequence: (AK127518-PEP)MGKSGHTQGIRKAAESIADNPMNTTPGMGLRGNPTAGHADPRTGRRRDGGTRRPSARQPPTAPRGGPQRSGGRAPAAPTTLWRGGRSTRRDETSLRSGGESGHPPAGETAPPAGGDGLWRDSWSRGGPPSAGEGARPSAGPSPPTGGAHAPPSAGESGPWTKGTERTEPATEKGKRRI -&gt; (ENSP00000295884)MSKVIQKKNHWTSRVHECTVKRGPQGELGVTVLGGAEHGEFPYVGAVAAVEAAGLPGGGEGPRLGEGELLLEVQGVRVSGLPRYDVLGVIDSCKEAVTFKAVRQGGRLNKDLRHFLNQRFQKGSPDHELQQTIRDNLYRHAVPCTTRSPREGEVPGVDYNFLTVKEFLDLEQSGTLLEVGTYEGNYYGTPKPPSQPVSGKVITTDALHSLQSGSKQSTPKRTKSYNDMQNAGIVHAENEEEDDVPEMNSSFTADSGEQEEHTLQETALPPVNSSIIAAPITDPSQKFPQYLPLSAEDNLGPLPENWEMAYTENGEVYFIDHNTKTTSWLDPRCLNKQQKPLEECEDDEGVHTEELDSELELPAGWEKIEDPVYGIYYVDHINRKTQYENPVLEAKRKKQLEQQQQQQQQQQQQQQQQQQQQTEEWTEDHSALVPPVIPNHPPSNPEPAREVPLQGKPFFTRNPSELKGKFIHTKLRKSSRGFGFTVVGGDEPDEFLQIKSLVLDGPAALDGKMETGDVIVSVNDTCVLGHTHAQVVKIFQSIPIGASVDLELCRGYPLPFDPDDPNTSLVTSVAILDKEPIIVNGQETYDSPASHSSKTGKVNGMKDARPSSPADVASNSSHGYPNDTVSLASSIATQPELITVHIVKGPMGFGFTIADSPGGGGQRVKQIVDSPRCRGLKEGDLIVEVNKKNVQALTHNQVVDMLVECPKGSEVTLLVQRGGLPVPKKSPKSQPLERKDSQNSSQHSVSSHRSLHTASPSHSTQVLPEFPPAEAQAPDQTDSSGQKKPDPFKIWAQSRSMYENRLPDYQEQDIFLWRKETGFGFRILGGNEPGEPIYIGHIVPLGAADTDGRLRSGDELICVDGTPVIGKSHQLVVQLMQQAAKQGHVNLTVRRKVVFAVPKTENEVPSPASSHHSSNQPASLTEEKRTPQGSQNSLNTVSSGSGSTSGIGSGGGGGSGVVSTVVQPYDVEIRRGENEGFGFVIVSSVSRPEAGTTFGNACVAMPHKIGRIIEGSPADRCGKLKVGDRILAVNGCSITNKSHSDIVNLIKEAGNTVTLRIIPGDESSNATLLTNAEKIATITTTHTPSQQGTQETRNTTKPKQESQFEFKAPQATQEQDFYTVELERGAKGFGFSLRGGREYNMDLYVLRLAEDGPAERCGKMRIGDEILEINGETTKNMKHSRAIELIKNGGRRVRLFLKRGDGSVPEYDPSSDRHGPATGPQGVPEVRAGPDRRQHPSLESSYPPDLHKSSPHGEKRAHARDPKGSREYSRQPNEHHTWNGTSRKPDSGACRPKDRAPEGRRDAQAERAAAANGPKRRSPEKRREGTRSADNTLERREKHEKRRDVSPERRRERSPTRRRDGSPSRRRRSLERLLEQRRSPERRRGGSPERRAKSTDRRRARSPERRRERSLDKRNREDRASHREREEANLKQDAGRSSRHPPEQRRRPYKECSTDLSI</t>
  </si>
  <si>
    <t>2680298</t>
  </si>
  <si>
    <t>AK127518-1</t>
  </si>
  <si>
    <t>E36-4</t>
  </si>
  <si>
    <t>ENSG00000168264</t>
  </si>
  <si>
    <t>IRF2BP2</t>
  </si>
  <si>
    <t>Interferon regulatory factor 2-binding protein 2 (IRF-2-binding protein 2)(IRF-2BP2) [Source:UniProtKB/Swiss-Prot;Acc:Q7Z5L9]</t>
  </si>
  <si>
    <t>2461564</t>
  </si>
  <si>
    <t>2461531</t>
  </si>
  <si>
    <t>AK299768-1|AK309579-1</t>
  </si>
  <si>
    <t>ENSG00000119673</t>
  </si>
  <si>
    <t>ACOT2</t>
  </si>
  <si>
    <t>Acyl-coenzyme A thioesterase 2, mitochondrial Precursor (Acyl-CoA thioesterase 2)(EC 3.1.2.2)(Acyl-coenzyme A thioester hydrolase 2a)(Long-chain acyl-CoA thioesterase 2)(ZAP128)(CTE-Ia) [Source:UniProtKB/Swiss-Prot;Acc:P49753]</t>
  </si>
  <si>
    <t>E2-3</t>
  </si>
  <si>
    <t>3543698</t>
  </si>
  <si>
    <t>(-)alt-N-terminus,(-)AA:301(L40401-PEP)-&gt;483(ENSP00000238651)</t>
  </si>
  <si>
    <t>(-)Acyl-CoA_thioEstase_long-chain-IPR016662,(-)MOD_RES-N6-acetyllysine,(-)Thio_Ohase/aa_AcTrfase-IPR006862</t>
  </si>
  <si>
    <t>(-)sequence: (L40401-PEP)MASSPAVLRASRLYQWSLKSSAQFLGSPQLRQNLGPFLGLWTCSGTGGGLLEYRASLLAGKGFAVMALAYYNYEDLPKTMETLHLEYFEEAMNYLLSHPEVKGPGVGLLGISKGGELCLSMASFLKGITAAVVINGSVANVGGTLHYKGETLPPVGVNRNRIKVTKDGYADIVDVLNSPLEGPDQKSFIPVERAESTFLFLVGQDDHNWKSEFYANEACKRLQAHGRRKPQIICYPETGHYIEPPYFPLCRASLHALVGSPIIWGGEPRAHAMAQVDAWKQLQTFFHKHLGGHEGTIPSKV -&gt; (ENSP00000238651)MSNKLLSPHPHSVVLRSEFKMASSPAVLRASRLYQWSLKSSAQFLGSPQLRQVGQIIRVPARMAATLILEPAGRCCWDEPVRIAVRGLAPEQPVTLRASLRDEKGALFQAHARYRADTLGELDLERAPALGGSFAGLEPMGLLWALEPEKPLVRLVKRDVRTPLAVELEVLDGHDPDPGRLLCQTRHERYFLPPGVRREPVRVGRVRGTLFLPPEPGPFPGIVDMFGTGGGLLEYRASLLAGKGFAVMALAYYNYEDLPKTMETLHLEYFEEAMNYLLSHPEVKGPGVGLLGISKGGELCLSMASFLKGITAAVVINGSVANVGGTLHYKGETLPPVGVNRNRIKVTKDGYADIVDVLNSPLEGPDQKSFIPVERAESTFLFLVGQDDHNWKSEFYANEACKRLQAHGRRKPQIICYPETGHYIEPPYFPLCRASLHALVGSPIIWGGEPRAHAMAQVDAWKQLQTFFHKHLGGHEGTIPSKV</t>
  </si>
  <si>
    <t>(direct)Acyl-CoA_thioEstase_long-chain-IPR016662</t>
  </si>
  <si>
    <t>3543673</t>
  </si>
  <si>
    <t>ENSE00000911929</t>
  </si>
  <si>
    <t>3833664</t>
  </si>
  <si>
    <t>(-)alt-N-terminus,(-)alt-C-terminus,(-)AA:100(AK309484-PEP)-&gt;212(BAH13998.1)</t>
  </si>
  <si>
    <t>(-)DISULFID,(-)DOMAIN-EGF-like 10; calcium-binding,(-)DOMAIN-EGF-like 9; calcium-binding,(-)EGF-IPR006210,(-)EGF-type_Asp/Asn_hydroxyl_CS-IPR000152,(-)EGF_3-IPR000742,(-)EGF_Ca_bd-IPR001881,(-)EGF_Ca_bd_2-IPR013091,(-)EGF_Ca_bd_CS-IPR018097,(-)EGF_like_reg_CS-IPR013032,(-)Furin_repeat-IPR006212</t>
  </si>
  <si>
    <t>(-)sequence: (AK309484-PEP)MEALWWGGQFNPVTAAFPSSPTQAPGGQSSTEAAAAPGPPAKMWMSVPEAPHPAPTAGVRTQKAASSVSAPWASNPTLLAPSARMWMSVRTTSHALGRSV -&gt; (BAH13998.1)MWTSATACRRRVTSGAARTRQAASCACAPPGTRLHRTEPAARMWMSVPEAPHPAPTAGVRTQKAASSVSAPWASNPTLLAPNVDECENHLACPGQECVNSPGSFQCRTCPSGHHLHRGRCTDVDECSSGAPPCGPHGHCTNTEGSFRCSCAPGYRAPSGRPGPCADVNECLEGDFCFPHGECLNTDGSFACTCAPGYRPGPRGASCLGSYPG</t>
  </si>
  <si>
    <t>(direct)EGF_Ca_bd_2-IPR013091, (direct)EGF_3-IPR000742, (direct)EGF_Ca_bd_CS-IPR018097, (direct)EGF-IPR006210, (direct)EGF_like_reg_CS-IPR013032, (direct)EGF_Ca_bd-IPR001881</t>
  </si>
  <si>
    <t>ENSE00001138506</t>
  </si>
  <si>
    <t>ENSG00000161647</t>
  </si>
  <si>
    <t>MPP3</t>
  </si>
  <si>
    <t>MAGUK p55 subfamily member 3 (Protein MPP3)(Discs large homolog 3) [Source:UniProtKB/Swiss-Prot;Acc:Q13368]</t>
  </si>
  <si>
    <t>3758651</t>
  </si>
  <si>
    <t>(-)alt-N-terminus,(-)alt-C-terminus,(-)AA:388(BAG61482.1)-&gt;585(ENSP00000348885)</t>
  </si>
  <si>
    <t>(-)DOMAIN-Guanylate kinase-like,(-)Guanylate_kin-IPR008144,(-)Guanylt/Ca-IPR008145,(-)SH3_domain-IPR001452</t>
  </si>
  <si>
    <t>(-)sequence: (BAG61482.1)MELQYPPPPPSPRICRERSGGDNASMPVLSEDSGLHETLALLTSQLRPDSNHKEEMGFLRDVFSEKSLSYLMKIHEKLRYYERQSPTPVLHSAVALAEDVMEELQAASVHSDERELLQLLSTPHLRAVLMVHDTVAQKNFDPVLPPLPDNIDEDFDEESVKIVRLVKNKEPLGATIRRDEHSGAVVVARIMRGGAADRSGLVHVGDELREVNGIAVLHKRPDEISQILAQSQGSITLKIIPATQEEDRLKESKVFMRALFHYNPREDRAIPCQEAGLPFQRRQVLEVVSQDDPTWWQAKRVGDTNLRAGLIPSKGFQERRLSYRRAYGTPISPQFSQPKQELSLPRHWAPTQLLPSCGAHCPGGKGTHTPTLIPILLSPSLQLEFIQY -&gt; (ENSP00000348885)MPVLSEDSGLHETLALLTSQLRPDSNHKEEMGFLRDVFSEKSLSYLMKIHEKLRYYERQSPTPVLHSAVALAEDVMEELQAASVHSDERELLQLLSTPHLRAVLMVHDTVAQKNFDPVLPPLPDNIDEDFDEESVKIVRLVKNKEPLGATIRRDEHSGAVVVARIMRGGAADRSGLVHVGDELREVNGIAVLHKRPDEISQILAQSQGSITLKIIPATQEEDRLKESKVFMRALFHYNPREDRAIPCQEAGLPFQRRQVLEVVSQDDPTWWQAKRVGDTNLRAGLIPSKGFQERRLSYRRAAGTLPSPQSLRKPPYDQPCDKETCDCEGYLKGHYVAGLRRSFRLGCRERLGGSQEGKMSSGAESPELLTYEEVARYQHQPGERPRLVVLIGSLGARLHELKQKVVAENPQHFGVAVPHTTRPRKSHEKEGVEYHFVSKQAFEADLHHNKFLEHGEYKENLYGTSLEAIQAVMAKNKVCLVDVEPEALKQLRTSEFKPYIIFVKPAIQEKRKTPPMSPACEDTAAPFDEQQQEMAASAAFIDRHYGHLVDAVLVKEDLQGAYSQLKVVLEKLSKDTHWVPVSWVR</t>
  </si>
  <si>
    <t>(direct)Guanylt/Ca-IPR008145, (direct)Guanylate_kin-IPR008144</t>
  </si>
  <si>
    <t>3758640</t>
  </si>
  <si>
    <t>ENSE00001423624</t>
  </si>
  <si>
    <t>ENSG00000105767</t>
  </si>
  <si>
    <t>CADM4</t>
  </si>
  <si>
    <t>Cell adhesion molecule 4 Precursor (Immunoglobulin superfamily member 4C)(Nectin-like protein 4)(TSLC1-like protein 2) [Source:UniProtKB/Swiss-Prot;Acc:Q8NFZ8]</t>
  </si>
  <si>
    <t>3864532</t>
  </si>
  <si>
    <t>(direct)Ig_V-set_sub-IPR003596, (direct)Ig-like-IPR007110, (direct)CD80_C2-set-IPR013162, (direct)Ig_sub2-IPR003598, (direct)Ig-IPR013151, (direct)Ig_sub-IPR003599</t>
  </si>
  <si>
    <t>3864519</t>
  </si>
  <si>
    <t>ENSE00000710810</t>
  </si>
  <si>
    <t>ENSG00000116260</t>
  </si>
  <si>
    <t>QSOX1</t>
  </si>
  <si>
    <t>Sulfhydryl oxidase 1 Precursor (hQSOX)(EC 1.8.3.2)(Quiescin Q6) [Source:UniProtKB/Swiss-Prot;Acc:O00391]</t>
  </si>
  <si>
    <t>2370014</t>
  </si>
  <si>
    <t>(+)alt-N-terminus,(+)alt-C-terminus,(+)AA:123(BAB85088.1)-&gt;604(ENSP00000375883)</t>
  </si>
  <si>
    <t>(+)DOMAIN-ERV/ALR sulfhydryl oxidase,(+)DOMAIN-Thioredoxin,(+)Evr1_Alr-IPR006863,(+)SIGNAL,(+)Thioredoxin-like_fold-IPR012336,(+)Thioredoxin-like_subdom-IPR006662,(+)Thioredoxin_dom-IPR013766</t>
  </si>
  <si>
    <t>(+)sequence: (BAB85088.1)MHRDQPHLECSQTRCPSAHTAPGHRLPIELSAPKPHGLFMHGDRPLDVQPCHPLPQSSLRAPASVPWAGEGEACLHLPNSSSSRKQGLVCQSCRVGHSVGRSQPGLESLPLIRPAGVYKDQSC -&gt; (ENSP00000375883)MRRCNSGSGPPPSLLLLLLWLLAVPGANAAPRSALYSPSDPLTLLQADTVRGAVLGSRSAWAVEFFASWCGHCIAFAPTWKALAEDVKAWRPALYLAALDCAEETNSAVCRDFNIPGFPTVRFFKAFTKNGSGAVFPVAGADVQTLRERLIDALESHHDTWPPACPPLEPAKLEEIDGFFARNNEEYLALIFEKGGSYLGREVALDLSQHKGVAVRRVLNTEANVVRKFGVTDFPSCYLLFRNGSVSRVPVLMESRSFYTAYLQRLSGLTREAAQTTVAPTTANKIAPTVWKLADRSKIYMADLESALHYILRIEVGRFPVLEGQRLVALKKFVAVLAKYFPGRPLVQNFLHSVNEWLKRQKRNKIPYSFFKTALDDRKEGAVLAKKVNWIGCQGSEPHFRGFPCSLWVLFHFLTVQAARQNVDHSQEAAKAKEVLPAIRGYVHYFFGCRDCASHFEQMAAASMHRVGSPNAAVLWLWSSHNRVNARLAGAPSEDPQFPKVQWPPRELCSACHNERLDVPVWDVEATLNFLKAHFSPSNIILDFPAAGSAARRDVQNVAAAPELAMGALELESRNSTLDPGKPEMMKSPTNTTPHVPAEGPELV</t>
  </si>
  <si>
    <t>2369950</t>
  </si>
  <si>
    <t>AK074447-1|AL832927-1|CR597598-1</t>
  </si>
  <si>
    <t>E13-10</t>
  </si>
  <si>
    <t>ENSG00000107611</t>
  </si>
  <si>
    <t>CUBN</t>
  </si>
  <si>
    <t>Cubilin Precursor (Intrinsic factor-cobalamin receptor)(Intrinsic factor-vitamin B12 receptor)(460 kDa receptor)(Intestinal intrinsic factor receptor) [Source:UniProtKB/Swiss-Prot;Acc:O60494]</t>
  </si>
  <si>
    <t>E64-1</t>
  </si>
  <si>
    <t>3279712</t>
  </si>
  <si>
    <t>(-)alt-N-terminus,(-)alt-C-terminus,(-)AA:341(AK308290-PEP)-&gt;464(BAG52089.1)</t>
  </si>
  <si>
    <t>(+)CUB-IPR000859,(+)DISULFID,(+)DOMAIN-CUB 21,(-)CUB-IPR000859,(-)DISULFID,(-)DOMAIN-CUB 25</t>
  </si>
  <si>
    <t>(-)sequence: (AK308290-PEP)MWRLCGPSKPTLPLVIPYSQVWIHFVTNERVEHIGFHAKYSFTDCGGIQIGDSGVITSPNYPNAYDSLTHCSWLLEAPQGHTITLTFSDFDIEPHTTCAWDSVTVRNGGSPESPIIGQYCGNSNPRTIQSGSNQLVVTFNSDHSLQGGGFYATWNTQTLGCGGIFHSDNGTIRSPHWPQNFPENSRCSWTAITHKSKHLEISFDNNFLIPSGDGQCQNSFVKVWAGTEEVDKALLATGCGNVAPGPVITPSNTFTAVFQSQEAPAQGFSASFVSRCGSNFTGPSGYIISPNYPKQYDNNMNCTYVIEANPLSVVLLTFVSFHLEARSAVTGSCVNDGVHII -&gt; (BAG52089.1)MSHSWNVLWLTFCSDSNGMYDKNLNCVWIIIAPVNKVIHLTFNTFALEAASTRQRCLYDYVKLYDGDSENANLAGTFCGSTVPAPFISSGNFLTVQFISDLTLEREGFNATYTIMDMPCGGTYNATWTPQNISSPNSSDPDVPFSICTWVIDSPPHQQVKITVWALQLTSQDCTQNYLQLQDSPQGHGNSRFQFCGRNASAVPVFYSSMSTAMVIFKSGVVNRNSRMSFTYQIADCNRDYHKAFGNLRSPGWPDNYDNDKDCTVTLTAPQNHTISLFFHSLGIENSVECRNDFLEVRNGSNSNSPLLGKYCGTLLPNPVFSQNSELYLRFKSDSVTSDRGYEIIWTSSPSGCGGTLYGDRGSFTSPGYPGTYPNNTYCEWVLVAPAGRLVTINLYFISIDDPGDCVQNYLTLYDGPNASSPSSGPYCGGDTSIAPFVASSNQVFIKFHADYARRPSAFRLTWDS</t>
  </si>
  <si>
    <t>(direct)CUB-IPR000859</t>
  </si>
  <si>
    <t>3279698</t>
  </si>
  <si>
    <t>ENSE00001164038</t>
  </si>
  <si>
    <t>E70-1</t>
  </si>
  <si>
    <t>ENSG00000181773</t>
  </si>
  <si>
    <t>GPR3</t>
  </si>
  <si>
    <t>Probable G-protein coupled receptor 3 (ACCA orphan receptor) [Source:UniProtKB/Swiss-Prot;Acc:P46089]</t>
  </si>
  <si>
    <t>2327048</t>
  </si>
  <si>
    <t>2327045</t>
  </si>
  <si>
    <t>ENSE00001462186</t>
  </si>
  <si>
    <t>E28-2</t>
  </si>
  <si>
    <t>3185764</t>
  </si>
  <si>
    <t>(-)alt-N-terminus,(-)alt-C-terminus,(-)AA:319(AAM33253.1)-&gt;917(ENSP00000340284)</t>
  </si>
  <si>
    <t>(-)COMPBIAS-Pro-rich,(-)DOMAIN-RGS,(-)HELIX,(-)MOD_RES-Phosphoserine,(-)PDZ/DHR/GLGF-IPR001478,(-)PRO_rich-IPR000694,(-)Regulat_G_prot_signal-IPR000342,(-)Regulat_G_prot_signal_superfam-IPR016137,(-)STRAND</t>
  </si>
  <si>
    <t>(-)sequence: (AAM33253.1)MVTRRPVTNSWDWLPAGAAPEAVPCRHMPLSRLPLRVGQKESFFPLPLLVPPISWLLLSESQPRLVPGSPVIRPGFQRACVAAACTVAARCPGRGVGDRSQSGASCRPIWGPKVGGPTEMLRGMYLTRNGNLQRRHTMKEAKDMKNKLGIFRRRNESPGAPPAGKADKMMKSFKPTSEEALKWGESLEKLLVHKYGLAVFQAFLRTEFSEENLEFWLACEDFKKVKSQSKMASKAKKIFVEYIAIQACKEVNLDSYTREHTKDNLQSVTRGCFDLAQKRIFGLMEKDSYPRFLRSDLYLDLINQKKMSPPLDYKDDDDK -&gt; (ENSP00000340284)MNRFNGLCKVCSERRYRQITIPRGKDGFGFTICCDSPVRVQAVDSGGPAERAGLQQLDTVLQLNERPVEHWKCVELAHEIRSCPSEIILLVWRMVPQVKPGPDGGVLRRASCKSTHDLQSPPNKREKNCTHGVQARPEQRHSCHLVCDSSDGLLLGGWERYTEVAKRGGQHTLPALSRATAPTDPNYIILAPLNPGSQLLRPVYQEDTIPEESGSPSKGKSYTGLGKKSRLMKTVQTMKGHGNYQNCPVVRPHATHSSYGTYVTLAPKVLVFPVFVQPLDLCNPARTLLLSEELLLYEGRNKAAEVTLFAYSDLLLFTKEDEPGRCDVLRNPLYLQSVKLQEGSSEDLKFCVLYLAEKAECLFTLEAHSQEQKKRVCWCLSENIAKQQQLAASPPDSKMFETEADEKREMALEEGKGPGAEDSPPSKEPSPGQELPPGQDLPPNKDSPSGQEPAPSQEPLSSKDSATSEGSPPGPDAPPSKDVPPCQEPPPAQDLSPCQDLPAGQEPLPHQDPLLTKDLPAIQESPTRDLPPCQDLPPSQVSLPAKALTEDTMSSGDLLAATGDPPAAPRPAFVIPEVRLDSTYSQKAGAEQGCSGDEEDAEEAEEVEEGEEGEEDEDEDTSDDNYGERSEAKRSSMIETGQGAEGGLSLRVQNSLRRRTHSEGSLLQEPRGPCFASDTTLHCSDGEGAASTWGMPSPSTLKKELGRNGGSMHHLSLFFTGHRKMSGADTVGDDDEASRKRKSKNLAKDMKNKLGIFRRRNESPGAPPAGKADKMMKSFKPTSEEALKWGESLEKLLVHKYGLAVFQAFLRTEFSEENLEFWLACEDFKKVKSQSKMASKAKKIFAEYIAIQACKEVNLDSYTREHTKDNLQSVTRGCFDLAQKRIFGLMEKDSYPRFLRSDLYLDLINQKKMSPPL</t>
  </si>
  <si>
    <t>ENSE00001128307|ENSE00001579855|ENSE00001588297</t>
  </si>
  <si>
    <t>3598434</t>
  </si>
  <si>
    <t>(+)alt-C-terminus,(+)AA:1012(BAG64922.1)-&gt;1099(AAC77912.1)</t>
  </si>
  <si>
    <t>(+)K-dep_Na/Ca-exchanger-like-IPR004481,(+)NaCa_Exmemb-IPR004837,(+)TOPO_DOM-Cytoplasmic,(+)TOPO_DOM-Extracellular,(+)TRANSMEM</t>
  </si>
  <si>
    <t>(+)sequence: (BAG64922.1)MGKLIRMGPQERWLLRTKRLHWSRLLFLLGMLIIGSSYQHLRRPRGLSSLWAAVSSHQPIKLASRDLSSEEMMMMSSSPSKPSSEMGGKMLVPQASVGSDEATLSMTVENIPSMPKRTAKMIPTTTKNNYSPTAAGTERRKEDTPTSSRTLTYYTSTSSRQIVKKYTPTPRGEMKSYSPTQVREKVKYTPSPRGRRVGTYVPSTFMTMETSHAITPRTTVKDSDITATYKILETNSLKRIMEETTPTTLKGMFDSTPTFLTHEVEANVLTSPRSVMEKNNLFPPRRVESNSSAHPWGLVGKSNPKTPQGTVLLHTPATSEGQVTISTMTGSSPAETKAFTAAWSLRNPSPRTSVSAIKTAPAIVWRLAKKPSTAPSTSTTPTVRAKLTMQVHHCVVVKPTPAMLTTPSPSLTTALLPEELSPSPSVLPPSLPDLHPKGEYPPDLFSVEERRQGWVVLHVFGMMYVFVALAIVCDEYFVPALGVITDKLQISEDVAGATFMAAGGSAPELFTSLIGVFISHSNVGIGTIVGSAVFNILFVIGTCSLFSREILNLTWWPLFRDVSFYILDLIMLILFFLDSLIAWWESLLLLLAYAFYVFTMKWNKHIEVWVKEQLSRRPVAKVMALEDLSKLPSLLTRGSSSTSLHNSTIRSTIYQLMLHSLDPLREVRLAKEKEEESLNQGARAQPQAKAESKPEEEEPAKLPAVTVTPAPVPDIKGDQKENPGGQEDVAEAESTGEMPGEEGETAGEGETEEKSGGETQPEGEGETETQGKGEECEDENEAEGKGDNEGEDEGEIHAEDGEMKGNEGETESRELSAENHGEAKNDEKGVEDGGGSDGGDSEEEEEEEEEQEEEEEEEEQEEEEEEEEEEEEKGNEEPLSLDWPETRQKQAIYLFLLPIVFPLWLTVPDVRRQESRKFFVFTFLGSIMWIAMFSYLMVWWAHQVGETIGISEEIMGLTILAAGTSIPDLITSVIVARKGLGDMAVSSSVGSNIFDITVGVGSCEMFQHGAIH -&gt; (AAC77912.1)MGKLIRMGPQERWLLRTKRLHWSRLLFLLGMLIIGSTYQHLRRPRGLSSLWAAVSSHQPIKLASRDLSSEEMMMMSSSPSKPSSEMGGKMLVPQASVGSDEATLSMTVENIPSMPKRTAKMIPTTTKNNYSPTAAGTERRKEDTPTSSRTLTYYTSTSSRQIVKKYTPTPRGEMKSYSPTQVREKVKYTPSPRGRRVGTYVPSTFMTMETSHAITPRTTVKDSDITATYKILETNSLKRIMEETTPTTLKGMFDSTPTFLTHEVEANVLTSPRSVMEKNNLFPPRRVESNSSAHPWGLVGKSNPKTPQGTVLLHTPATSEGQVTISTMTGSSPAETKAFTAAWSLRNPSPRTSVSAIKTAPAIVWRLAKKPSTAPSTSTTPTVRAKLTMQVHHCVVVKPTPAMLTTPSPSLTTALLPEELSPSPSVLPPSLPDLHPKGEYPPDLFSVEERRQGWVVLHVFGMMYVFVALAIVCDEYFVPALGVITDKLQISEDVAGATFMAAGGSAPELFTSLIGVFISHSNVGIGTIVGSAVFNILFVIGTCSLFSREILNLTWWPLFRDVSFYILDLIMLILFFLDSLIAWWESLLLLLAYAFYVFTMKWNKHIEVWVKEQLSRRPVAKVMALEDLSKPGDGAIAVDELQDNKKLKLPSLLTRGSSSTSLHNSTIRSTIYQLMLHSLDPLREVRLAKEKEEESLNQGARAQPQAKAESKPEEEEPAKLPAVTVTPAPVPDIKGDQKENPGGQEDVAEAESTGEMPGEEGETAGEGETEEKSGGETQPEGEGETETQGKGEECEDENEAEGKGDNEGEDEGEIHAEDGEMKGNEGETESQELSAENHGEAKNDEKGVEDGGGSDGGDSEEEEEEEEEQEEEEEEEEQEEEEEEEEEEEEKGNEEPLSLDWPETRQKQAIYLFLLPIVFPLWLTVPDVRRQESRKFFVFTFLGSIMWIAMFSYLMVWWAHQVGETIGISEEIMGLTILAAGTSIPDLITSVIVARKGLGDMAVSSSVGSNIFDITVGLPVPWLLFSLINGLQPVPVSSNGLFCAIVLLFLMLLFVISSIASCKWRMNKILGFTMFLLYFVFLIISVMLEDRIISCPVSV</t>
  </si>
  <si>
    <t>AB014602-2|AK304006-3</t>
  </si>
  <si>
    <t>ENSG00000148671</t>
  </si>
  <si>
    <t>C10orf116</t>
  </si>
  <si>
    <t>Adipose most abundant gene transcript 2 protein (apM-2) [Source:UniProtKB/Swiss-Prot;Acc:Q15847]</t>
  </si>
  <si>
    <t>3256199</t>
  </si>
  <si>
    <t>(+)alt-N-terminus,(+)alt-C-terminus,(+)AA:55(ENSP00000361082)-&gt;245(AK097165-PEP)</t>
  </si>
  <si>
    <t>(+)sequence: (ENSP00000361082)MASKGLQDLKQQVEGTAQEAAMDQLAKTTQETIDKTANQASDTFSGIGKKFGLLK -&gt; (AK097165-PEP)MTIISVTLEIHHHITERDADRSLTILDEQLYSFAFSTVHITKKRNGGGSLNNYSSSIPLTPSTSQEDLYFSVPPTANTPTPVCKQSMGWSNLFTSEKGSDPDKGRKALESHADTIGSGRAIPIKQGMLLKRSGKWLKTWKKKYVTLCSNGVLTYYSSLGDYMKNIHKKEIDLRTSTIKVPGKWPSLATSACAPISSSKSNGLSKDMEALHMSANSDIGLGDSICFSPSISSTTSPKLNLPPSPHA</t>
  </si>
  <si>
    <t>3256192</t>
  </si>
  <si>
    <t>ENSE00000986494|ENSE00001556320</t>
  </si>
  <si>
    <t>ENSG00000023171</t>
  </si>
  <si>
    <t>GRAMD1B</t>
  </si>
  <si>
    <t>GRAM domain-containing protein 1B  [Source:UniProtKB/Swiss-Prot;Acc:Q3KR37]</t>
  </si>
  <si>
    <t>3353706</t>
  </si>
  <si>
    <t>(-)AA:698(BAG09993.1)-&gt;698(AB033027-PEP)</t>
  </si>
  <si>
    <t>(-)sequence: (BAG09993.1)MVEKGSDHSSDKSPSTPEQGVQRSCSSQSGRSGGKNSKKSQSWYNVLSPTYKQRNEDFRKLFKQLPDTERLIVDYSCALQRDILLQGRLYLSENWICFYSNIFRWETLLTVRLKDICSMTKEKTARLIPNAIQVCTDSEKHFFTSFGARDRTYMMMFRLWQNALLEKPLCPKELWHFVHQCYGNELGLTSDDEDYVPPDDDFNTMGYCEEIPVEENEVNDSSSKSSIETKPDASPQLPKKSITNSTLTSTGSSEAPVSFDGLPLEEEALEGDGSLEKELAIDNIMGEKIEMIAPVNSPSLDFNDNEDIPTELSDSSDTHDEGEVQAFYEDLSGRQYVNEVFNFSVDKLYDLLFTNSPFQRDFMEQRRFSDIIFHPWKKEENGNQSRVILYTITLTNPLAPKTATVRETQTMYKASQESECYVIDAEVLTHDVPYHDYFYTINRYTLTRVARNKSRLRVSTELRYRKQPWGLVKTFIEKNFWSGLEDYFRHLESELAKTESTYLAEMHRQSPKEKASKTTTVRRRKRPHAHLRVPHLEEVMSPVTTPTDEDVGHRIKHVAGSTQTRHIPEDTPNGFHLQSVSKLLLVISCVICFSLVLLVILNMMLFYKLWMLEYTTQTLTAWQGLRLQERLPQSQTEWAQLLESQQKYHDTELQKWREIIKSSVMLLDQMKDSLINLQNGIRSRDYTSESEEKRNRYH -&gt; (AB033027-PEP)MVEKGSDHSSDKSPSTPEQGVQRSCSSQSGRSGGKNSKKSQSWYNVLSPTYKQRNEDFRKLFKQLPDTERLIVDYSCALQRDILLQGRLYLSENWICFYSNIFRWETLLTVRLKDICSMTKEKTARLIPNAIQVCTDSEKHFFTSFGARDRTYMMMFRLWQNALLEKPLCPKELWHFVHQCYGNELGLTSDDEDYVPPDDDFNTMGYCEEIPVEENEVNDSSSKSSIETKPDASPQLPKKSITNSTLTSTGSSEAPVSFDGLPLEEEALEGDGSLEKELAIDNIMGEKIEMIAPVNSPSLDFNDNEDIPTELSDSSDTHDEGEVQAFYEDLSGRQYVNEVFNFSVDKLYDLLFTNSPFQRDFMEQRRFSDIIFHPWKKEENGNQSRVILYTITLTNPLAPKTATVRETQTMYKASQESECYVIDAEVLTHDVPYHDYFYTINRYTLTRVARNKSRLRVSTELRYRKQPWGLVKTFIEKNFWSGLEDYFRHLESELAKTESTYLAEMHRQSPKEKASKTTTVRRRKRPHAHLRVPHLEEVMSPVTTPTDEDVGHRIKHVAGSTQTRHIPEDTPNGFHLQSVSKLLLVISCVICFSLVLLVILNMMLFYKLWMLEYTTQTLTAWQGLRLQERLPQSQTEWAQLLESQQKYHDTELQKWREIIKSSVMLLDQMKDSLINLQNGIRSRDYTSESEEKRNRYH</t>
  </si>
  <si>
    <t>3353640</t>
  </si>
  <si>
    <t>AB033027-1|AK297606-1|AK307795-1</t>
  </si>
  <si>
    <t>ENSG00000133466</t>
  </si>
  <si>
    <t>C1QTNF6</t>
  </si>
  <si>
    <t>Complement C1q tumor necrosis factor-related protein 6 Precursor  [Source:UniProtKB/Swiss-Prot;Acc:Q9BXI9]</t>
  </si>
  <si>
    <t>3960016</t>
  </si>
  <si>
    <t>(+)alt-N-terminus,(+)AA:154(BAC87283.1)-&gt;259(AAQ88740.1)</t>
  </si>
  <si>
    <t>(+)C1q-IPR001073,(+)Collagen-IPR008160,(+)DOMAIN-C1q,(+)DOMAIN-Collagen-like,(+)Tumour_necrosis_fac-like-IPR008983,(-)C1q-IPR001073</t>
  </si>
  <si>
    <t>(+)sequence: (BAC87283.1)MSVGTSLEQAQMSTLTCPLFIPTVGRKTALHSGEDFQTLLFERVFVNLDGCFDMATGQFAAPLRGIYFFSLNVHSWNYKETYVHIMHNQKEAVILYAQPSERSIMQSQSVMLDLAYGDRVWVRLFKRQRENAIYSNDFDTYITFSGHLIKAEDD -&gt; (AAQ88740.1)MVTAALGPVWAALLLFLLMCEIRMVELTFDRAVASGCQRCCDSEDPLDPAHVSSASSSGRPHALPEIRPYINITILKGDKGDPGPMGLPGYMGREGPQGEPGPQGSKGDKGEMGSPGAPCQKRFFAFSVGRKTALHSGEDFQTLLFERVFVNLDGCFDMATGQFAAPLRGIYFFSLNVHSWNYKETYVHIMHNQKEAVILYAQPSERSIMQSQSVMLDLAYGDRVWVRLFKRQRENAIYSNDFDTYITFSGHLIKAEDD</t>
  </si>
  <si>
    <t>(direct)C1q-IPR001073</t>
  </si>
  <si>
    <t>3960005</t>
  </si>
  <si>
    <t>AK128125-7|ENSE00001489846</t>
  </si>
  <si>
    <t>E7-1|E7-2</t>
  </si>
  <si>
    <t>3597355</t>
  </si>
  <si>
    <t>(-)alt-coding,(-)AA:284(ENSP00000267996)-&gt;326(ENSP00000350667)</t>
  </si>
  <si>
    <t>(+)Tropomyosin-IPR000533,(-)CROSSLNK-Glycyl lysine isopeptide (Lys-Gly) (interchain with G-Cter in ubiquitin),(-)Tropomyosin-IPR000533</t>
  </si>
  <si>
    <t>(-)sequence: (ENSP00000267996)MDAIKKKMQMLKLDKENALDRAEQAEADKKAAEDRSKQLEEDIAAKEKLLRVSEDERDRVLEELHKAEDSLLAAEEAAAKAEADVASLNRRIQLVEEELDRAQERLATALQKLEEAEKAADESERGMKVIESRAQKDEEKMEIQEIQLKEAKHIAEDADRKYEEVARKLVIIESDLERAEERAELSEGKCAELEEELKTVTNNLKSLEAQAEKYSQKEDRYEEEIKVLSDKLKEAETRAEFAERSVTKLEKSIDDLEEKVAHAKEENLSMHQMLDQTLLELNNM -&gt; (ENSP00000350667)MDAIKKKMQMLKLDKENALDRAEQAEADKKAAEDRSKQLEEDIAAKEKLLRVSEDERDRVLEELHKAEDSLLAAEEAAAKLEDELVSLQKKLKGTEDELDKYSEALKDAQEKLELAEKKATDAEADVASLNRRIQLVEEELDRAQERLATALQKLEEAEKAADESERGMKVIESRAQKDEEKMEIQEIQLKEAKHIAEDADRKYEEVARKLVIIESDLERAEERAELSEGKCAELEEELKTVTNNLKSLEAQAEKYSQKEDRYEEEIKVLSDKLKEAETRAEFAERSVTKLEKSIDDLEEKVAHAKEENLSMHQMLDQTLLELNNM</t>
  </si>
  <si>
    <t>(direct)Tropomyosin-IPR000533</t>
  </si>
  <si>
    <t>AK309170-2|ENSE00001100030</t>
  </si>
  <si>
    <t>alt-N-term|alt-5'|cassetteExon</t>
  </si>
  <si>
    <t>2591874</t>
  </si>
  <si>
    <t>ENSE00000783857</t>
  </si>
  <si>
    <t>ENSG00000163739</t>
  </si>
  <si>
    <t>CXCL1</t>
  </si>
  <si>
    <t>Growth-regulated alpha protein Precursor (C-X-C motif chemokine 1)(Melanoma growth stimulatory activity)(MGSA)(Neutrophil-activating protein 3)(NAP-3)(GRO-alpha(1-73)) [Contains GRO-alpha(4-73);GRO-alpha(5-73);GRO-alpha(6-73)] [Source:UniProtKB/Swiss-Prot;Acc:P09341]</t>
  </si>
  <si>
    <t>2731385</t>
  </si>
  <si>
    <t>(direct)Small_chemokine_CXC_CS-IPR018048, (direct)Chemokine_IL8-IPR001811, (direct)C-X-C/Interlkn_8-IPR002473, (direct)CXC_chmkine_smll-IPR001089</t>
  </si>
  <si>
    <t>2731381</t>
  </si>
  <si>
    <t>ENSE00001077830</t>
  </si>
  <si>
    <t>E4-3</t>
  </si>
  <si>
    <t>ENSG00000149201</t>
  </si>
  <si>
    <t>CCDC81</t>
  </si>
  <si>
    <t>coiled-coil domain containing 81  [Source:RefSeq peptide;Acc:NP_068599]</t>
  </si>
  <si>
    <t>3343313</t>
  </si>
  <si>
    <t>3343293</t>
  </si>
  <si>
    <t>ENSE00000989297</t>
  </si>
  <si>
    <t>ENSG00000019144</t>
  </si>
  <si>
    <t>PHLDB1</t>
  </si>
  <si>
    <t>Pleckstrin homology-like domain family B member 1 (Protein LL5-alpha) [Source:UniProtKB/Swiss-Prot;Acc:Q86UU1]</t>
  </si>
  <si>
    <t>E15-2</t>
  </si>
  <si>
    <t>3351591</t>
  </si>
  <si>
    <t>(+)alt-N-terminus,(+)alt-C-terminus,(+)AA:613(BAC11292.1)-&gt;995(AAH98586.1)</t>
  </si>
  <si>
    <t>(+)COILED,(+)DOMAIN-FHA,(+)FHA-IPR000253,(+)MOD_RES-Phosphoserine,(+)MOD_RES-Phosphothreonine,(+)SMAD_FHA_dom-IPR008984,(+)Tropomyosin-IPR000533,(-)COILED,(-)Pleckstrin_homology-IPR001849</t>
  </si>
  <si>
    <t>(+)sequence: (BAC11292.1)MERALLQGEREAERALLQKEQKAVDQLQEKLVALETGIQKERDKERAELAAGRRHLEARQALYAELQTQLDNCPESVREQLQEQLRREAEALETETKLFEDLEFQQLERESRVEEERELAGQGLLRSKAELLRSIAKRKERLAILDSQAGQIRAQAVQESERLARDKNASLQLLQKEKEKLTVLERRYHSLTGGRPFPKTTSTLKEVYRSKMDGEATSPLPRTRSGPLPSSSGSSSSSSQLSVATLGRSPSPKSALLTQNGTGSLPRNLAATLQDIETKRQLALQQKGQQVIEEQRRRLAELKQKAAAEAQCQWDALHGAAPFPAGPSGFPPLMHHSILHHLPAGRERGEEGEHAYDTLSLESSDSMETSISTGGNSACSPDNMSSASGLDMGKIEEMEKMLKEAHAEKNRLMESREREMELRRQALEEERRRREQVERRLQSESARRQQLVEKEVKMREKQFSQARPLTRYLPIRKEDFDLKTHIESSGHGVDTCLHVVLSSKVCRGYLVKMGGKIKSWKKRWFVFDRLKRTLSYYVDKHETKLKGVIYFQAIEEVYYDHLRSAAKSPNPALTFCVKTHDRLYYMVAPSAEAMRIWMDVIVTGAEGYTQFMN -&gt; (AAH98586.1)MDALNRNQIGPGCQTQTMVQKGPLDLIETGKGLKVQTDKPHLVSLGSGRLSTAITLLPLEEGRTVIGSAARDISLQGPGLAPEHCYIENLRGTLTLYPCGNACTIDGLPVRQPTRLTQGCMLCLGQSTFLRFNHPAEAKWMKSMIPAGGRAPGPPYSPVPAESESLVNGNHTPQTATRGPSACASHSSLVSSIEKDLQEIMDSLVLEEPGAAGKKPAATSPLSPMANGGRYLLSPPTSPGAMSVGSSYENTSPAFSPLSSPASSGSCASHSPSGQEPGPSVPPLVPARSSSYHLALQPPQSRPSGARSESPRLSRKGGHERPPSPGLRGLLTDSPAATVLAEARRATESPRLGGQLPVVAISLSEYPASGALSQPTSIPGSPKFQPPVPAPRNKIGTLQDRPPSPFREPPGSERVLTTSPSRQLVGRTFSDGLATRTLQPPESPRLGRRGLDSMRELPPLSPSLSRRALSPLPTRTTPDPKLNREVAESPRPRRWAAHGASPEDFSLTLGARGRRTRSPSPTLGESLAPHKGSFSGRLSPAYSLGSLTGASPCQSPCVQRKLSSGDLRVPVTRERKNSITEISDNEDDLLEYHRRQRQERLREQEMERLERQRLETILNLCAEYSRADGGPEAGELPSIGEATAALALAGRRPSRGLAGASGRSSEEPGVATQRLWESMERSDEENLKEECSSTESTQQEHEDAPSTKLQGEVLALEEERAQVLGHVEQLKVRVKELEQQLQESAREAEMERALLQGEREAERALLQKEQKAVDQLQEKLVALETGIQKERDKEAEALETETKLFEDLEFQQLERESRVEEERELAGQGLLRSKAELLRSIAKRKERLAILDSQAGQIRAQAVQESERLARDKNASLQLLQKEKEKLTVLERRYHSLTGGRPFPKTTSTLKEVYRSKMDGEATSPLPRTRSGPLPSSSGSSSSSSQLSVATLGRSPSPKSALLTQNGTGSLPRNLAATLQDIETKRQLALQQKGE</t>
  </si>
  <si>
    <t>3351564</t>
  </si>
  <si>
    <t>AK074918-3|AK125783-11|ENSE00001315120</t>
  </si>
  <si>
    <t>E15-3</t>
  </si>
  <si>
    <t>E5-8</t>
  </si>
  <si>
    <t>3598443</t>
  </si>
  <si>
    <t>2673619</t>
  </si>
  <si>
    <t>(direct)GPCR_2_extracellular-IPR001879</t>
  </si>
  <si>
    <t>ENSE00000877806|ENSE00001521990</t>
  </si>
  <si>
    <t>ENSG00000172183</t>
  </si>
  <si>
    <t>ISG20</t>
  </si>
  <si>
    <t>Interferon-stimulated gene 20 kDa protein (EC 3.1.13.1)(Promyelocytic leukemia nuclear body-associated protein ISG20)(Estrogen-regulated transcript 45 protein) [Source:UniProtKB/Swiss-Prot;Acc:Q96AZ6]</t>
  </si>
  <si>
    <t>3607289</t>
  </si>
  <si>
    <t>(-)alt-N-terminus,(-)AA:181(ENSP00000368526)-&gt;189(ENSP00000385232)</t>
  </si>
  <si>
    <t>(+)Exonuc_X-T-IPR013520,(+)Exonuclease-IPR006055,(+)HELIX,(+)RNaseH_fold-IPR012337,(+)STRAND,(+)TURN,(-)AnnexinXXXI-IPR009116,(-)Exonuc_X-T-IPR013520,(-)Exonuclease-IPR006055,(-)RNaseH_fold-IPR012337</t>
  </si>
  <si>
    <t>(-)sequence: (ENSP00000368526)MAGSREVVAMDCEMVGLGPHRESGLARCSLVNVHGAVLYDKFIRPEGEITDYRTRVSGVTPQHMVGATPFAVARLEILQLLKGKLVVGHDLKHDFQALKEDMSGYTIYDTSTDRLLWREAKLDHCRRVSLRVLSERLLHKSIQNSLLGHSSVEDARATMELYQISQRIRARRGLPRLAVSD -&gt; (ENSP00000385232)PLLLHSSAPEGVQVGFWHRMKLSGVRRVLVQSLLFKDDTFEAQGGLIICPRSHSQSRRDCSLASPSPTQKMLGHVGVGTCLPGQILQLLKGKLVVGHDLKHDFQALKEDMSGYTIYDTSTDRLLWREAKLDHCRRVSLRVLSERLLHKSIQNSLLGHSSVEDARATMELYQISQRIRARRGLPRLAVSD</t>
  </si>
  <si>
    <t>(indirect)Exonuclease-IPR006055, (indirect)Exonuc_X-T-IPR013520, (indirect)RNaseH_fold-IPR012337</t>
  </si>
  <si>
    <t>3607275</t>
  </si>
  <si>
    <t>ENSE00001560877</t>
  </si>
  <si>
    <t>E5-1|E5-2</t>
  </si>
  <si>
    <t>2591861</t>
  </si>
  <si>
    <t>(+)alt-N-terminus,(+)alt-C-terminus,(+)AA:73(AF147322-PEP)-&gt;99(AAY78561.1)</t>
  </si>
  <si>
    <t>(-)TRANSMEM</t>
  </si>
  <si>
    <t>(+)sequence: (AF147322-PEP)MNYLLDLLHFIMVILAPNPEAFGLLVLISVSFVAMGHIMYFRFAQNTLGNKLFACGPDAKEVRKENQANTSVV -&gt; (AAY78561.1)MRASIHKKLRKSSGIVTILYSAFVLVSTSDMAEETEDAWPRCYLQFLALLLTSTSARAAAAIAAAEEPAGSPSVMTRAGDHNRQRGCCGSLADYLTSAK</t>
  </si>
  <si>
    <t>ENSE00000883209</t>
  </si>
  <si>
    <t>ENSG00000157240</t>
  </si>
  <si>
    <t>FZD1</t>
  </si>
  <si>
    <t>Frizzled-1 Precursor (Fz-1)(hFz1)(FzE1) [Source:UniProtKB/Swiss-Prot;Acc:Q9UP38]</t>
  </si>
  <si>
    <t>3012237</t>
  </si>
  <si>
    <t>(-)microRNA-target(hsa-miR-99a:mirbase,hsa-miR-611:mirbase)</t>
  </si>
  <si>
    <t>(-)miR-sequence: (hsa-miR-99a:mirbase)GAAGAGACTGAAGATATGGGTT,(-)miR-sequence: (hsa-miR-611:mirbase)CACAGCGCTCCTGGTCGTCCTCGC</t>
  </si>
  <si>
    <t>3012213</t>
  </si>
  <si>
    <t>ENSE00001031400</t>
  </si>
  <si>
    <t>3185771</t>
  </si>
  <si>
    <t>ENSE00000926874|ENSE00001408377</t>
  </si>
  <si>
    <t>ENSG00000184292</t>
  </si>
  <si>
    <t>TACSTD2</t>
  </si>
  <si>
    <t>Tumor-associated calcium signal transducer 2 Precursor (Pancreatic carcinoma marker protein GA733-1)(Cell surface glycoprotein Trop-2) [Source:UniProtKB/Swiss-Prot;Acc:P09758]</t>
  </si>
  <si>
    <t>E1-10</t>
  </si>
  <si>
    <t>2414960</t>
  </si>
  <si>
    <t>(-)microRNA-target(hsa-miR-300:mirbase,hsa-miR-181c:mirbase,hsa-miR-151-3p:mirbase,hsa-miR-381:mirbase,hsa-miR-654-5p:mirbase,hsa-miR-768-3p:mirbase,hsa-miR-654-3p:mirbase,hsa-miR-935:mirbase,hsa-miR-614:mirbase)</t>
  </si>
  <si>
    <t>(-)miR-sequence: (hsa-miR-300:mirbase)TTGATGAGTTCCACTTGTATC,(-)miR-sequence: (hsa-miR-181c:mirbase)CCTGAACGCAGTTTGGATGTC,(-)miR-sequence: (hsa-miR-151-3p:mirbase)TTGCCCGGAAACTCAGTCTAT,(-)miR-sequence: (hsa-miR-381:mirbase)TTTGATGAGTTCCACTTGTATC,(-)miR-sequence: (hsa-miR-654-5p:mirbase)CCACTTGTATCATGGCCTACCC,(-)miR-sequence: (hsa-miR-768-3p:mirbase)GTAACTGAATCCATTGCGACATTGTGA,(-)miR-sequence: (hsa-miR-654-3p:mirbase)GATGTCTTTGAGGACAGACATT,(-)miR-sequence: (hsa-miR-935:mirbase)CCGGGATCGTTTGCAAGTAACTGA,(-)miR-sequence: (hsa-miR-614:mirbase)CTACCCGAGGAGAAGAGGAGTTT</t>
  </si>
  <si>
    <t>2414958</t>
  </si>
  <si>
    <t>ENSE00001454677</t>
  </si>
  <si>
    <t>ENSG00000115556</t>
  </si>
  <si>
    <t>PLCD4</t>
  </si>
  <si>
    <t>1-phosphatidylinositol-4,5-bisphosphate phosphodiesterase delta-4 (EC 3.1.4.11)(Phosphoinositide phospholipase C delta-4)(Phospholipase C-delta-4)(PLC-delta-4)(hPLCD4) [Source:UniProtKB/Swiss-Prot;Acc:Q9BRC7]</t>
  </si>
  <si>
    <t>2527910</t>
  </si>
  <si>
    <t>(-)alt-C-terminus,(-)AA:221(BAG60146.1)-&gt;340(AK057186-PEP)</t>
  </si>
  <si>
    <t>(+)BINDING-Substrate,(+)COMPBIAS-Poly-Lys,(-)ACT_SITE,(-)CA_BIND-2,(-)DOMAIN-EF-hand 2,(-)DOMAIN-EF-hand 3,(-)DOMAIN-PH,(-)EF_HAND_1-IPR018247,(-)EF_HAND_2-IPR018249,(-)EF_hand-IPR018248,(-)EF_hand_Ca_bd-IPR002048,(-)METAL-Calcium 1; catalytic,(-)Phospholipase_C_EF-hand-like-IPR015359,(-)Phospholipase_C_Pinositol-sp_C-IPR001192,(-)Pleckstrin_homology-IPR001849,(-)REGION-Substrate binding</t>
  </si>
  <si>
    <t>(-)sequence: (BAG60146.1)MASLLQDLSISDVETIRNGHDSELLRSLAEELPLEQGFTIVFHGRRSNLDLMANSVEEAQIWMRGLQLLVDLVTSMDHQERLDQWLSDWFQRGDKNQDGKMSFQEVQRLLHLMNVEMDQEYAFSLFQNKDKKKKSKPILCPALSSLVIYLKSVSFRSFTHSKEHYHFYEISSFSETKAKRLIKEAGQDQNGGMGREVGWIGSGLMDWQVSPKKKDKVAKER -&gt; (AK057186-PEP)MASLLQDQLTTDQDLLLMQEGMPMRKVRSKSWKKLRYFRLQNDGMTVWHARQARGSAKPSFSISDVETIRNGHDSELLRSLAEELPLEQGFTIVFHGRRSNLDLMANSVEEAQIWMRGLQLLVDLVTSMDHQERLDQWLSDWFQRGDKNQDGKMSFQEVQRLLHLMNVEMDQEYAFSLFQAADTSQSGTLEGEEFVQFYKALTKRAEVQELFESFSADGQKLTLLEFLDFLQEEQKERDCTSELALELIDRYEPSDSGKLRHVLSMDGFLSYLCSKDGDIFNPACLPIYQDMTQPLNHYFICSSHNTYLVGDQLCGQSSVEGYIRCSGGREGVQLMRGTM</t>
  </si>
  <si>
    <t>(direct)Phospholipase_C_EF-hand-like-IPR015359, (direct)EF_HAND_2-IPR018249, (direct)EF_hand_Ca_bd-IPR002048, (direct)EF_hand-IPR018248</t>
  </si>
  <si>
    <t>2527895</t>
  </si>
  <si>
    <t>ENSE00000922282|ENSE00001526286</t>
  </si>
  <si>
    <t>E15-4|E15-5</t>
  </si>
  <si>
    <t>2667814</t>
  </si>
  <si>
    <t>3768831</t>
  </si>
  <si>
    <t>ENSE00001104941</t>
  </si>
  <si>
    <t>ENSG00000186951</t>
  </si>
  <si>
    <t>PPARA</t>
  </si>
  <si>
    <t>Peroxisome proliferator-activated receptor alpha (PPAR-alpha)(Nuclear receptor subfamily 1 group C member 1) [Source:UniProtKB/Swiss-Prot;Acc:Q07869]</t>
  </si>
  <si>
    <t>3948988</t>
  </si>
  <si>
    <t>(+)alt-C-terminus,(+)AA:258(BC000052-PEP)-&gt;468(ENSP00000379322)</t>
  </si>
  <si>
    <t>(+)1Cnucl_rcpt-IPR003074,(+)1Cnucl_rcpt_A-IPR003076,(+)BINDING-Synthetic agonist,(+)HELIX,(+)Nucl_hormone_rcpt_ligand-bd-IPR008946,(+)Nucl_hrmn_rcpt_lig-bd_core-IPR000536,(+)REGION-Ligand-binding,(+)Retinoic_acid_rcpt-IPR003078,(+)STRAND,(+)Str_hrmn_rcpt-IPR001723,(+)ThyrH_rcpt-IPR001728,(+)VitD_rcpt-IPR000324</t>
  </si>
  <si>
    <t>(+)sequence: (BC000052-PEP)MVDTESPLCPLSPLEAGDLESPLSEEFLQEMGNIQEISQSIGEDSSGSFGFTEYQYLGSCPGSDGSVITDTLSPASSPSSVTYPVVPGSVDESPSGALNIECRICGDKASGYHYGVHACEGCKGFFRRTIRLKLVYDKCDRSCKIQKKNRNKCQYCRFHKCLSVGMSHNAIRFGRMPRSEKAKLKAEILTCEHDIEDSETADLKSLAKRIYEAYLKNFNMNKVKARVILSGKASNNPVGVCGCSGFSWQHGTSVVEDD -&gt; (ENSP00000379322)MVDTESPLCPLSPLEAGDLESPLSEEFLQEMGNIQEISQSIGEDSSGSFGFTEYQYLGSCPGSDGSVITDTLSPASSPSSVTYPVVPGSVDESPSGALNIECRICGDKASGYHYGVHACEGCKGFFRRTIRLKLVYDKCDRSCKIQKKNRNKCQYCRFHKCLSVGMSHNAIRFGRMPRSEKAKLKAEILTCEHDIEDSETADLKSLAKRIYEAYLKNFNMNKVKARVILSGKASNNPPFVIHDMETLCMAEKTLVAKLVANGIQNKEAEVRIFHCCQCTSVETVTELTEFAKAIPGFANLDLNDQVTLLKYGVYEAIFAMLSSVMNKDGMLVAYGNGFITREFLKSLRKPFCDIMEPKFDFAMKFNALELDDSDISLFVAAIICCGDRPGLLNVGHIEKMQEGIVHVLRLHLQSNHPDDIFLFPKLLQKMADLRQLVTEHAQLVQIIKKTESDAALHPLLQEIYRDMY</t>
  </si>
  <si>
    <t>3948953</t>
  </si>
  <si>
    <t>ENSE00001547501</t>
  </si>
  <si>
    <t>ENSG00000163110</t>
  </si>
  <si>
    <t>PDLIM5</t>
  </si>
  <si>
    <t>PDZ and LIM domain protein 5 (Enigma homolog)(Enigma-like PDZ and LIM domains protein) [Source:UniProtKB/Swiss-Prot;Acc:Q96HC4]</t>
  </si>
  <si>
    <t>2736381</t>
  </si>
  <si>
    <t>(+)alt-coding,(+)AA:596(ENSP00000321746)-&gt;625(CAL38272.1)</t>
  </si>
  <si>
    <t>(+)DOMAIN-LIM zinc-binding 2,(+)PDZ/DHR/GLGF-IPR001478,(-)Flavin_mOase-IPR000960,(-)MOD_RES-Phosphoserine,(-)MOD_RES-Phosphothreonine,(-)PDZ/DHR/GLGF-IPR001478,(-)Znf_LIM-IPR001781</t>
  </si>
  <si>
    <t>(+)sequence: (ENSP00000321746)MSNYSVSLVGPAPWGFRLQGGKDFNMPLTISSLKDGGKAAQANVRIGDVVLSIDGINAQGMTHLEAQNKIKGCTGSLNMTLQRASAAPKPEPVPVQKGEPKEVVKPVPITSPAVSKVTSTNNMAYNKAPRPFGSVSSPKVTSIPSPSSAFTPAHATTSSHASPSPVAAVTPPLFAASGLHANANLSADQSPSALSAGKTAVNVPRQPTVTSVCSETSQELAEGQRRGSQGDSKQQNGPPRKHIVERYTEFYHVPTHSDASKKRLIEDTEDWRPRTGTTQSRSFRILAQITGTEHLKESEADNTKKANNSQEPSPQLASSVASTRSMPESLDSPTSGRPGVTSLTAAAAFKPVGSTGVIKSPSWQRPNQGVPSTGRISNSATYSGSVAPANSALGQTQPSDQDTLVQRAEHIPAGKRTPMCAHCNQVIRGPFLVALGKSWHPEEFNCAHCKNTMAYIGFVEEKGALYCELCYEKFFAPECGRCQRKILGEVISALKQTWHVSCFVCVACGKPIRNNVFHLEDGEPYCETDYYALFGTICHGCEFPIEAGDMFLEALGYTWHDTCFVCSVCCESLEGQTFFSKKDKPLCKKHAHSVNF -&gt; (CAL38272.1)MSNYSVSLVGPAPWGFRLQGGKDFNMPLTISSLKDGGKAAQANVRIGDVVLSIDGINAQGMTHLEAQNKIKGCTGSLNMTLQRASAAPKPEPVPVQKPTVTSVCSETSQELAEGQRRGSQGDSKQQNGKIPPKRPPRKHIVERYTEFYHVPTHSDASKKRLIEDTEDWRPRTGTTQSRSFRILAQITGTEHLKESEADNTKKAKFDSALEDLPKSGPHPPATPQVLTIGSQVATLSKVATTYSSLSSSTGNVEDSFEGFRNFSTFSSPARYSAAVLSSAAATVSAVIATKTRLYTPERYHSLLDALCISPVSKPLAFSYLQSSRKSTGSIHVKKTSNSQEPSPQLASSVASTRSMPESLDSPTSGRPGVTSLTTAAAFKPVGSTGVIKSPSWQRPNQGVPSTGRISNSATYSGSVAPANSALGQTQPSDQDTLVQRAEHIPAGKRTPMCAHCNQVIRGPFLVALGKSWHPEEFNCAHCKNTMAYIGFVEEKGALYCELCYEKFFAPECGRCQRKILGEVINALKQTWHVSCFVCVACGKPIRNNVFHLEDGEPYCETDYYALFGTICHGCEFPIEAGDMFLEALGYTWHDTCFVCSVCCESLEGQTFFSKKDKPLCKKHAHSVNF</t>
  </si>
  <si>
    <t>(indirect)PDZ/DHR/GLGF-IPR001478</t>
  </si>
  <si>
    <t>2736322</t>
  </si>
  <si>
    <t>ENSE00001071717</t>
  </si>
  <si>
    <t>altThreePrime|cassetteExon</t>
  </si>
  <si>
    <t>ENSG00000067798</t>
  </si>
  <si>
    <t>NAV3</t>
  </si>
  <si>
    <t>Neuron navigator 3 (Steerin-3)(Pore membrane and/or filament-interacting-like protein 1)(Unc-53 homolog 3)(unc53H3) [Source:UniProtKB/Swiss-Prot;Acc:Q8IVL0]</t>
  </si>
  <si>
    <t>3423445</t>
  </si>
  <si>
    <t>(-)alt-N-terminus,(-)AA:215(BAG58055.1)-&gt;1346(ENSP00000266692)</t>
  </si>
  <si>
    <t>(-)ATPase_AAA+_core-IPR003593,(-)COILED,(-)COMPBIAS-Poly-Lys,(-)COMPBIAS-Ser-rich</t>
  </si>
  <si>
    <t>(-)sequence: (BAG58055.1)MKRWVLCANHTEPVKGFLGRYLRRKLIEIEIERNIRNNDLVKIIDWIPKTWHHLNSFLETHSSSDVTIGPRLFLPCPMDVEGSRVWFMDLWNYSLVPYILEAVREGLQMYGKRTPWEDPSKWVLDTYPWSSATLPQESPALLQLRPEDVGYESCTSTKEATTSKHIPQTDTEGDPLMNMLMKLQEAANYSSTQSCDSESTSHHEDILDSSLESTL -&gt; (ENSP00000266692)MTDGGLNLYTRSLNRIPDTATSRDIIQRGVHDVTVDADSWDDSSSVSSGLSDTLDNISTDDLNTTSSVSSYSNITVPSRKNTQLRTDSEKRSTTDETWDSPEELKKPEEDFDSHGDAGGKWKTVSSGLPEDPEKAGQKASLSVSQTGSWRRGMSAQGGAPSRQKAGTSALKTPGKTDDAKASEKGKAPLKGSSLQRSPSDAGKSSGDEGKKPPSGIGRSTATSSFGFKKPSGVGSSAMITSSGATITSGSATLGKIPKSAAIGGKSNAGRKTSLDGSQNQDDVVLHVSSKTTLQYRSLPRPSKSSTSGIPGRGGHRSSTSSIDSNVSSKSAGATTSKLREPTKIGSGRSSPVTVNQTDKEKEKVAVSDSESVSLSGSPKSSPTSASACGAQGLRQPGSKYPDIASPTFRRYTPSSRQANQEEGKEWLRSHSTGGLQDTGNQSPLVSPSAMSSSAAGKYHFSNLVSPTNLSQFNLPGPSMMRSNSIPAQDSSFDLYDDSQLCGSATSLEERPRAISHSGSFRDSMEEVHGSSLSLVSSTSSLYSTAEAGGSLEQIHKLRRELVASQEKVATLTSQLSANAHLVAAFEKSLGNMTGRLQSLTMTAEQKESELIELRETIEMLKAQNSAAQAAIQGALNGPDHPPKDLRIRRQHSSESVSSINSATSHSSIGSGNDADSKKKKKKNWVNSRGSELRSSFKQAFGKKKSTKPPSSHSDIEELTDSSLPASPKLPHNAGDCGSASMKPSQSASAICECTEAEAEIILQLKSELREKELKLTDIRLEALSSAHHLDQIREAMNRMQNEIEILKAENDRLKAETGNTAKPTRPPSESSSSTSSSSSRQSLGLSLNNLNITEAVSSDILLDDAGDATGHKDGRSVKIIVSISKGYGRAKDQKSQAYLIGSIGVSGKTKWDVLDGVIRRLFKEYVFRIDTSTSLGLSSDCIASYCIGDLIRSHNLEVPELLPCGYLVGDNNIITVNLKGVEENSLDSFVFDTLIPKPITQRYFNLLMEHHRIILSGPSGTGKTYLANKLAEYVITKSGRKKTEDAIATFNVDHKSSKELQQYLANLAEQCSADNNGVELPVVIILDNLHHVGSLSDIFNGFLNCKYNKCPYIIGTMNQGVSSSPNLELHHNFRWVLCANHTEPVKGFLGRYLRRKLIEIEIERNIRNNDLVKIIDWIPKTWHHLNSFLETHSSSDVTIGPRLFLPCPMDVEGSRVWFMDLWNYSLVPYILEAVREGLQMYGKRTPWEDPSKWVLDTYPWSSATLPQESPALLQLRPEDVGYESCTSTKEATTSKHIPQTDTEGDPLMNMLMKLQEAANYSSTQSCDSESTSHHEDILDSSLESTL</t>
  </si>
  <si>
    <t>(direct)ATPase_AAA+_core-IPR003593</t>
  </si>
  <si>
    <t>3423301</t>
  </si>
  <si>
    <t>ENSE00000910587</t>
  </si>
  <si>
    <t>3911489</t>
  </si>
  <si>
    <t>(+)alt-N-terminus,(+)AA:501(ENSP00000360191)-&gt;512(BAG56820.1),(-)microRNA-target(hsa-miR-186*:mirbase)</t>
  </si>
  <si>
    <t>(+)sequence: (ENSP00000360191)MPAAMLPYACVLVLLGAHTAPAAGEAGGSCLRWEPHCQQPLPDRVPSTAILPPRLNGPWISTGCEVRPGPEFLTRAYTFYPSRLFRAHQFYYEDPFCGEPAHSLLVKGKVRLRRASWVTRGATEADYHLHKVGIVFHSRRALVDVTGRLNQTRAGRDCARRLPPARAWLPGALYELRSARAQGDCLEALGLTMHELSLVRVQRRLQPQPRASPRLVEELYLGDIHTDPAERRHYRPTGYQRPLQSALHHVQPCPACGLIARSDVHHPPVLPPPLALPLHLGGWWVSSGCEVRPAVLFLTRLFTFHGHSRSWEGYYHHFSDPACRQPTFTVYAAGRYTRGTPSTRVRGGTELVFEVTRAHVTPMDQVTTAMLNFSEPSSCGGAGAWSMGTERDVTATNGCLPLGIRLPHVEYELFKMEQDPLGQSLLFIGQRPTDGSSPDTPEKRPTSYQAPLVLCHGEAPDFSRPPQHRPSLQKHPSTGGLHIAPFPLLPLVLGLAFLHWL -&gt; (BAG56820.1)MAENSGPGVRPPGWEAQINIISTRLALAHTAPAAGEAGGSRLRWEPHCQQPLPDRVPSTAILPPRLNGPWISTGCEVRPGPEFLTRAYTFYPSRLFRAHQFYYEDPFCGEPAHSLLVKGKVRLRRASWVTRGATEADYHLHKVGIVFHSRRALVDVTGRLNQTRAGRDCARRLPPARAWLPGALYELRSARAQGDCLEALGLTMHELSLVRVQRRLQPQPRASPRLVEELYLGDIHTDPAERRHYRPTGYQRPLQSALHHVQPCPACGLIARSDVHHPPVLPPPLALPLHLGGWWVSSGCEVRPAVLFLTRLFTFHGHSRSWEGYYHHFSDPACRQPTFTVYAAGRYTRGTPSTRVRGGTELVFEVTRAHVTPMDQVTTAMLNFSEPSSCGGAGAWSMGTERDVTATNGCLPLGIRLPHVEYELFKMEQDPLGQSLLFIGQRPTDGSSPDTPEKRPTSYQAPLVLCHGEAPDFSRPPQHRPSLQKHPSTGGLHIAPFPLLPLVLGLAFLHWL,(-)miR-sequence: (hsa-miR-186*:mirbase)CTCCGAATGTGTATCTTTGGGC</t>
  </si>
  <si>
    <t>ENSG00000174136</t>
  </si>
  <si>
    <t>RGMB</t>
  </si>
  <si>
    <t>RGM domain family member B Precursor  [Source:UniProtKB/Swiss-Prot;Acc:Q6NW40]</t>
  </si>
  <si>
    <t>2821767</t>
  </si>
  <si>
    <t>(direct)Wilms_tumour_rgn_bac-IPR017987, (direct)PRO_rich-IPR000694</t>
  </si>
  <si>
    <t>2821761</t>
  </si>
  <si>
    <t>AK074887-2|ENSE00001322313</t>
  </si>
  <si>
    <t>ENSG00000130005</t>
  </si>
  <si>
    <t>GAMT</t>
  </si>
  <si>
    <t>Guanidinoacetate N-methyltransferase (EC 2.1.1.2) [Source:UniProtKB/Swiss-Prot;Acc:Q14353]</t>
  </si>
  <si>
    <t>3845184</t>
  </si>
  <si>
    <t>(-)alt-C-terminus,(-)AA:121(BAG59905.1)-&gt;236(ENSP00000252288)</t>
  </si>
  <si>
    <t>(-)BINDING-Substrate,(-)GuanidinoAc_N-MeTrfase-IPR016550,(-)HELIX,(-)MOD_RES-Phosphotyrosine,(-)REGION-S-adenosyl-L-methionine binding,(-)REGION-Substrate binding,(-)STRAND,(-)TURN</t>
  </si>
  <si>
    <t>(-)sequence: (BAG59905.1)MSAPSATPIFAPGENCSPAWGAAPAAYDAADTHLRILGKPVMERWETPYMHALAAAASSKGGRVLEVGFGMAIAASKVQEAPIDEHWIIECNDGVFQRLRDWAPRQTHTSSTSSRTTPFAC -&gt; (ENSP00000252288)MSAPSATPIFAPGENCSPAWGAAPAAYDAADTHLRILGKPVMERWETPYMHALAAAASSKGGRVLEVGFGMAIAASKVQEAPIDEHWIIECNDGVFQRLRDWAPRQTHKVIPLKGLWEDVAPTLPDGHFDGILYDTYPLSEETWHTHQFNFIKNHAFRLLKPGGVLTYCNLTSWGELMKSKYSDITIMFEETQVPALLEAGFRRENIRTEVMALVPPADCRYYAFPQMITPLVTKG</t>
  </si>
  <si>
    <t>(direct)GuanidinoAc_N-MeTrfase-IPR016550</t>
  </si>
  <si>
    <t>3845175</t>
  </si>
  <si>
    <t>ENSE00000753082</t>
  </si>
  <si>
    <t>ENSG00000136842</t>
  </si>
  <si>
    <t>TMOD1</t>
  </si>
  <si>
    <t>Tropomodulin-1 (Erythrocyte tropomodulin)(E-Tmod) [Source:UniProtKB/Swiss-Prot;Acc:P28289]</t>
  </si>
  <si>
    <t>3181285</t>
  </si>
  <si>
    <t>(-)alt-C-terminus,(-)AA:245(CU678096-PEP)-&gt;359(ENSP00000378637)</t>
  </si>
  <si>
    <t>(-)Leu-rich_rpt_RNase_inh_sub-typ-IPR003590,(-)Tropomodulin-IPR004934</t>
  </si>
  <si>
    <t>(-)sequence: (CU678096-PEP)MSYRRELEKYRDLDEDKILGALTEEELRTLENELDELDPDNALLPAGLRQKDQTTKAPTGPFKREELLDHLEKQAKEFKDREDLVPYTGEKRGKVWVPKQKPLDPVLESVTLEPELEEALANASDAELCDIAAILGMHTLMSNQQYYQALSSSSIMNKEGLNSVIKPTQYKPVPDEEPNSTDVEETLERIKNNDPKLEEVNLNNIRNIPIPTLKAYAEALKRNSYVKKFRILGTRSNDPGAYAPC -&gt; (ENSP00000378637)MSYRRELEKYRDLDEDEILGALTEEELRTLENELDELDPDNALLPAGLRQKDQTTKAPTGPFKREELLDHLEKQAKEFKDREDLVPYTGEKRGKVWVPKQKPLDPVLESVTLEPELEEALANASDAELCDIAAILGMHTLMSNQQYYQALSSSSIMNKEGLNSVIKPTQYKPVPDEEPNSTDVEETLERIKNNDPKLEEVNLNNIRNIPIPTLKAYAEALKENSYVKKFSIVGTRSNDPVAYALAEMLKENKVLKTLNVESNFISGAGILRLVEALPYNTSLVEMKIDNQSQPLGNKVEMEIVSMLEKNATLLKFGYHFTQQGPRLRASNAMMNNNDLVRKRRLADLTGPIIPKCRSGV</t>
  </si>
  <si>
    <t>(direct)Tropomodulin-IPR004934</t>
  </si>
  <si>
    <t>3181240</t>
  </si>
  <si>
    <t>ENSE00000926475</t>
  </si>
  <si>
    <t>ENSG00000105726</t>
  </si>
  <si>
    <t>ATP13A1</t>
  </si>
  <si>
    <t>Probable cation-transporting ATPase 13A1 (EC 3.6.3.-) [Source:UniProtKB/Swiss-Prot;Acc:Q9HD20]</t>
  </si>
  <si>
    <t>I17-2</t>
  </si>
  <si>
    <t>3855933</t>
  </si>
  <si>
    <t>(+)alt-N-terminus,(+)alt-C-terminus,(+)AA:367(BAC86325.1)-&gt;1204(ENSP00000349877)</t>
  </si>
  <si>
    <t>(+)ACT_SITE-4-aspartylphosphate intermediate,(+)ATPase_P-typ_ATPase-assoc-reg-IPR008250,(+)ATPase_P-typ_ion-transptr-IPR001757,(+)ATPase_P-typ_phosphor_site-IPR018303,(+)ATPase_P-typ_unknown-pump-sp-IPR006544,(+)COMPBIAS-Poly-Ala,(+)Dehalogen-like_hydro-IPR005834,(+)TOPO_DOM-Cytoplasmic,(+)TOPO_DOM-Extracellular,(+)TRANSMEM</t>
  </si>
  <si>
    <t>(+)sequence: (BAC86325.1)MCGDGTNDVGALKHADVGVALLANAPERVVERRRRPRDSPTLSNSGIRATSRTAKQRSGLPPSEEQPTSQRDRLSQVLRDLEDESTPIVKLGDASIAAPFTSKLSSIQCICHVIKQGRCTLVTTLQMFKILALNALILAYSQSVLYLEGVKFSDFQATLQGLLLAGCFLFISRSKPLKTLSRERPLPNIFNLYTILTVMLQFFVHFLSLVYLYREAQARSPEKQEQFVDLYKEFEPSLVNSTVYIMAMAMQMATFAINYKVRPGPCPNIHCLPTQPHPMKPSVPHPHRARPSWRACPRTSPWCGVWQFHSWPSLACSSAPRPTSTASLASWTSLWSSSWSLPRSCSWTSAWRSWPTASCSSSWGPRS -&gt; (ENSP00000349877)MAAAAAVGNAVPCGARPCGVRPDGQPKPGPQPRALLAAGPALIANGDELVAAVWPYRRLALLRRLTVLPFAGLLYPAWLGAAAAGCWGWGSSWVQIPEAALLVLATICLAHALTVLSGHWSVHAHCALTCTPEYDPSKATFVKVVPTPNNGSTELVALHRNEGEDGLEVLSFEFQKIKYSYDALEKKQFLPVAFPVGNAFSYYQSNRGFQEDSEIRAAEKKFGSNKAEMVVPDFSELFKERATAPFFVFQVFCVGLWCLDEYWYYSVFTLSMLVAFEASLVQQQMRNMSEIRKMGNKPHMIQVYRSRKWRPIASDEIVPGDIVSIGRSPQENLVPCDVLLLRGRCIVDEAMLTGESVPQMKEPIEDLSPDRVLDLQADSRLHVIFGGTKVVQHIPPQKATTGLKPVDSGCVAYVLRTGFNTSQGKLLRTILFGVKRVTANNLETFIFILFLLVFAIAAAAYVWIEGTKDPSRNRYKLFLECTLILTSVVPPELPIELSLAVNTSLIALAKLYMYCTEPFRIPFAGKVEVCCFDKTGTLTSDSLVVRGVAGLRDGKEVTPVSSIPVETHRALASCHSLMQLDDGTLVGDPLEKAMLTAVDWTLTKDEKVFPRSIKTQGLKIHQRFHFASALKRMSVLASYEKLGSTDLCYIAAVKGAPETLHSMFSQCPPDYHHIHTEISREGARVLALGYKELGHLTHQQAREVKREALECSLKFVGFIVVSCPLKADSKAVIREIQNASHRVVMITGDNPLTACHVAQELHFIEKAHTLILQPPSEKGRQCEWRSIDGSIVLPLARGSPKALALEYALCLTGDGLAHLQATDPQQLLRLIPHVQVFARVAPKQKEFVITSLKELGYVTLMCGDGTNDVGALKHADVGVALLANAPERVVERRRRPRDSPTLSNSGIRATSRTAKQRSGLPPSEEQPTSQRDRLSQVLRDLEDESTPIVKLGDASIAAPFTSKLSSIQCICHVIKQGRCTLVTTLQMFKILALNALILAYSQSVLYLEGVKFSDFQATLQGLLLAGCFLFISRSKPLKTLSRERPLPNIFNLYTILTVMLQFFVHFLSLVYLYREAQARSPEKQEQFVDLYKEFEPSLVNSTVYIMAMAMQMATFAINYKGPPFMESLPENKPLVWSLAVSLLAIIGLLLGSSPDFNSQFGLVDIPVEFKLVIAQVLLLDFCLALLADRVLQFFLGTPKLKVPS</t>
  </si>
  <si>
    <t>(indirect)ATPase_P-typ_unknown-pump-sp-IPR006544, (indirect)Dehalogen-like_hydro-IPR005834</t>
  </si>
  <si>
    <t>3855910</t>
  </si>
  <si>
    <t>AK074159-10|AK125861-2</t>
  </si>
  <si>
    <t>ENSG00000176842</t>
  </si>
  <si>
    <t>IRX5</t>
  </si>
  <si>
    <t>Iroquois-class homeodomain protein IRX-5 (Iroquois homeobox protein 5)(Homeodomain protein IRXB2)(IRX-2A) [Source:UniProtKB/Swiss-Prot;Acc:P78411]</t>
  </si>
  <si>
    <t>3661572</t>
  </si>
  <si>
    <t>(+)alt-coding,(+)AA:482(ENSP00000316250)-&gt;483(ENSP00000378132),(-)microRNA-target(hsa-miR-302d*:mirbase,hsa-miR-100*:mirbase,hsa-miR-548c-5p:mirbase,hsa-miR-548d-5p:mirbase,hsa-miR-325:mirbase,hsa-miR-200b*:mirbase,hsa-miR-449b:mirbase,hsa-miR-126*:mirbase,hsa-miR-106a:mirbase,hsa-let-7g*:mirbase,hsa-miR-297:mirbase,hsa-miR-424*:mirbase,hsa-miR-587:mirbase,hsa-miR-649:mirbase,hsa-miR-643:mirbase,hsa-miR-486-5p:mirbase,hsa-miR-566:mirbase,hsa-miR-524-5p:mirbase,hsa-miR-552:mirbase,hsa-miR-620:mirbase,hsa-miR-524-3p:mirbase,hsa-miR-922:mirbase,hsa-miR-548b-5p:mirbase,hsa-miR-302b*:mirbase,hsa-miR-216b:mirbase,hsa-miR-183*:mirbase,hsa-miR-941:mirbase,hsa-miR-302a*:mirbase,hsa-let-7f-2*:mirbase,hsa-miR-570:mirbase,hsa-miR-525-3p:mirbase)</t>
  </si>
  <si>
    <t>(+)sequence: (ENSP00000316250)MSYPQGYLYQPSASLALYSCPAYSTSVISGPRTDELGRSSSGSAFSPYAGSTAFTAPSPGYNSHLQYGADPAAAAAAAFSSYVGSPYDHTPGMAGSLGYHPYAAPLGSYPYGDPAYRKNATRDATATLKAWLNEHRKNPYPTKGEKIMLAIITKMTLTQVSTWFANARRRLKKENKMTWTPRNRSEDEEEEENIDLEKNDEDEPQKPEDKGDPEGPEAGAEQKAASGCERLQGPPTPAGKETEGSLSDSDFKEPPSEGRLDALQGPPRTGGPSPAGPAAARLAEDPAPHYPAGAPAPGPHPAAGEVPPGPGGPSVIHSPPPPPPPAVLAKPKLWSLAEIATSSDKVKDGGGGNEGSPCPPCPGPIAGQALGGSRASPAPAPSRSPSAQCPFPGGTVLSRPLYYTAPFYPGYTNYGSFGHLHGHPGPGPGPTTGPGSHFNGLNQTVLNRADALAKDPKMLRSQSQLDLCKDSPYELKKGMSDI -&gt; (ENSP00000378132)MSYPQGYLYQPSASLALYSCPAYSTSVISGPRTDELGRSSSGSAFSPYAGSTAFTAPSPGYNSHLQYGADPAAAAAAAFSSYVGSPYDHTPGMAGSLGYHPYAAPLGSYPYGDPAYRKNATRDATATLKAWLNEHRKNPYPTKGEKIMLAIITKMTLTQVSTWFANARRRLKKENKMTWTPRNRSEDEEEEENIDLEKNDEDEPQKPEDKGDPEGPEAGGAEQKAASGCERLQGPPTPAGKETEGSLSDSDFKEPPSEGRLDALQGPPRTGGPSPAGPAAARLAEDPAPHYPAGAPAPGPHPAAGEVPPGPGGPSVIHSPPPPPPPAVLAKPKLWSLAEIATSSDKVKDGGGGNEGSPCPPCPGPIAGQALGGSRASPAPAPSRSPSAQCPFPGGTVLSRPLYYTAPFYPGYTNYGSFGHLHGHPGPGPGPTTGPGSHFNGLNQTVLNRADALAKDPKMLRSQSQLDLCKDSPYELKKGMSDI,(-)miR-sequence: (hsa-miR-302d*:mirbase)AAAACTGTTTCATAGTTAAAAA,(-)miR-sequence: (hsa-miR-100*:mirbase)CATAGTTAAAAAATACAAGTTTA,(-)miR-sequence: (hsa-miR-548c-5p:mirbase)AATGAGAGCCACTCATTACTTTT,(-)miR-sequence: (hsa-miR-548d-5p:mirbase)AATGAGAGCCACTCATTACTTTT,(-)miR-sequence: (hsa-miR-325:mirbase)ACACCTATTGATTCTGCTGGG,(-)miR-sequence: (hsa-miR-200b*:mirbase)TTTAATGTTTTTTTGTAATATA,(-)miR-sequence: (hsa-miR-449b:mirbase)CTCAATAAACTGTCCATTGCCT,(-)miR-sequence: (hsa-miR-126*:mirbase)TTTGTATTTAAATTGATAATT,(-)miR-sequence: (hsa-miR-106a:mirbase)GTATATTTAATGTAGCATTTTT,(-)miR-sequence: (hsa-let-7g*:mirbase)GAAATCAAGACACCTGTACAG,(-)miR-sequence: (hsa-miR-297:mirbase)TTGTAATATAAATATATACAT,(-)miR-sequence: (hsa-miR-424*:mirbase)GTACAGGCATTTAATGTTTTT,(-)miR-sequence: (hsa-miR-587:mirbase)GAAGTTTATAGTTTATGGAGA,(-)miR-sequence: (hsa-miR-649:mirbase)ATTACAGAAAGGAAACAGGTTA,(-)miR-sequence: (hsa-miR-643:mirbase)GTTTCATAGTTAAAAAATACAAGT,(-)miR-sequence: (hsa-miR-486-5p:mirbase)ATCAAGACACCTGTACAGGC,(-)miR-sequence: (hsa-miR-566:mirbase)AAAGAAACTGCAGGCGCCT,(-)miR-sequence: (hsa-miR-524-5p:mirbase)AAGAAACTGCAGGCGCCTTTGTAA,(-)miR-sequence: (hsa-miR-552:mirbase)TTATGAAATCAAGACACCTGTA,(-)miR-sequence: (hsa-miR-620:mirbase)AAAAATGTAAACATCTCCAC,(-)miR-sequence: (hsa-miR-524-3p:mirbase)AAAGAAACTGCAGGCGCCTTT,(-)miR-sequence: (hsa-miR-922:mirbase)TTTTTACACCTATTGATTCTGCTGG,(-)miR-sequence: (hsa-miR-548b-5p:mirbase)AATGAGAGCCACTCATTACTTTT,(-)miR-sequence: (hsa-miR-302b*:mirbase)CAAAACTGTTTCATAGTTAAAAA,(-)miR-sequence: (hsa-miR-216b:mirbase)AAATATTTAATTAAAAGAGATTT,(-)miR-sequence: (hsa-miR-183*:mirbase)TGTATTTAAATTGATAATTCAA,(-)miR-sequence: (hsa-miR-941:mirbase)ACACCTATTGATTCTGCTGGGTA,(-)miR-sequence: (hsa-miR-302a*:mirbase)AGTTAAAAAATACAAGTTTAATT,(-)miR-sequence: (hsa-let-7f-2*:mirbase)TATTAAATCTTATTCTGTATAT,(-)miR-sequence: (hsa-miR-570:mirbase)GTACAGGCATTTAATGTTTTTT,(-)miR-sequence: (hsa-miR-525-3p:mirbase)GAAAGAAACTGCAGGCGCCTTT</t>
  </si>
  <si>
    <t>3661559</t>
  </si>
  <si>
    <t>BC131510-4|ENSE00001222597</t>
  </si>
  <si>
    <t>E4-4|E4-5</t>
  </si>
  <si>
    <t>ENSG00000137812</t>
  </si>
  <si>
    <t>CASC5</t>
  </si>
  <si>
    <t>Protein CASC5 (Cancer susceptibility candidate gene 5 protein)(ALL1-fused gene from chromosome 15q14)(AF15q14)(Protein D40/AF15q14)(Cancer/testis antigen 29)(CT29) [Source:UniProtKB/Swiss-Prot;Acc:Q8NG31]</t>
  </si>
  <si>
    <t>E11-10</t>
  </si>
  <si>
    <t>3590043</t>
  </si>
  <si>
    <t>(-)alt-C-terminus,(-)AA:1746(BAC05691.1)-&gt;2316(ENSP00000382576)</t>
  </si>
  <si>
    <t>(-)COILED,(-)Kinetochore_Spc7-IPR013253,(-)MOD_RES-Phosphoserine,(-)MOD_RES-Phosphothreonine,(-)MOTIF-Nuclear localization signal,(-)REGION-2 X 104 AA approximate repeats,(-)REPEAT-1,(-)SITE-Breakpoint for translocation to form MLL- CASC5</t>
  </si>
  <si>
    <t>(-)sequence: (BAC05691.1)MDGVSSEANEENDNIERPVRRRHSSILKPPRSPLQDLRGGNETVQESNALRNKKNSRRVSFADTIKVFQTESHMKIVRKSEMEETEAGENLLLIQNKKLEDNYCEITGMNTLLSAPIHTQMQQKEFSIIEHTRERKHANDQTVIFSDENQMDLTSSHTVMITKGLLDNPISEKSTKIDTTSFLANLKLHTEDSRMKKEVNFSVDQNTSSENKIDFNDFIKRLKTGKCSAFPDVPDKENFEIPIYSKEPNSASSTHQMHVSLKEDENNSNITRLFREKDDGMNFTQCHTANIQTLIPTSSETNSRESKGNDITIYGNDFMDLTFNHTLQILPATGNFSEIENQTQNAMDVTTGYGTKASGNKTVFKSKQNTAFQDLSINSADKIHITRSHIMGAETHIVSQTCNQDARILAMTPESIYSNPSIQGCKTVFYSSCNDAMEMTKCLSNMREEKNLLKHDSNYSKMYCNPDAMSSLTEKTIYSGEENMDITKSHTVAIDNQIFKQDQSNVQIAAAPTPEKEMMLQNLMTTSEDGKMNVNCNSVPHVSKERIQQSLSNPLSISLTDRKTELLSGENTDLTESHTSNLGSQVPLAAYNLAPESTSESHSQSKSSSDECEEITKSRNEPFQRSDIIAKNSLTDTWNKDKDWVLKILPYLDKDSPQSADCNQEIATSHNIVYCGGVLDKQITNRNTVSWEQSLFSTTKPLFSSGQFSMKNHDTAISSHTVKSVLGQNSKLAEPLRKSLSNPTPDYCHDKMIICSEEEQNMDLTKSHTVVIGFGPSELQELGKTNLEHTTGQLTTMNRQIAVKVEKCGKSPIEKSGVLKSNCIMDVLEDESVQKPKFPKEKQNVKIWGRKSVGGPKIDKTIVFSEDDKNDMDITKSYTIEINHRPLLEKRDCHLVPLAGTSETILYTCGQDDMEITRSHTTALECKTVSPDEITTRPMDKTVVFVDNHVELEMTESHTVFIDYQEKERTDRPNFELSQRKSLGTPTVICTPTEESVFFPGNGESDRLVANDSQLTPLEEWSNNRGPVEVADNMELSKSATCKNIKDVQSPGFLNEPLSSKSQRRKSLKLKNDKTIVFSENHKNDMDITQSCMVEIDNESALEDKEDFHLAGASKTILYSCGQDDMEITRSHTTALECKTLLPNEIAIRPMDKTVLFTDNYSDLEVTDSHTVFIDCQATEKILEENPKFGIGKGKNLGVSFPKDNSCVQEIAEKQALAVGNKIVLHTEQKQQLFAATNRTTNEIIKFHSAAMDEKVIGKVVDQACTLEKAQVESCQLNNRDRRNVDFTSSHATAVCGSSDNYSCLANVISCTDNLEGSAMLLCDKDEEKAHYCPVQNDLAYANDFASEYYLESEGQPLSAPCPLLEKEEVIQTSTKGQLDCVITLHKDQDLIKDPRNLLANQTLVYSQDLGEMTKLNSKRVSFKLPKDQMKVYVDDIYVIPQPHFSTDQPPLPKKGQSSINKEEVILSKAGNKSLNIIENSSAPICENKPKILNSEEWFAAACKKELKENIQTTNYNTALDFHSNSDVTKQVIQTHVNAGEAPDPVITSNVPCFHSIKPNLNNLNGKTGEFLAFQTVHLPPLPEQLLELGNKAHNDMHIVQATEIHNINIISSNAKDSRDEENKKSHNGAETTSLPPKTVFKDKVRRCSLGIFLPRLPNKRNCSVTGIDDLEQIPADTTDINHLETQPVSSKDSGIGSVAGKLNLSPSQYINEENLPVYPDEINSSDSIYIETEEKAVGTRRRRYS -&gt; (ENSP00000382576)MDGVSSEANEENDNIERPVRRRHSSILKPPRSPLQDLRGGNERVQESNALRNKKNSRRVSFADTIKVFQTESHMKIVRKSEMEETETGENLLLIQNKKLEDNYCEITGMNTLLSAPIHTQMQQKEFSIIEHTRERKHANDQTVIFSDENQMDLTSSHTVMITKGLLDNPISEKSTKIDTTSFLANLKLHTEDSRMKKEVNFSVDQNTSSENKIDFNDFIKRLKTGKCSAFPDVPDKENFEIPIYSKEPNSASSTHQMHVSLKEDENNSNITRLFREKDDGMNFTQCHTANIQTLIPTSSETNSRESKGNDITIYGNDFMDLTFNHTLQILPATGNFSEIENQTQNAMDVTTGYGTKASGNKTVFKSKQNTAFQDLSINSADKIHITRSHIMGAETHIVSQTCNQDARILAMTPESIYSNPSIQGCKTVFYSSCNDAMEMTKCLSNMREEKNLLKHDSNYAKMYCNPDAMSSLTEKTIYSGEENMDITKSHTVAIDNQIFKQDQSNVQIAAAPTPEKEMMLQNLMTTSEDGKMNVNCNSVPHVSKERIQQSLSNPLSISLTDRKTELLSGENMDLTESHTSNLGSQVPLAAYNLAPESTSESHSQSKSSSDECEEITKSRNEPFQRSDIIAKNSLTDTWNKDKDWVLKILPYLDKDSPQSADCNQEIATSHNIVYCGGVLDKQITNRNTVSWEQSLFSTTKPLFSSGQFSMKNHDTAISSHTVKSVLGQNSKLAEPLRKSLSNPTPDYCHDKMIICSEEEQNMDLTKSHTVVIGFGPSELQELGKTNLEHTTGQLTTMNRQIAVKVEKCGKSPIEKSGVLKSNCIMDVLEDESVQKPKFPKEKQNVKIWGRKSVGGPKIDKTIVFSEDDKNDMDITKSYTIEINHRPLLEKRDCHLVPLAGTSETILYTCRQDDMEITRSHTTALECKTVSPDEITTRPMDKTVVFVDNHVELEMTESHTVFIDYQEKERTDRPNFELSQRKSLGTPTVICTPTEESVFFPGNGESDRLVANDSQLTPLEEWSNNRGPVEVADNMELSKSATCKNIKDVQSPGFLNEPLSSKSQRRKSLKLKNDKTIVFSENHKNDMDITQSCMVEIDNESALEDKEDFHLAGASKTILYSCGQDDMEITRSHTTALECKTLLPNEIAIRPMDKTVLFTDNYSDLEVTDSHTVFIDCQATEKILEENPKFGIGKGKNLGVSFPKDNSCVQEIAEKQALAVGNKIVLHTEQKQQLFAATNRTTNEIIKFHSAAMDEKVIGKVVDQACTLEKAQVESCQLNNRDRRNVDFTSSHATAVCGSSDNYSCLPNVISCTDNLEGSAMLLCDKDEEKANYCPVQNDLAYANDFASEYYLESEGQPLSAPCPLLEKEEVIQTSTKGQLDCVITLHKDQDLIKDPRNLLANQTLVYSQDLGEMTKLNSKRVSFKLPKDQMKVYVDDIYVIPQPHFSTDQPPLPKKGQSSINKEEVILSKAGNKSLNIIENSSAPICENKPKILNSEEWFAAACKKELKENIQTTNYNTALDFHSNSDVTKQVIQTHVNAGEAPDPVITSNVPCFHSIKPNLNNLNGKTGEFLAFQTVHLPPLPEQLLELGNKAHNDMHIVQATEIHNINIISSNAKDSRDEENKKSHNGAETTSLPPKTVFKDKVRRCSLGIFLPRLPNKRNCSVTGIDDLEQIPADTTDINHLETQPVSSKDSGIGSVAGKLNLSPSQYINEENLPVYPDEINSSDSINIETEEKALIETYQKEISPYENKMGKTCNSQKRTWVQEEEDIHKEKKIRKNEIKFSDTTQDREIFDHHTEEDIDKSANSVLIKNLSRTPSSCSSSLDSIKADGTSLDFSTYRSSQMESQFLRDTICEESLREKLQDGRITIREFFILLQVHILIQKPRQSNLPGNFTVNTPPTPEDLMLSQYVYRPKIQIYREDCEARRQKIEELKLSASNQDKLLVDINKNLWEKMRHCSDKELKAFGIYLNKIKSCFTKMTKVFTHQGKVALYGKLVQSAQNEREKLQIKIDEMDKILKKIDNCLTEMETETKNLEDEEKNNPVEEWDSEMRAAEKELEQLKTEEEELQRNLLELEVQKEQTLAQIDFMQKQRNRTEELLDQLSLSEWDVVEWSDDQAVFTFVYDTIQLTITFEESVVGFPFLDKRYRKIVDVNFQSLLDEDQAPPSSLLVHKLIFQYVEEKESWKKTCTTQHQLPKMLEEFSLVVHHCRLLGEEIEYLKRWGPNYNLMNIDINNNELRLLFSSSAAFAKFEITLFLSAYYPSVPLPSTIQNHVGNTSQDDIATILSKVPLENNYLKNVVKQIYQDLFQDCHFYH</t>
  </si>
  <si>
    <t>3590014</t>
  </si>
  <si>
    <t>ENSE00001318594</t>
  </si>
  <si>
    <t>E10-3</t>
  </si>
  <si>
    <t>2591864</t>
  </si>
  <si>
    <t>ENSE00000524160</t>
  </si>
  <si>
    <t>ENSG00000162631</t>
  </si>
  <si>
    <t>NTNG1</t>
  </si>
  <si>
    <t>Netrin-G1 Precursor (Laminet-1) [Source:UniProtKB/Swiss-Prot;Acc:Q9Y2I2]</t>
  </si>
  <si>
    <t>2349867</t>
  </si>
  <si>
    <t>(-)alt-coding,(-)AA:460(ENSP00000359087)-&gt;539(ENSP00000359085)</t>
  </si>
  <si>
    <t>(+)EGF_3-IPR000742,(+)EGF_Ca_bd-IPR001881,(-)DISULFID,(-)DOMAIN-Laminin EGF-like 1,(-)DOMAIN-Laminin EGF-like 2,(-)DOMAIN-Laminin EGF-like 3,(-)EGF-IPR006210,(-)EGF_3-IPR000742,(-)EGF_Ca_bd-IPR001881,(-)EGF_laminin-IPR002049,(-)EGF_like_reg_CS-IPR013032</t>
  </si>
  <si>
    <t>(-)sequence: (ENSP00000359087)MYLSRFLSIHALWVTVSSVMQPYPLVWGHYDLCKTQIYTEEGKVWDYMACQPESTDMTKYLKVKLDPPDITCGDPPETFCAMGNPYMCNNECDASTPELAHPPELMFDFEGRHPSTFWQSATWKEYPKPLQVNITLSWSKTIELTDNIVITFESGRPDQMILEKSLDYGRTWQPYQYYATDCLDAFHMDPKSVKDLSQHTVLEIICTEEYSTGYTTNSKIIHFEIKDRFAFFAGPRLRNMASLYGQLDTTKKLRDFFTVTDLRIRLLRPAVGEIFVDELHLARYFYAISDIKVRGRCKCNLHATVCVYDNSKLTCECEHNTTGPDCGKCKKNYQGRPWSPGSYLPIPKGTANTCDPYLTSCGDPPKFNRIWPNISSLEVSNPKQANVCDNELLHCQNGGTCHNNVRCLCPAAYTGILCEKLRCEEAGSCGSDSGQGAPPHGSPALLLLTTLLGTASPLVF -&gt; (ENSP00000359085)MYLSRFLSIHALWVTVSSVMQPYPLVWGHYDLCKTQIYTEEGKVWDYMACQPESTDMTKYLKVKLDPPDITCGDPPETFCAMGNPYMCNNECDASTPELAHPPELMFDFEGRHPSTFWQSATWKEYPKPLQVNITLSWSKTIELTDNIVITFESGRPDQMILEKSLDYGRTWQPYQYYATDCLDAFHMDPKSVKDLSQHTVLEIICTEEYSTGYTTNSKIIHFEIKDRFAFFAGPRLRNMASLYGQLDTTKKLRDFFTVTDLRIRLLRPAVGEIFVDELHLARYFYAISDIKVRGRCKCNLHATVCVYDNSKLTCECEHNTTGPDCGKCKKNYQGRPWSPGSYLPIPKGTANTCIPSISSIGNCECFGHSNRCSYIDLLNTVICVSCKHNTRGQHCELCRLGYFRNASAQLDDENVCIECYCNPLGSIHDRCNGSGFCECKTGTTGPKCDECLPGNSWHYGCQPNVCDNELLHCQNGGTCHNNVRCLCPAAYTGILCEKLRCEEAGSCGSDSGQGAPPHGSPALLLLTTLLGTASPLVF</t>
  </si>
  <si>
    <t>2349863</t>
  </si>
  <si>
    <t>ENSE00001262285|ENSE00001451652|ENSE00001451656</t>
  </si>
  <si>
    <t>E2-1|E2-3</t>
  </si>
  <si>
    <t>ENSG00000107551</t>
  </si>
  <si>
    <t>RASSF4</t>
  </si>
  <si>
    <t>Ras association domain-containing protein 4  [Source:UniProtKB/Swiss-Prot;Acc:Q9H2L5]</t>
  </si>
  <si>
    <t>3244520</t>
  </si>
  <si>
    <t>(+)alt-C-terminus,(+)AA:126(ENSP00000363538)-&gt;130(ENSP00000363535)</t>
  </si>
  <si>
    <t>(+)sequence: (ENSP00000363538)MKEDCLPSSHVPISDSKSIQKSELLGLLKTYNCYHEGKSFQLRHREEEGTLIIEGLLNIAWGLRRPIRLQMQDDREQVHLPSTSWMPRRPSCPLAPGGGRGGPPADADQERRQLHEPEEAQVPRPR -&gt; (ENSP00000363535)MKEDCLPSSHVPISDSKSIQKSELLGLLKTYNCYHEGKSFQLRHREEEGTLIIEGLLNIAWGLRRPIRLQMQDDREQVHLPSTSWMPRRPSCPLHLAGKKGRLQPGGLPTPMQAEHVSPSLVLSLKFTRI</t>
  </si>
  <si>
    <t>(direct)Ras-assoc-IPR000159</t>
  </si>
  <si>
    <t>3244488</t>
  </si>
  <si>
    <t>ENSE00000701619|ENSE00001522856</t>
  </si>
  <si>
    <t>ENSG00000135451</t>
  </si>
  <si>
    <t>TROAP</t>
  </si>
  <si>
    <t>Trophinin-associated protein (Tastin)(Trophinin-assisting protein) [Source:UniProtKB/Swiss-Prot;Acc:Q12815]</t>
  </si>
  <si>
    <t>3413890</t>
  </si>
  <si>
    <t>(-)alt-N-terminus,(-)alt-C-terminus,(-)AA:119(AK309716-PEP)-&gt;120(BAG59384.1)</t>
  </si>
  <si>
    <t>(+)MOD_RES-Phosphoserine,(+)MOD_RES-Phosphothreonine,(-)MOD_RES-Phosphoserine,(-)MOD_RES-Phosphothreonine</t>
  </si>
  <si>
    <t>(-)sequence: (AK309716-PEP)MSHTRDSHDSHLMPSPAPVAQPLPGHVVPCPSPFGRAQRVPSPGPPTLTSYSVLRRLTVQPKTRFTPMPSTPRVQQAQWLRGVSPQSCSEDPALPWVSIRSFPLLRSLALCCQPGGPGV -&gt; (BAG59384.1)MTTRQATKDPLLRGVSPTPSKIPVRSQKRTPFPTVTSCAVDQENQDPRRWVQKPPLNIQRPLVDSAGPRPKARHQAETSQRLVGISQPRNPLEELRPSPRGQNVGPGPPAPWPPSCQVRV</t>
  </si>
  <si>
    <t>3413875</t>
  </si>
  <si>
    <t>AK296811-4|ENSE00000919613</t>
  </si>
  <si>
    <t>ENSG00000216510</t>
  </si>
  <si>
    <t>RP11-323D18.4</t>
  </si>
  <si>
    <t>2388289</t>
  </si>
  <si>
    <t>2388282</t>
  </si>
  <si>
    <t>ENSE00001558019</t>
  </si>
  <si>
    <t>ENSG00000181984</t>
  </si>
  <si>
    <t>AC131280.9-4</t>
  </si>
  <si>
    <t>Golgin subfamily A member 8C  [Source:UniProtKB/Swiss-Prot;Acc:A6NN73]</t>
  </si>
  <si>
    <t>E17-5</t>
  </si>
  <si>
    <t>3583086</t>
  </si>
  <si>
    <t>3583040</t>
  </si>
  <si>
    <t>ENSE00001411467</t>
  </si>
  <si>
    <t>ENSG00000187535</t>
  </si>
  <si>
    <t>IFT140</t>
  </si>
  <si>
    <t>Intraflagellar transport protein 140 homolog (WD and tetratricopeptide repeats protein 2) [Source:UniProtKB/Swiss-Prot;Acc:Q96RY7]</t>
  </si>
  <si>
    <t>3676035</t>
  </si>
  <si>
    <t>(-)alt-N-terminus,(-)AA:672(BAG51475.1)-&gt;1149(BAG61170.1)</t>
  </si>
  <si>
    <t>(+)REPEAT-TPR 7,(-)REPEAT-WD 1,(-)REPEAT-WD 2,(-)WD40_repeat-IPR001680</t>
  </si>
  <si>
    <t>(-)sequence: (BAG51475.1)MVSRRPLRDFVGLEDCDKATRDAMLHFSFFVTIGDMDEAFKSIKLIKSEAVWENMARMCVKTQRLDVAKEDAEQLYRKCKRHDLLNKFYQAAGRWQEALQVAEHHDRVHLRSTYHRYAGHLEASADCSRALSYYEKSDTHRFEVPRMLSEDLPSLELYVNKMKDKTLWRWWAQYLESQGEMDAALHYYELARDHFSLVRIHCFQGNVQKAAQIANETGNLAASYHLARQYESQEEVGQAVHFYTRAQAFKNAIRLCKENGLDDQLMNLALLSSPEDMIEAARYYEEKGVQMDRAVMLYHKAGHFSKALELAFATQQFVALQLIAEDLDETSDPALLARCSDFFIEHSQYERAVELLLAARKYQEALQLCLGQNMSITEEMAEKMTVAKDSSDLPEESRRELLEQIADCCMRQGSYHLATKKYTQAGNKLKAMRALLKSGDTEKITFFASVSRQKEIYIMAANYLQSLDWRKEPEIMKNIIGFYTKGRALDLLAGFYDACAQVEIDEYQNYDKAHGALTEAYKCLAKAKAKSPLDQETRLAQLQSRMALVKRFIQARRTYTEDPKESIKQCELLLEEPDLDSTIRIGDVYGFLVEHYVRKEEYQTAYRFLEEMRRRLPLANMSYYVSPQAVDAVHRGLGLPLPRTVPEQVRHNSMEDARELDEEVVEEADDDP -&gt; (BAG61170.1)MALYYDHQIEAPDAAGSPSFISWHPVHPFLAVAYISTTSTGSVDIYLEQGECVPDTHVERPFRVASLCWHPTRLVLAVGWETGEVTVFNKQDKEQHTMPLTHTADITQIQWGSRKNLLAVNSVISVAILSERAMSSHFHQQVAAMQVSPSLLNVCFLSTGVAHSLRTDMHISGVFATKDAVAVWNGRQVAIFELSGAAIRSAGTFLCETPVLAMHEENVYTVESNRVQVRTWQGTVKQLLLFSETEGNPCFLDICGNFLVVGTDLAHFKSFDLSRREAKAHCSCRSLAELVPGVGGIASLRCSSSGSTISILPSKADNSPDSKICFYDVEMDTVTVFDFKTGQIDRRETLSFNEQETNKSHLFVDEGLKNYVPVNHFWDQSEPRLFVCEAVQETPRSQPQSANGQPQDGRAGPAADVLILSFFISEEHGFLLHESFPRPATSHSLLGMEVPYYYFTRKPEEADREDEVEPGCHHIPQMVSRRPLRDFVGLEDCDKATRDAMLHFSFFVTIGDMDEAFKSIKLIKSEAVWENMARMCVKTQRLDVAKEDAEQLYRKCKRHDLLNKFYQAAGRWQEALQVAEHHDRVHLRSTYHRYAGHLEASADCSRALSYYEKSDTHRFEVPRMLSEDLPSLELYVNKMKDKTLWRWWAQYLESQGEMDAALHYYELARDHFSLVRIHCFQGNVQKAAQIANETGNLAASYHLARQYESQEEVGQAVHFYTRAQAFKNAIRLCKENGLDDQLMNLALLSSPEDMIEAARYYEEKGVQMDRAVMLYHKAGHFSKALELAFATQQFVALQLIAEDLDETSDPALLVRCSDFFIEHSQYERAVELLLAARKYQEALQLCLGQNMSITEEMAEKMTVAKDSSDLPEESRRELLEQIADCCMRQGSYHLATKKYTQAGNKLKAMRALLKSGDTEKITFFASVSRQKEIYIMAANYLQSLDWRKEPEIMKNIIGFYTKGRALDLLAGFYDACAQVEIDEYQNYDKAHGALTEAYKCLAKAKAKSPLDQETRLAQLQSRMALVKRFIQARRTYTEDPKESIKQCELLLEEPDLDSTIRIGDVYGFLVEHYVRKEEYQTAYRFLEEMRRRLPLANMSYYVSPQAVDAVHRGLGLPLPRTVPEQVRHNSMEDARELDEEVVEEADDDP</t>
  </si>
  <si>
    <t>3676002</t>
  </si>
  <si>
    <t>ENSE00001163852</t>
  </si>
  <si>
    <t>E32-1|E32-2</t>
  </si>
  <si>
    <t>ENSG00000165138</t>
  </si>
  <si>
    <t>ANKS6</t>
  </si>
  <si>
    <t>Ankyrin repeat and SAM domain-containing protein 6 (Sterile alpha motif domain-containing protein 6)(SamCystin)(Ankyrin repeat domain-containing protein 14) [Source:UniProtKB/Swiss-Prot;Acc:Q68DC2]</t>
  </si>
  <si>
    <t>3217371</t>
  </si>
  <si>
    <t>(direct)SAM_homology-IPR010993, (direct)SAM-IPR001660, (direct)SAM_2-IPR011510</t>
  </si>
  <si>
    <t>3217361</t>
  </si>
  <si>
    <t>ENSE00001090640</t>
  </si>
  <si>
    <t>ENSG00000173218</t>
  </si>
  <si>
    <t>VANGL1</t>
  </si>
  <si>
    <t>Vang-like protein 1 (Van Gogh-like protein 1)(Strabismus 2)(Loop-tail protein 2 homolog)(LPP2) [Source:UniProtKB/Swiss-Prot;Acc:Q8TAA9]</t>
  </si>
  <si>
    <t>E9-4</t>
  </si>
  <si>
    <t>2353284</t>
  </si>
  <si>
    <t>(+)alt-N-terminus,(+)alt-C-terminus,(+)AA:49(BAG35023.1)-&gt;524(ENSP00000358522)</t>
  </si>
  <si>
    <t>(+)MOD_RES-Phosphoserine,(+)Strabismus-IPR009539,(+)TOPO_DOM-Cytoplasmic,(+)TOPO_DOM-Extracellular,(+)TRANSMEM-1,(+)TRANSMEM-2,(+)TRANSMEM-3,(+)TRANSMEM-4</t>
  </si>
  <si>
    <t>(+)sequence: (BAG35023.1)MTLSNALCMCAHPLTPLLLHTLHKWYSILCHCKNQNWLWIFVIHLYLKK -&gt; (ENSP00000358522)MDTESTYSGYSYYSSHSKKSHRQGERTRERHKSPRNKDGRGSEKSVTIQPPTGEPLLGNDSTRTEEVQDDNWGETTTAITGTSEHSISQEDIARISKDMEDSVGLDCKRYLGLTVASFLGLLVFLTPIAFILLPPILWRDELEPCGTICEGLFISMAFKLLILLIGTWALFFRKRRADMPRVFVFRALLLVLIFLFVVSYWLFYGVRILDSRDRNYQGIVQYAVSLVDALLFIHYLAIVLLELRQLQPMFTLQVVRSTDGESRFYSLGHLSIQRAALVVLENYYKDFTIYNPNLLTASKFRAAKHMAGLKVYNVDGPSNNATGQSRAMIAAAARRRDSSHNELYYEEAEHERRVKKRKARLVVAVEEAFIHIQRLQAEEQQKAPGEVMDPREAAQAIFPSMARALQKYLRITRQQNYHSMESILQHLAFCITNGMTPKAFLERYLSAGPTLQYDKDRWLSTQWRLVSDEAVTNGLRDGIVFVLKCLDFSLVVNVKKIPFIILSEEFIDPKSHKFVLRLQSETSV</t>
  </si>
  <si>
    <t>2353283</t>
  </si>
  <si>
    <t>ENSE00001435656|ENSE00001450203</t>
  </si>
  <si>
    <t>ENSG00000140505</t>
  </si>
  <si>
    <t>CYP1A2</t>
  </si>
  <si>
    <t>Cytochrome P450 1A2 (EC 1.14.14.1)(CYPIA2)(P450-P3)(P(3)450)(P450 4) [Source:UniProtKB/Swiss-Prot;Acc:P05177]</t>
  </si>
  <si>
    <t>3601834</t>
  </si>
  <si>
    <t>(direct)Cyt_P450_C-IPR017973, (direct)Cyt_P450-IPR001128, (direct)Cyt_P450_E_grp-I-IPR002401, (direct)Cyt_P450_E_grp-IV-IPR002403</t>
  </si>
  <si>
    <t>3601827</t>
  </si>
  <si>
    <t>ENSE00001318495</t>
  </si>
  <si>
    <t>ENSG00000162613</t>
  </si>
  <si>
    <t>FUBP1</t>
  </si>
  <si>
    <t>Far upstream element-binding protein 1 (FUSE-binding protein 1)(FBP)(DNA helicase V)(HDH V) [Source:UniProtKB/Swiss-Prot;Acc:Q96AE4]</t>
  </si>
  <si>
    <t>I20-1</t>
  </si>
  <si>
    <t>2419250</t>
  </si>
  <si>
    <t>(+)alt-N-terminus,(+)alt-C-terminus,(+)AA:453(AB209366-PEP)-&gt;665(BAG61843.1)</t>
  </si>
  <si>
    <t>(+)COMPBIAS-Gly-rich,(+)DOMAIN-KH 1,(+)DOMAIN-KH 2,(+)KH-IPR004087,(+)KH_type_1-IPR004088,(+)KH_type_1_subgr-IPR018111,(+)KH_type_2-IPR004044,(+)MOD_RES-Phosphoserine,(+)MOD_RES-Phosphothreonine,(+)MOD_RES-Phosphotyrosine</t>
  </si>
  <si>
    <t>(+)sequence: (AB209366-PEP)MIPASKAGLVIGKGGETIKQLQERAGVKMVMIQDGPQNTGADKPLRITGDPYKVQQAKEMVLELIRDQGGFREVRNEYGSRIGGNEGIDVPIPRFAVGIVIGRNGEMIKKIQNDAGVRIQFKPDDGTTPERIAQITGPPDRCQHAAEIITDLLRSVQAGNPGGPGPGGRGRGRGQGNWNMGPPGGLQEFNFIVPTGKTGLIIGKGGETIKSISQQSGARIELQRNPPPNADPNMKLFTIRGTPQQIDYARQLIEEKIGGPVNPLGPPVPHGPHGVPGPHGPPGPPGPGTPMGPYNPAPYNPGPPGPAPHGPPAPYAPQGWGNAYPHWQQQAPPDPAKAGTDPNSAAWAAYYAHYYQQQAQPPPAAPAGAPTTTQTNGQGDQQNPAPAGQVDYTKAWEEYYKKMGQAVPAPTGAPPGGQPDYSAAWAEYYRQQAAYYAQTSPQGMPQHPPAPQV -&gt; (BAG61843.1)MADYSTVPPPSSGSAGGGGGGGGGGGVNDAFKDALQRARQIAAKIGGDAGTSLNSNDYGYGGQKRPLEDGDGSWTSPSSTTHWEGMPSPFKDQPDAKKVAPQNDSFGTQLPPMHQQQSRSVMTEEYKVPDGMVGFIIGRGGEQISRIQQESGCKIQIAPDSGGLPERSCMLTGTPESVQSAKRLLDQIVEKGRPAPGFHHGDGPGNAVQEIMIPASKAGLVIGKGGETIKQLQERAGVKMVMIQDGPQNTGADKPLRITGDPYKVQQAKEMVLELIRDQGGFREVRNEYGSRIGGNEGIDVPIPRFAVGIVIGRNGEMIKKIQNDAGVRIQFKPDDGTTPERIAQITGPPDRCQHAAEIITDLLRSVQAGNPGGPGPGGRGRGRGQGNWNMGPPGGLQEFNFIVPTGKTGLIIGKGGETIKSISQQSGARIELQRNPPPNADPNMKLFTIRGTPQQIDYARQLIEEKIGGPVNPLGPPVPHGPHGVPGPHGPPGPPGPGTPMGPYNPAPYNPGPPGPAPHGPPAPYAPQGWGNAYPHWQQQAPPDPAKAGTDPNSAAWAAYYAHYYQQQAQPPPAAPAGAPTTTQTNGQGDQQNPAPAGQVDYTKAWEEYYKKMGQAVPAPTGAPPGGQPDYSAAWAEYYRQQAAYYAQTSPQGMPQHPPAPQGQ</t>
  </si>
  <si>
    <t>2419235</t>
  </si>
  <si>
    <t>AB209366-13</t>
  </si>
  <si>
    <t>ENSG00000151388</t>
  </si>
  <si>
    <t>ADAMTS12</t>
  </si>
  <si>
    <t>A disintegrin and metalloproteinase with thrombospondin motifs 12 Precursor (ADAMTS-12)(ADAM-TS 12)(ADAM-TS12)(EC 3.4.24.-) [Source:UniProtKB/Swiss-Prot;Acc:P58397]</t>
  </si>
  <si>
    <t>2852626</t>
  </si>
  <si>
    <t>(direct)Peptidase_M12B_ADAM-TS-IPR013273</t>
  </si>
  <si>
    <t>2852591</t>
  </si>
  <si>
    <t>ENSE00001200078</t>
  </si>
  <si>
    <t>2515785</t>
  </si>
  <si>
    <t>E1-2|E1-3</t>
  </si>
  <si>
    <t>ENSG00000162105</t>
  </si>
  <si>
    <t>SHANK2</t>
  </si>
  <si>
    <t>SH3 and multiple ankyrin repeat domains protein 2 (Shank2)(Cortactin-binding protein 1)(CortBP1) [Source:UniProtKB/Swiss-Prot;Acc:Q9UPX8]</t>
  </si>
  <si>
    <t>3380484</t>
  </si>
  <si>
    <t>(-)alt-N-terminus,(-)alt-C-terminus,(-)AA:67(AK023745-PEP)-&gt;258(AK095088-PEP)</t>
  </si>
  <si>
    <t>(-)DOMAIN-SH3,(-)SH3_2-IPR011511,(-)SH3_domain-IPR001452</t>
  </si>
  <si>
    <t>(-)sequence: (AK023745-PEP)MSPILAPASCTERFQAVGQGEGTQAETGRTSTLKTLRPGVVAHACNPSAFGGRGGWITRSVVQDQPG -&gt; (AK095088-PEP)MKSLLNAFTKKEVPFREAPAYSNRRRRPPNTLAAPRVLLRSNSDNNLNASAPDWAVCSTATSHRSLSPQLLQQMPSKPEGAAKTIGSYVPGPRSRSPSLNRLGGAGEDGKRPQPLWHVGSPFALGANKDSLSAFEYPGPKRKLYSAVPGRLFVAVKPYQPQVDGEIPLHRGDRVKVLSIGEGGFWEGSARGHIGWFPAECVEEVQCKPRDSQAETRADRSKKLFRHYTVGSYDSFDTSRLQTHLGVPATLGDSWSLDL</t>
  </si>
  <si>
    <t>3380365</t>
  </si>
  <si>
    <t>AK095088-6</t>
  </si>
  <si>
    <t>E41-1|E41-2</t>
  </si>
  <si>
    <t>ENSG00000110002</t>
  </si>
  <si>
    <t>VWA5A</t>
  </si>
  <si>
    <t>Loss of heterozygosity 11 chromosomal region 2 gene A protein (Breast cancer suppressor candidate 1)(BCSC-1) [Source:UniProtKB/Swiss-Prot;Acc:O00534]</t>
  </si>
  <si>
    <t>3353964</t>
  </si>
  <si>
    <t>(-)alt-C-terminus,(-)AA:266(AAQ94875.1)-&gt;426(ENSP00000353485)</t>
  </si>
  <si>
    <t>(-)sequence: (AAQ94875.1)MVHFCGLLTLHREPVPLKSISVSVNIYEFVAGVSATLNYENEEKVPLEAFFVFPMDEDSAVYSFEALVDGKKIVAELQDKMKARTNYEKAISQGHQAFLLEGDSSSRDVFSCNVGNLQPGSKAAVTLKYVQELPLEADGALRFVLPAVLNPRYQFSGSSKDSCLNVKTPIVPVEDLPYTLSMVATIDSQHGIEKVQSNCPLSPTEYLGEDKTSAQVSLAAGHKFDRDVELLIYYNEVHTPSVVLEMGMPNMKPGHLMGDPSAMVRT -&gt; (ENSP00000353485)MVHFCGLLTLHREPVPLKSISVSVNIYEFVAGVSATLNYENEEKVPLEAFFVFPMDEDSAVYSFEALVDGKKIVAELQDKMKARTNYEKAISQGHQAFLLEGDSSSRDVFSCNVGNLQPGSKAAVTLKYVQELPLEADGALRFVLPAVLNPRYQFSGSSKDSCLNVKTPIVPVEDLPYTLSMVATIDSQHGIEKVQSNCPLSPTEYLGEDKTSAQVSLAAGHKFDRDVELLIYYNEVHTPSVVLEMGMPNMKPGHLMGDPSAMVSFYPNIPEDQPSNTCGEFIFLMDRSGSMQSPMSSQDTSQLRIQAAKETLILLLKSLPIGCYFNIYGFGSSYEACFPESVKYTQQTMEEALGRVKLMQADLGGTEILAPLQNIYRGPSIPGHPLQVFERPYTLTVLLLHLSPEGNLCVIRPRHSRWTITVSVG</t>
  </si>
  <si>
    <t>3353914</t>
  </si>
  <si>
    <t>ENSE00000749266|ENSE00001465470</t>
  </si>
  <si>
    <t>ENSG00000174004</t>
  </si>
  <si>
    <t>LRRC33</t>
  </si>
  <si>
    <t>Leucine-rich repeat-containing protein 33 Precursor  [Source:UniProtKB/Swiss-Prot;Acc:Q86YC3]</t>
  </si>
  <si>
    <t>2659526</t>
  </si>
  <si>
    <t>2659521</t>
  </si>
  <si>
    <t>ENSE00001253041</t>
  </si>
  <si>
    <t>ENSG00000177103</t>
  </si>
  <si>
    <t>DSCAML1</t>
  </si>
  <si>
    <t>Down syndrome cell adhesion molecule-like protein 1 Precursor (Down syndrome cell adhesion molecule 2) [Source:UniProtKB/Swiss-Prot;Acc:Q8TD84]</t>
  </si>
  <si>
    <t>3393328</t>
  </si>
  <si>
    <t>(-)alt-N-terminus,(-)alt-C-terminus,(-)AA:379(AK025940-PEP)-&gt;2113(ENSP00000315465)</t>
  </si>
  <si>
    <t>(-)COMPBIAS-Pro-rich,(-)DISULFID,(-)DOMAIN-Fibronectin type-III 1,(-)DOMAIN-Fibronectin type-III 2,(-)DOMAIN-Fibronectin type-III 3,(-)DOMAIN-Fibronectin type-III 4,(-)DOMAIN-Fibronectin type-III 5,(-)DOMAIN-Fibronectin type-III 6,(-)DOMAIN-Ig-like C2-type 1,(-)DOMAIN-Ig-like C2-type 10,(-)DOMAIN-Ig-like C2-type 2,(-)DOMAIN-Ig-like C2-type 3,(-)DOMAIN-Ig-like C2-type 6,(-)DOMAIN-Ig-like C2-type 7,(-)DOMAIN-Ig-like C2-type 8,(-)DOMAIN-Ig-like C2-type 9,(-)FN_III-IPR003961,(-)Fibronectin_typ-III-like_fold-IPR008957,(-)FnIII_subd-IPR003962,(-)Ig-IPR013151,(-)Ig-like-IPR007110,(-)Ig_I-set-IPR013098,(-)Ig_V-set-IPR013106,(-)Ig_V-set_sub-IPR003596,(-)Ig_sub-IPR003599,(-)Ig_sub2-IPR003598,(-)PRO_rich-IPR000694,(-)SIGNAL,(-)STRAND,(-)TOPO_DOM-Cytoplasmic,(-)TOPO_DOM-Extracellular,(-)TRANSMEM,(-)VEGFR_N-IPR009134</t>
  </si>
  <si>
    <t>(-)sequence: (AK025940-PEP)MRGNVAVFKCLIPSSVQEYVSVVSWEKDTVSIIPENRFFITYHGGLYISDVQKEDALSTYRCITKHKYSGETRQSNGARLSVTDPAESIPTILDGFHSQEVWAGHTVELPCTASGYPIPAIRWLKDGRPPPADSRWTKRITGLTISDLRTEDSGTYICEVTNTFGSAEATGILMVIDPLHVTLTPKKLKTGIGSTVILSCALTGSPEFTIRWYRNTELVLPDEAISIRGLSNETLLITSAQKSHSGAYQCFATRKAQTAQDFAIIALEDGTPRIVSSFSEKVVNPGEQFSLMCAAKGAPPPTVTWALDDEPIVRDGSHRTNQYTMSDGTTISHMNVTGPQIRDGGVYRCTARNLVGSAEYQARINVRGACLHLNIRIGF -&gt; (ENSP00000315465)MTGAGEPRREEPPPQPSAGLRSRESGAPSAGGWERAERGRGAAARPATGPPPRRIGPLYGMWLVTFLLLLDSLHKARPEDVGTSLYFVNDSLQQVTFSSSVGVVVPCPAAGSPSAALRWYLATGDDIYDVPHIRHVHANGTLQLYPFSPSAFNSFIHDNDYFCTAENAAGKIRSPNIRVKAVFREPYTVRVEDQRSMRGNVAVFKCLIPSSVQEYVSVVSWEKDTVSIIPEHRFFITYHGGLYISDVQKEDALSTYRCITKHKYSGETRQSNGARLSVTDPAESIPTILDGFHSQEVWAGHTVELPCTASGYPIPAIRWLKDGRPLPADSRWTKRITGLTISDLRTEDSGTYICEVTNTFGSAEATGILMVIDPLHVTLTPKKLKTGIGSTVILSCALTGSPEFTIRWYRNTELVLPDEAISIRGLSNETLLITSAQKSHSGAYQCFATRKAQTAQDFAIIALEDGTPRIVSSFSEKVVNPGEQFSLMCAAKGAPPPTVTWALDDEPIVRDGSHRTNQYTMSDGTTISHMNVTGPQIRDGGVYRCTARNLVGSAEYQARINVRGPPSIRAMRNITAVAGRDTLINCRVIGYPYYSIKWYKDALLLPDNHRQVVFENGTLKLTDVQKGMDEGEYLCSVLIQPQLSISQSVHVAVKVPPLIQPFEFPPASIGQLLYIPCVVSSGDMPIRITWRKDGQVIISGSGVTIESKEFMSSLQISSVSLKHNGNYTCIASNAAATVSRERQLIVRVPPRFVVQPNNQDGIYGKAGVLNCSVDGYPPPKVMWKHAKGSGNPQQYHPVPLTGRIQILPNSSLLIRHVLEEDIGYYLCQASNGVGTDISKSMFLTVKIPAMITSHPNTTIAIKGHAKELNCTARGERPIIIRWEKGDTVIDPDRVMRYAIATKDNGDEVVSTLKLKPADRGDSVFFSCHAINSYGEDRGLIQLTVQEPPDPPELEIREVKARSMNLRWTQRFDGNSIITGFDIEYKNKSDSWDFKQSTRNISPTINQANIVDLHPASVYSIRMYSFNKIGRSEPSKELTISTEEAAPDGPPMDVTLQPVTSQSIQVTWKAPKKELQNGVIRGYQIGYRENSPGSNGQYSIVEMKATGDSEVYTLDNLKKFAQYGVVVQAFNRAGTGPSSSEINATTLEDVPSQPPENVRALSITSDVAVISWSEPPRSTLNGVLKGYRVIFWSLYVDGEWGEMQNITTTRERVELRGMEKFTNYSVQVLAYTQAGDGVRSSVLYIQTKEDVPGPPAGIKAVPSSASSVVVSWLPPTKPNGVIRKYTIFCSSPGSGQPAPSEYETSPEQLFYRIAHLNRGQQYLLWVAAVTSAGRGNSSEKVTIEPAGKAPAKIISFGGTVTTPWMKDVRLPCNSVGDPAPAVKWTKDSEDSAIPVSMDGHRLIHTNGTLLLRAVKAEDSGYYTCTATNTGGFDTIIVNLLVQVPPDQPRLTVSKTSASSITLTWIPGDNGGSSIRGFVLQYSVDNSEEWKDVFISSSERSFKLDSLKCGTWYKVKLAAKNSVGSGRISEIIEAKTHGREPSFSKDQHLFTHINSTHARLNLQGWNNGGCPITAIVLEYRPKGTWAWQGLRANSSGEVFLTELREATWYELRMRACNSAGCGNETAQFATLDYDGSTIPPIKSAQGEGDDVKKLFTIGCPVILATLGVALLFIVRKKRKEKRLKRLRDAKSLAEMLISKNNRSFDTPVKGPPQGPRLHIDIPRVQLLIEDKEGIKQLGDDKATIPVTDAEFSQAVNPQSFCTGVSLHHPTLIQSTGPLIDMSDIRPGTNPVSRKNVKSAHSTRNRYSSQWTLTKCQASTPARTLTSDWRTVGSQHGVTVTESDSYSASLSQDTDKGRNSMVSTESASSTYEELARAYEHAKLEEQLQHAKFEITECFISDSSSDQMTTGTNENADSMTSMSTPSEPGICRFTASPPKPQDADRGKNVAVPIPHRANKSDYCNLPLYAKSEAFFRKADGREPCPVVPPREASIRNLARTYHTQARHLTLDPASKSLGLPHPGAPAAASTATLPQRTLAMPAPPAGTAPPAPGPTPAEPPTAPSAAPPAPSTEPPRAGGPHTKMGGSRDSLLEMSTSGVGRSQKQGAGAYSKSYTLV</t>
  </si>
  <si>
    <t>3393311</t>
  </si>
  <si>
    <t>ENSE00001293968</t>
  </si>
  <si>
    <t>3735185</t>
  </si>
  <si>
    <t>(-)alt-C-terminus,(-)AA:628(BAG65542.1)-&gt;878(AK310952-PEP)</t>
  </si>
  <si>
    <t>(-)DISULFID,(-)Integrin_bsu_N-IPR002369,(-)Integrin_bsu_tail-IPR012896,(-)TOPO_DOM-Extracellular,(-)TRANSMEM</t>
  </si>
  <si>
    <t>(-)sequence: (BAG65542.1)MAGPRPSPWARLLLAALISVSLSGTLANRCKKAPVKSCTECVRVDKDCAYCTDEMFRDRRCNTQAELLAAGCQRESIVVMESSFQITEETQIDTTLRRSQMSPQGLRVRLRPGEERHFELEVFEPLESPVDLYILMDFSNSMSDDLDNLKKMGQNLARVLSQLTSDYTIGFGKFVDKVSVPQTDMRPEKLKEPWPNSDPPFSFKNVISLTEDVDEFRNKLQGERISGNLDAPEGGFDAILQTAVCTRDIGWRPDSTHLLVFSTESAFHYEADGANVLAGIMSRNDERCHLDTTGTYTQYRTQDYPSVPTLVRLLAKHNIIPIFAVTNYSYSYYEKLHTYFPVSSLGVLQEDSSNIVELLEEAFNRIRSNLDIRALEHVDGTHVCQLPEDQKGNIHLKPSFSDGLKMDAGIICDVCTCELQKEVRSARCSFNGDFVCGQCVCSEGWSGQTCNCSTGSLSDIQPCLREGEDKPCSGRGECQCGHCVCYGEGRYEGQFCEYDNFQCPRTSGFLCNDRGRCSMGQCVCEPGWTGPSCDCPLSNATCIDSNGGICNGRGHCECGRCHCHQQSLYTDTICEINYSAIHPGLCEDLRSCVQCQAWGTGEKKGRTCEECNFKVKMVDELKRGRGRG -&gt; (AK310952-PEP)MAGPRPSPWARLLLAALISVSLSGTLANRCKKAPVKSCTECVRVDKDCAYCTDEMFRDRRCNTQAELLAAGCQRESIVVMESSFQITEETQIDTTLRRSQMSPQGLRVRLRPGEERHFELEVFEPLESPVDLYILMDFSNSMSDDLDNLKKMGQNLARVLSQLTSDYTIGFGKFVDKVSVPQTDMRPEKLKEPWPNSDPPFSFKNVISLTEDVDEFRNKLQGERISGNLDAPEGGFDAILQTAVCTRDIGWRPDSTHLLVFSTESAFHYEADGANVLAGIMSRNDERCHLDTTGTYTQYRTQDYPSVPTLVRLLAKHNIIPIFAVTNYSYSYYEKLHTYFPVSSLGVLQEDSSNIVELLEEAFNRIRSNLDIRALDSPRGLRTEVTSKMFQKTRTGSFHIRRGEVGIYQVQLRALEHVDGTHVCQLPEDQKGNIHLKPSFSDGLKMDAGIICDVCTCELQKEVRSARCSFNGDFVCGQCVCSEGWSGQTCNCSTGSLSDIQPCLREGEDKPCSGRGECQCGHCVCYGEGRYEGQFCEYDNFQCPRTSGFLCNDRGRCSMGQCVCEPGWTGPSCDCPLSNATCIDSNGGICNGRGHCECGRCHCHQQSLYTDTICEINYSAIHPGLCEDLRSCVQCQAWGTGEKKGRTCEECNFKVKMVDELKRAEEVVVRCSFRDEDDDCTYSYTMEGDGAPGPNSTVLVHKKKDCPPGSFWWLIPLLLLLLPLLALLLLLCWKYCACCKACLALLPCCNRGHMVGFKEDHYMLRENLMASDHLDTPMLRSGNLKGRDVVRWKVTNNMQRPGFATHAASINPTELVPYGLSLRLARLCTENLLKPDTRECAQLRQEVEENLNEVYRQISGVHKLQQTKFRQQPNAGKK</t>
  </si>
  <si>
    <t>(direct)Integrin_bsu-4-IPR012013</t>
  </si>
  <si>
    <t>ENSE00000949772</t>
  </si>
  <si>
    <t>ENSG00000132906</t>
  </si>
  <si>
    <t>CASP9</t>
  </si>
  <si>
    <t>Caspase-9 Precursor (CASP-9)(EC 3.4.22.62)(ICE-like apoptotic protease 6)(ICE-LAP6)(Apoptotic protease Mch-6)(Apoptotic protease-activating factor 3)(APAF-3) [Contains Caspase-9 subunit p35;Caspase-9 subunit p10] [Source:UniProtKB/Swiss-Prot;Acc:P55211]</t>
  </si>
  <si>
    <t>2397721</t>
  </si>
  <si>
    <t>(+)alt-N-terminus,(+)alt-C-terminus,(+)AA:95(CAH03131.1)-&gt;333(BAG64715.1)</t>
  </si>
  <si>
    <t>(+)ACT_SITE,(+)HELIX,(+)MOD_RES-Phosphoserine,(+)MOD_RES-Phosphothreonine,(+)Pept_C14_ICE_p20-IPR001309,(+)Pept_C14_ICE_p20_AS-IPR016129,(+)Pept_C14_cat-IPR011600,(+)Pept_C14_p10-IPR002138,(+)Pept_C14_p45_core-IPR015917,(+)STRAND,(+)TURN,(-)HELIX,(-)TURN</t>
  </si>
  <si>
    <t>(+)sequence: (CAH03131.1)MDEADRRPLRRCRLRLVEELQVDQLWDVLLSRELFRPHMIEDIQRAGSGSRRDQARQLIIDLETRGSQALPLFISCLEDTGQDMLASFLRTNRCS -&gt; (BAG64715.1)MLASFLRTNRQAAKLSKPTLENLTPVVLRPEIRKPEVLRPETPRPVDIGSGGFGDVGALESLRGNADLAYILSMEPCGHCLIINNVNFCRESGLRTRTGSNIDCEKLRRRFSSLHFMVEVKGDLTAKKMVLALLELAQQDHGALDCCVVVILSHGCQASHLQFPGAVYGTDGCPVSVEKIVNIFNGTSCPSLGGKPKLFFIQACGGEQKDHGFEVASTSPEDESPGSNPEPDATPFQEGLRTFDQLDAISSLPTPSDIFVSYSTFPGFVSWRDPKSGSWYVETLDDIFEQWAHSEDLQSLLLRVANAVSVKGIYKQMPGCFNFLRKKLFFKTS</t>
  </si>
  <si>
    <t>(direct)CARD-IPR001315, (direct)Pept_C14_cat-IPR011600, (direct)Caspase_IL-1_beta-IPR017350, (direct)DEATH_like-IPR011029</t>
  </si>
  <si>
    <t>2397695</t>
  </si>
  <si>
    <t>ENSE00000955329|ENSE00001468726|ENSE00001585926|ENSE00001587964</t>
  </si>
  <si>
    <t>ENSG00000196155</t>
  </si>
  <si>
    <t>PLEKHG4</t>
  </si>
  <si>
    <t>Puratrophin-1 (Pleckstrin homology domain-containing family G member 4)(Purkinje cell atrophy-associated protein 1) [Source:UniProtKB/Swiss-Prot;Acc:Q58EX7]</t>
  </si>
  <si>
    <t>3665431</t>
  </si>
  <si>
    <t>(-)alt-C-terminus,(-)AA:131(BC001520-PEP)-&gt;193(ENSP00000377538)</t>
  </si>
  <si>
    <t>(-)sequence: (BC001520-PEP)MERPLENGDESPDSQGHATDWRFAVCSFRDAWEEEEPASQMHVKDPGTRDVQGRAVLLLCAHSPAWLQSECSSQELIRLLLYLRSIPRPEVQALGLTVLVDARICAPSSSLFSGSPLSPVSQLPRGSSTGG -&gt; (ENSP00000377538)MERPLENGDESPDSQGHATDWRFAVCSFRDAWEEEEPASQMHVKDPGPPRPPAGATQDEELQGSPLSRKFQLPPAADESGDAQRGTVESSSVLSEGPGPSGVESLLCPMSSHLSLAQGESDTPGVGLVGDPGPSRAMPSGLSPGALDSDPVGLGDPLSEISKLLEAGKEGWAREVWEGNGDAWRDECQDFGGL</t>
  </si>
  <si>
    <t>3665410</t>
  </si>
  <si>
    <t>ENSE00001138333|ENSE00001517040</t>
  </si>
  <si>
    <t>E41-3</t>
  </si>
  <si>
    <t>2598287</t>
  </si>
  <si>
    <t>(-)alt-coding,(-)AA:2184(ENSP00000273049)-&gt;2386(ENSP00000352696)</t>
  </si>
  <si>
    <t>(-)FN_III-IPR003961,(-)Fibronectin_typ-III-like_fold-IPR008957,(-)REGION-Connecting strand 3 (CS-3) (V region),(-)SITE-Not glycosylated</t>
  </si>
  <si>
    <t>(-)sequence: (ENSP00000273049)MLRGPGPGLLLLAVQCLGTAVPSTGASKSKRQAQQMVQPQSPVAVSQSKPGCYDNGKHYQINQQWERTYLGNALVCTCYGGSRGFNCESKPEAEETCFDKYTGNTYRVGDTYERPKDSMIWDCTCIGAGRGRISCTIANRCHEGGQSYKIGDTWRRPHETGGYMLECVCLGNGKGEWTCKPIAEKCFDHAAGTSYVVGETWEKPYQGWMMVDCTCLGEGSGRITCTSRNRCNDQDTRTSYRIGDTWSKKDNRGNLLQCICTGNGRGEWKCERHTSVQTTSSGSGPFTDVRAAVYQPQPHPQPPPYGHCVTDSGVVYSVGMQWLKTQGNKQMLCTCLGNGVSCQETAVTQTYGGNSNGEPCVLPFTYNGRTFYSCTTEGRQDGHLWCSTTSNYEQDQKYSFCTDHTVLVQTRGGNSNGALCHFPFLYNNHNYTDCTSEGRRDNMKWCGTTQNYDADQKFGFCPMAAHEEICTTNEGVMYRIGDQWDKQHDMGHMMRCTCVGNGRGEWTCIAYSQLRDQCIVDDITYNVNDTFHKRHEEGHMLNCTCFGQGRGRWKCDPVDQCQDSETGTFYQIGDSWEKYVHGVRYQCYCYGRGIGEWHCQPLQTYPSSSGPVEVFITETPSQPNSHPIQWNAPQPSHISKYILRWRPKNSVGRWKEATIPGHLNSYTIKGLKPGVVYEGQLISIQQYGHQEVTRFDFTTTSTSTPVTSNTVTGETTPFSPLVATSESVTEITASSFVVSWVSASDTVSGFRVEYELSEEGDEPQYLDLPSTATSVNIPDLLPGRKYIVNVYQISEDGEQSLILSTSQTTAPDAPPDTTVDQVDDTSIVVRWSRPQAPITGYRIVYSPSVEGSSTELNLPETANSVTLSDLQPGVQYNITIYAVEENQESTPVVIQQETTGTPRSDTVPSPRDLQFVEVTDVKVTIMWTPPESAVTGYRVDVIPVNLPGEHGQRLPISRNTFAEVTGLSPGVTYYFKVFAVSHGRESKPLTAQQTTKLDAPTNLQFVNETDSTVLVRWTPPRAQITGYRLTVGLTRRGQPRQYNVGPSVSKYPLRNLQPASEYTVSLVAIKGNQESPKATGVFTTLQPGSSIPPYNTEVTETTIVITWTPAPRIGFKLGVRPSQGGEAPREVTSDSGSIVVSGLTPGVEYVYTIQVLRDGQERDAPIVNKVVTPLSPPTNLHLEANPDTGVLTVSWERSTTPDITGYRITTTPTNGQQGNSLEEVVHADQSSCTFDNLSPGLEYNVSVYTVKDDKESVPISDTIIPAVPPPTDLRFTNIGPDTMRVTWAPPPSIDLTNFLVRYSPVKNEEDVAELSISPSDNAVVLTNLLPGTEYVVSVSSVYEQHESTPLRGRQKTGLDSPTGIDFSDITANSFTVHWIAPRATITGYRIRHHPEHFSGRPREDRVPHSRNSITLTNLTPGTEYVVSIVALNGREESPLLIGQQSTVSDVPRDLEVVAATPTSLLISWDAPAVTVRYYRITYGETGGNSPVQEFTVPGSKSTATISGLKPGVDYTITVYAVTGRGDSPASSKPISINYRTEIDKPSQMQVTDVQDNSISVKWLPSSSPVTGYRVTTTPKNGPGPTKTKTAGPDQTEMTIEGLQPTVEYVVSVYAQNPSGESQPLVQTAVTNIDRPKGLAFTDVDVDSIKIAWESPQGQVSRYRVTYSSPEDGIHELFPAPDGEEDTAELQGLRPGSEYTVSVVALHDDMESQPLIGTQSTAIPAPTDLKFTQVTPTSLSAQWTPPNVQLTGYRVRVTPKEKTGPMKEINLAPDSSSVVVSGLMVATKYEVSVYALKDTLTSRPAQGVVTTLENVSPPRRARVTDATETTITISWRTKTETITGFQVDAVPANGQTPIQRTIKPDVRSYTITGLQPGTDYKIYLYTLNDNARSSPVVIDASTAIDAPSNLRFLATTPNSLLVSWQPPRARITGYIIKYEKPGSPPREVVPRPRPGVTEATITGLEPGTEYTIYVIALKNNQKSEPLIGRKKTVNEGLNQPTDDSCFDPYTVSHYAVGDEWERMSESGFKLLCQCLGFGSGHFRCDSSRWCHDNGVNYKIGEKWDRQGENGQMMSCTCLGNGKGEFKCDPHEATCYDDGKTYHVGEQWQKEYLGAICSCTCFGGQRGWRCDNCRRPGGEPSPEGTTGQSYNQYSQRYHQRTNTNVNCPIECFMPLDVQADREDSRE -&gt; (ENSP00000352696)MLRGPGPGLLLLAVQCLGTAVPSTGASKSKRQAQQMVQPQSPVAVSQSKPGCYDNGKHYQINQQWERTYLGNALVCTCYGGSRGFNCESKPEAEETCFDKYTGNTYRVGDTYERPKDSMIWDCTCIGAGRGRISCTIANRCHEGGQSYKIGDTWRRPHETGGYMLECVCLGNGKGEWTCKPIAEKCFDHAAGTSYVVGETWEKPYQGWMMVDCTCLGEGSGRITCTSRNRCNDQDTRTSYRIGDTWSKKDNRGNLLQCICTGNGRGEWKCERHTSVQTTSSGSGPFTDVRAAVYQPQPHPQPPPYGHCVTDSGVVYSVGMQWLKTQGNKQMLCTCLGNGVSCQETAVTQTYGGNSNGEPCVLPFTYNGRTFYSCTTEGRQDGHLWCSTTSNYEQDQKYSFCTDHTVLVQTRGGNSNGALCHFPFLYNNHNYTDCTSEGRRDNMKWCGTTQNYDADQKFGFCPMAAHEEICTTNEGVMYRIGDQWDKQHDMGHMMRCTCVGNGRGEWTCIAYSQLRDQCIVDDITYNVNDTFHKRHEEGHMLNCTCFGQGRGRWKCDPVDQCQDSETGTFYQIGDSWEKYVHGVRYQCYCYGRGIGEWHCQPLQTYPSSSGPVEVFITETPSQPNSHPIQWNAPQPSHISKYILRWRPKNSVGRWKEATIPGHLNSYTIKGLKPGVVYEGQLISIQQYGHQEVTRFDFTTTSTSTPVTSNTVTGETTPFSPLVATSESVTEITASSFVVSWVSASDTVSGFRVEYELSEEGDEPQYLDLPSTATSVNIPDLLPGRKYIVNVYQISEDGEQSLILSTSQTTAPDAPPDTTVDQVDDTSIVVRWSRPQAPITGYRIVYSPSVEGSSTELNLPETANSVTLSDLQPGVQYNITIYAVEENQESTPVVIQQETTGTPRSDTVPSPRDLQFVEVTDVKVTIMWTPPESAVTGYRVDVIPVNLPGEHGQRLPISRNTFAEVTGLSPGVTYYFKVFAVSHGRESKPLTAQQTTKLDAPTNLQFVNETDSTVLVRWTPPRAQITGYRLTVGLTRRGQPRQYNVGPSVSKYPLRNLQPASEYTVSLVAIKGNQESPKATGVFTTLQPGSSIPPYNTEVTETTIVITWTPAPRIGFKLGVRPSQGGEAPREVTSDSGSIVVSGLTPGVEYVYTIQVLRDGQERDAPIVNKVVTPLSPPTNLHLEANPDTGVLTVSWERSTTPDITGYRITTTPTNGQQGNSLEEVVHADQSSCTFDNLSPGLEYNVSVYTVKDDKESVPISDTIIPAVPPPTDLRFTNIGPDTMRVTWAPPPSIDLTNFLVRYSPVKNEEDVAELSISPSDNAVVLTNLLPGTEYVVSVSSVYEQHESTPLRGRQKTGLDSPTGIDFSDITANSFTVHWIAPRATITGYRIRHHPEHFSGRPREDRVPHSRNSITLTNLTPGTEYVVSIVALNGREESPLLIGQQSTVSDVPRDLEVVAATPTSLLISWDAPAVTVRYYRITYGETGGNSPVQEFTVPGSKSTATISGLKPGVDYTITVYAVTGRGDSPASSKPISINYRTEIDKPSQMQVTDVQDNSISVKWLPSSSPVTGYRVTTTPKNGPGPTKTKTAGPDQTEMTIEGLQPTVEYVVSVYAQNPSGESQPLVQTAVTNIDRPKGLAFTDVDVDSIKIAWESPQGQVSRYRVTYSSPEDGIHELFPAPDGEEDTAELQGLRPGSEYTVSVVALHDDMESQPLIGTQSTAIPAPTDLKFTQVTPTSLSAQWTPPNVQLTGYRVRVTPKEKTGPMKEINLAPDSSSVVVSGLMVATKYEVSVYALKDTLTSRPAQGVVTTLENVSPPRRARVTDATETTITISWRTKTETITGFQVDAVPANGQTPIQRTIKPDVRSYTITGLQPGTDYKIYLYTLNDNARSSPVVIDASTAIDAPSNLRFLATTPNSLLVSWQPPRARITGYIIKYEKPGSPPREVVPRPRPGVTEATITGLEPGTEYTIYVIALKNNQKSEPLIGRKKTDELPQLVTLPHPNLHGPEILDVPSTVQKTPFVTHPGYDTGNGIQLPGTSGQQPSVGQQMIFEEHGFRRTTPPTTATPIRHRPRPYPPNVGEEIQIGHIPREDVDYHLYPHGPGLNPNASTGQEALSQTTISWAPFQDTSEYIISCHPVGTDEEPLQFRVPGTSTSATLTGLTRGATYNVIVEALKDQQRHKVREEVVTVGNSVNEGLNQPTDDSCFDPYTVSHYAVGDEWERMSESGFKLLCQCLGFGSGHFRCDSSRWCHDNGVNYKIGEKWDRQGENGQMMSCTCLGNGKGEFKCDPHEATCYDDGKTYHVGEQWQKEYLGAICSCTCFGGQRGWRCDNCRRPGGEPSPEGTTGQSYNQYSQRYHQRTNTNVNCPIECFMPLDVQADREDSRE</t>
  </si>
  <si>
    <t>(direct)FN_III-IPR003961</t>
  </si>
  <si>
    <t>ENSE00001145978</t>
  </si>
  <si>
    <t>E41-5</t>
  </si>
  <si>
    <t>cassetteExon|exon-region-exclusion|retainedIntron</t>
  </si>
  <si>
    <t>ENSG00000075340</t>
  </si>
  <si>
    <t>ADD2</t>
  </si>
  <si>
    <t>Beta-adducin (Erythrocyte adducin subunit beta) [Source:UniProtKB/Swiss-Prot;Acc:P35612]</t>
  </si>
  <si>
    <t>2558766</t>
  </si>
  <si>
    <t>(+)alt-C-terminus,(+)AA:643(ENSP00000347972)-&gt;726(ENSP00000264436)</t>
  </si>
  <si>
    <t>(+)MOD_RES-Phosphoserine,(+)MOD_RES-Phosphoserine; by PKA and PKC,(+)MOD_RES-Phosphoserine; by PKC,(+)MOD_RES-Phosphothreonine,(+)REGION-Interaction with calmodulin</t>
  </si>
  <si>
    <t>(+)sequence: (ENSP00000347972)MSEETVPEAASPPPPQGQPYFDRFSEDDPEYMRLRNRAADLRQDFNLMEQKKRVTMILQSPSFREELEGLIQEQMKKGNNSSNIWALRQIADFMASTSHAVFPTSSMNVSMMTPINDLHTADSLNLAKGERLMRCKISSVYRLLDLYGWAQLSDTYVTLRVSKEQDHFLISPKGVSCSEVTASSLIKVNILGEVVEKGSSCFPVDTTGFCLHSAIYAARPDVRCIIHLHTPATAAVSAMKWGLLPVSHNALLVGDMAYYDFNGEMEQEADRINLQKCLGPTCKILVLRNHGVVALGDTVEEAFYKIFHLQAACEIQVSALSSAGGVENLILLEQEKHRPHEVGSVQWAGSTFGPMQKSRLGEHEFEALMRMLDNLGYRTGYTYRHPFVQEKTKHKSEVEIPATVTAFVFEEDGAPVPALRQHAQKQQKEKTRWLNTPNTYLRVNVADEVQRSMGSPRPKTTWMKADEVEKSSSGMPIRIENPNQFVPLYTDPQEVLEMRNKIREQNRQDVKSAGPQSQLLASVIAEKSRSPSTESQLMSKGDEDTKDDSEETVPNPFSQLTDQELEEYKKEVERKKLELDETGQEREPGSGPAVCEFFSVALHIWSNILERKKLPQKSLAHLQSLHLLLQCRAQRRRQRQRAL -&gt; (ENSP00000264436)MSEETVPEAASPPPPQGQPYFDRFSEDDPEYMRLRNRAADLRQDFNLMEQKKRVTMILQSPSFREELEGLIQEQMKKGNNSSNIWALRQIADFMASTSHAVFPTSSMNVSMMTPINDLHTADSLNLAKGERLMRCKISSVYRLLDLYGWAQLSDTYVTLRVSKEQDHFLISPKGVSCSEVTASSLIKVNILGEVVEKGSSCFPVDTTGFCLHSAIYAARPDVRCIIHLHTPATAAVSAMKWGLLPVSHNALLVGDMAYYDFNGEMEQEADRINLQKCLGPTCKILVLRNHGVVALGDTVEEAFYKIFHLQAACEIQVSALSSAGGVENLILLEQEKHRPHEVGSVQWAGSTFGPMQKSRLGEHEFEALMRMLDNLGYRTGYTYRHPFVQEKTKHKSEVEIPATVTAFVFEEDGAPVPALRQHAQKQQKEKTRWLNTPNTYLRVNVADEVQRSMGSPRPKTTWMKADEVEKSSSGMPIRIENPNQFVPLYTDPQEVLEMRNKIREQNRQDVKSAGPQSQLLASVIAEKSRSPSTESQLMSKGDEDTKDDSEETVPNPFSQLTDQELEEYKKEVERKKLELDGEKETAPEEPGSPAKSAPASPVQSPAKEAETKSPLVSPSKSLEEGTKKTETSKAATTEPETTQPEGVVVNGREEEQTAEEILSKGLSQMTTSADTDVDTSKDKTESVTSGPMSPEGSPSKSPSKKKKKFRTPSFLKKSKKKEKVES</t>
  </si>
  <si>
    <t>(indirect)Aldolase_II/adducin_N-IPR001303</t>
  </si>
  <si>
    <t>2558736</t>
  </si>
  <si>
    <t>ENSE00000760219</t>
  </si>
  <si>
    <t>alt-C-term|cassette-exon|cassetteExon</t>
  </si>
  <si>
    <t>ENSG00000143369</t>
  </si>
  <si>
    <t>ECM1</t>
  </si>
  <si>
    <t>Extracellular matrix protein 1 Precursor (Secretory component p85) [Source:UniProtKB/Swiss-Prot;Acc:Q16610]</t>
  </si>
  <si>
    <t>2358372</t>
  </si>
  <si>
    <t>(-)alt-N-terminus,(-)alt-C-terminus,(-)AA:56(AAY57437.1)-&gt;300(AK097205-PEP)</t>
  </si>
  <si>
    <t>(+)SIGNAL,(-)REPEAT-2,(-)Serum_albumin-IPR000264</t>
  </si>
  <si>
    <t>(-)sequence: (AAY57437.1)MGTTARAALVLTYLAVASAASEGASPSLAEVQGRPSQWPLTCPSSLQASRLQDRGS -&gt; (AK097205-PEP)MSRFCEAEFSVKTRPHWCCTRQGEARFSCFQEEAPQPHYQLRACPSHQPDISSGLELPFPPGVPTLDNIKNICHLRRFRSVPRNLPATDPLQRELLALIQLEREFQRCCRQGNNHTCTWKAWEDTLDKYCDREYAVKTHHHLCCRHPPSPTRDECFARRAPYPNYDRDILTIDIGRVTPNLMGHLCGNQRVLTKHKHIPGLIHNMTARCCDLPFPEQACCAEEEKLTFINDLCGPRRNIWRDPALCCYLSPGDEQVNCFNINYLRNVALVSGDTENAKGQGEQGSTGGTNISSTSEPKEE</t>
  </si>
  <si>
    <t>(direct)PRO_rich-IPR000694, (direct)ECM1-IPR008605</t>
  </si>
  <si>
    <t>2358360</t>
  </si>
  <si>
    <t>ENSE00000959622</t>
  </si>
  <si>
    <t>ENSG00000092621</t>
  </si>
  <si>
    <t>PHGDH</t>
  </si>
  <si>
    <t>D-3-phosphoglycerate dehydrogenase (3-PGDH)(EC 1.1.1.95) [Source:UniProtKB/Swiss-Prot;Acc:O43175]</t>
  </si>
  <si>
    <t>2354646</t>
  </si>
  <si>
    <t>(+)alt-N-terminus,(+)AA:499(ENSP00000358415)-&gt;532(CR592544-PEP)</t>
  </si>
  <si>
    <t>(+)HELIX,(+)STRAND,(-)D-isomer_2_OHA_DHase-IPR006139</t>
  </si>
  <si>
    <t>(+)sequence: (ENSP00000358415)MTFWTQMFFLLQDCEGLIVRSATKVTADVINAAEKLQVVGRAGTGVDNVDLEAATRKGILVMNTPNGNSLSAAELTCGMIMCLARQIPQATASMKDGKWERKKFMGTELNGKTLGILGLGRIGREVATRMQSFGMKTIGYDPIISPEVSASFGVQQLPLEEIWPLCDFITVHTPLLPSTTGLLNDNTFAQCKKGVRVVNCARGGIVDEGALLRALQSGQCAGAALDVFTEEPPRDRALVDHENVISCPHLGASTKEAQSRCGEEIAVQFVDMVKGKSLTGVVNAQALTSAFSPHTKPWIGLAEALGTLMRAWAGSPKGTIQVITQGTSLKNAGNCLSPAVIVGLLKEASKQADVNLVNAKLLVKEAGLNVTTSHSPAAPGEQGFGECLLAVALAGAPYQAVGLVQGTTPVLQGLNGAVFRPEVPLRRDLPLLLFRTQTSDPAMLPTMIGLLAEAGVRLLSYQTSLVSDGETWHVMGISSLLPSLEAWKQHVTEAFQFHF -&gt; (CR592544-PEP)MAFANLRKVLISDSLDPCCRKILQDGGLQVVEKQNLSKEELIAELQDCEGLIVRSATKVTADVINAAEKLQVVGRAGTGVDNVDLEAATRKGILVMNTPNGNSLSAAELTCGMIMCLARQIPQATASMKDGKWERKKFMGTELNGKTLGILGLGRIGREVATRMQSFGMKTIGYDPIISPEVSASFGVQQLPLEEIWPLCDFITVHTPLLPSTTGLLNDNTFAQCKKGVRVVNCARGGIVDEGALLRALQSGQCAGAALDVFTEEPPRDRALVDHENVISCPHLGASTKEAQSRCGEEIAVQFVDMVKGKSLTGVNAQALTSAFSPHTKPWIGLAEALGTLMRAWAGSPKGTIQVITQGTSLKNAGNCLSPAVIVGLLKEASKQADVNLVNAKLLVKEAGLNVTTSHSPAAPGEQGFGECLLAVALAGAPYQAVGLVQGTTPVLQGLNGAVFRPEVPLRRDLPLLLFRTQTSDPAMLPTMIGLLAEAGVRLLSYQTSLVSDGETWHVMGISSLLPSLEAWKQHVTEAFQFHF</t>
  </si>
  <si>
    <t>2354634</t>
  </si>
  <si>
    <t>ENSE00001449969</t>
  </si>
  <si>
    <t>ENSG00000135945</t>
  </si>
  <si>
    <t>REV1</t>
  </si>
  <si>
    <t>DNA repair protein REV1 (EC 2.7.7.-)(Rev1-like terminal deoxycytidyl transferase)(Alpha integrin-binding protein 80)(AIBP80) [Source:UniProtKB/Swiss-Prot;Acc:Q9UBZ9]</t>
  </si>
  <si>
    <t>E22-5</t>
  </si>
  <si>
    <t>2566769</t>
  </si>
  <si>
    <t>(direct)REV1-IPR012112</t>
  </si>
  <si>
    <t>2566764</t>
  </si>
  <si>
    <t>BC037734-22|ENSE00000921841</t>
  </si>
  <si>
    <t>E22-3</t>
  </si>
  <si>
    <t>ENSG00000106976</t>
  </si>
  <si>
    <t>DNM1</t>
  </si>
  <si>
    <t>Dynamin-1 (EC 3.6.5.5) [Source:UniProtKB/Swiss-Prot;Acc:Q05193]</t>
  </si>
  <si>
    <t>3190276</t>
  </si>
  <si>
    <t>(-)alt-N-terminus,(-)alt-C-terminus,(-)AA:129(L07809-PEP)-&gt;396(BAG53342.1)</t>
  </si>
  <si>
    <t>(-)DOMAIN-PH,(-)HELIX,(-)Pleckstrin_homology-IPR001849,(-)STRAND</t>
  </si>
  <si>
    <t>(-)sequence: (L07809-PEP)MLRMYHALKEALSIIGNINTTTVSTPMPPPVDDSWLQVQSVPAGRRSPTSSPTPQRRAPAVPPARPGSRGPAPGPPPAGSALGGAPPVPSRPGASPDPFGPPPQVPSRPNRAPPGVPSQPIGSGKSIPS -&gt; (BAG53342.1)MERIVTTHIREREGRTKEQVMLLIDIELAYMNTNHEDFIGFANAQQRSNQMNKKKTSGNQDEILVIRKGWLTINNIGIMKGGSKEYWFVLTAENLSWYKDDEEKEKKYMLSVDNLKLRDVEKGFMSSKHIFALFNTEQRNVYKDYRQLELACETQEEVDSWKASFLRAGVYPERVGDKEKASETEENGSDSFMHSMDPQLERQVETIRNLVDSYMAIVNKTVRDLMPKTIMHLMINNTKEFIFSELLANLYSCGDQNTLMEESAEQAQRRDEMLRMYHALKEALSIISDINTTTVSTPMPPPVDDSWLQVQSVPAGRRSPTSSPTPQRRAPAVPPARPGSRGPAPGPPPAGSALGGAPPVPSRPGASPDPFGPPPQVPSRPNRAPPGVPRITISDP</t>
  </si>
  <si>
    <t>(direct)Pleckstrin_homology-IPR001849</t>
  </si>
  <si>
    <t>3190242</t>
  </si>
  <si>
    <t>AB209124-13|AK096629-4|AK225179-14|AK295101-14|AK296326-14|AK308793-7|AK316235-14|BC050279-14|BC063850-14|ENSE00001515981|ENSE00001578300|L07807-14</t>
  </si>
  <si>
    <t>E17-3</t>
  </si>
  <si>
    <t>E26-3|E26-4</t>
  </si>
  <si>
    <t>3456097</t>
  </si>
  <si>
    <t>(+)alt-N-terminus,(+)AA:443(ENSP00000343698)-&gt;454(ENSP00000377947)</t>
  </si>
  <si>
    <t>(+)REGION-Modulating</t>
  </si>
  <si>
    <t>(+)sequence: (ENSP00000343698)MYDCMETFAPGPRRLYGAAGPGAGLLRRATGGSCFAGLESFAWPQPASLQSVETQSTSSEEMVPSSPSPPPPPRVYKPCFVCNDKSSGYHYGVSSCEGCKGFFRRSIQKNMVYTCHRDKNCIINKVTRNRCQYCRLQKCFEVGMSKEAVRNDRNKKKKEVKEEGSPDSYELSPQLEELITKVSKAHQETFPSLCQLGKYTTNSSADHRVQLDLGLWDKFSELATKCIIKIVEFAKRLPGFTGLSIADQITLLKAACLDILMLRICTRYTPEQDTMTFSDGLTLNRTQMHNAGFGPLTDLVFAFAGQLLPLEMDDTETGLLSAICLICGDRMDLEEPEKVDKLQEPLLEALRLYARRRRPSQPYMFPRMLMKITDLRGISTKGAERAITLKMEIPGPMPPLIREMLENPEMFEDDSSQPGPHPNASSEDEVPGGQGKGGLKSPA -&gt; (ENSP00000377947)MATNKERLFAAGALGPGSGYPGAGFPFAFPGALRGSPPFEMLSPSFRGLGQPDLPKEMASLSVETQSTSSEEMVPSSPSPPPPPRVYKPCFVCNDKSSGYHYGVSSCEGCKGFFRRSIQKNMVYTCHRDKNCIINKVTRNRCQYCRLQKCFEVGMSKEAVRNDRNKKKKEVKEEGSPDSYELSPQLEELITKVSKAHQETFPSLCQLGKYTTNSSADHRVQLDLGLWDKFSELATKCIIKIVEFAKRLPGFTGLSIADQITLLKAACLDILMLRICTRYTPEQDTMTFSDGLTLNRTQMHNAGFGPLTDLVFAFAGQLLPLEMDDTETGLLSAICLICGDRMDLEEPEKVDKLQEPLLEALRLYARRRRPSQPYMFPRMLMKITDLRGISTKGAERAITLKMEIPGPMPPLIREMLENPEMFEDDSSQPGPHPNASSEDEVPGGQGKGGLKSPA</t>
  </si>
  <si>
    <t>ENSE00000938763</t>
  </si>
  <si>
    <t>E45-1</t>
  </si>
  <si>
    <t>2874414</t>
  </si>
  <si>
    <t>ENSE00000972340</t>
  </si>
  <si>
    <t>ENSG00000102385</t>
  </si>
  <si>
    <t>DRP2</t>
  </si>
  <si>
    <t>Dystrophin-related protein 2  [Source:UniProtKB/Swiss-Prot;Acc:Q13474]</t>
  </si>
  <si>
    <t>3984736</t>
  </si>
  <si>
    <t>(+)truncated,(-)AA:353(BC036095-PEP)-&gt;957(ENSP00000378635)</t>
  </si>
  <si>
    <t>(-)DOMAIN-WW,(-)Dystrophin-related_2-IPR017433,(-)EF-hand_regn-1-IPR015153,(-)EF-hand_regn-2-IPR015154,(-)MOD_RES-Phosphothreonine,(-)WW-IPR002349,(-)WW_Rsp5_WWP-IPR001202,(-)ZN_FING-ZZ-type,(-)Znf_ZZ-IPR000433</t>
  </si>
  <si>
    <t>(-)sequence: (BC036095-PEP)MQPMVMQGCPYTLPRCHDWQAADQFHHSSSLRSTCPHPQVRAAVTSPAPPQDGAGVPCLSLKLLNGSVGASGPLEPPAMNLCWNEIKKKSHNLRARLEAFSDHSGKLQLPLQEIIDWLSQKDEELSAQLPLQGDVALVQQEKETHAAFMEEVKSRGPYIYSVLESAQAFLSQHPFEELEEPHSESKDTSPKQRIQNLSRFVWKQATVASELWEKLTARCVDQHRHIERTLEQLLEIQGAMEELSTTLSQAEGVRATWEPIGDLFIDSLPEHIQAIKLFKEEFSPMKDGVKLVNDLAHQLAISDVHLSMENSQALEQINVRWKQLQASVSERLKQLQDAHRDFGPGSQHFLSCT -&gt; (ENSP00000378635)MQPMVMQGCPYTLPRCHDWQAADQFHHSSSLRSTCPHPQVRAAVTSPAPPQDGAGVPCLSLKLLNGSVGASGPLEPPAMNLCWNEIKKKSHNLRARLEAFSDHSGKLQLPLQEIIDWLSQKDEELSAQLPLQGDVALVQQEKETHAAFMEEVKSRGPYIYSVLESAQAFLSQHPFEELEEPHSESKDTSPKQRIQNLSRFVWKQATVASELWEKLTARCVDQHRHIERTLEQLLEIQGAMEELSTTLSQAEGVRATWEPIGDLFIDSLPEHIQAIKLFKEEFSPMKDGVKLVNDLAHQLAISDVHLSMENSQALEQINVRWKQLQASVSERLKQLQDAHRDFGPGSQHFLSSSVQVPWERAISPNKVPYYINHQAQTTCWDHPKMTELYQTLADLNNIKFSAYRTAMKLRRVQKALRLDLVTLTTALEIFNEHDLQASEHVMDVVEVIHCLTALYERLEEERGILVNVPLCVDMSLNWLLNVFDSGRSGKMRALSFKTGIACLCGTEVKEKLQYLFSQVANSGSQCDQRHLGVLLHEAIQVPRQLGEVAAFGGSNVEPSVRSCFRFSTGKPVIEASQFLEWVNLEPQSMVWLAVLHRVTIAEQVKHQTKCSICRQCPIKGFRYRSLKQFNVDICQTCFLTGRASKGNKLHYPIMEYYTPTTSSENMRDFATTLKNKFRSKHYFSKHPQRGYLPVQSVLEADYSETPASSPMWPHADTHSRIEHFASRLAEMESQNCSFFNDSLSPDDSIDEDQYLLRHSSPITDREPAFGQQAPCSVATESKGELQKILAHLEDENRILQGELRRLKWQHEEAAEAPSLADGSTEAATDHRNEELLAEARILRQHKSRLETRMQILEDHNKQLESQLQRLRELLLQPPTESDGSGSAGSSLASSPQQSEGSHPREKGQTTPDTEAADDVGSKSQDVSLCLEDIMEKLRHAFPSVRSSDVTANTLLAS</t>
  </si>
  <si>
    <t>(direct)Dystrophin-related_2-IPR017433</t>
  </si>
  <si>
    <t>3984702</t>
  </si>
  <si>
    <t>ENSE00000673938</t>
  </si>
  <si>
    <t>2692537</t>
  </si>
  <si>
    <t>ENSE00000776816|ENSE00001413621</t>
  </si>
  <si>
    <t>3333366</t>
  </si>
  <si>
    <t>ENSE00000990915</t>
  </si>
  <si>
    <t>ENSG00000166012</t>
  </si>
  <si>
    <t>SNORA25</t>
  </si>
  <si>
    <t>Protein JOSD3  [Source:UniProtKB/Swiss-Prot;Acc:Q9H5J8]</t>
  </si>
  <si>
    <t>3386851</t>
  </si>
  <si>
    <t>(-)alt-C-terminus,(-)AA:215(CR609260-PEP)-&gt;278(ENSP00000314971)</t>
  </si>
  <si>
    <t>(-)sequence: (CR609260-PEP)MDKSGIDSLDHVTSDAVELANRSDNSSDSSLFKTQCIPYSPKGEKRNPIRKFVRTPESVHASDSSSDSSFEPIPLTIKAIFERFKNRKKRYKKKKKRRYQPTGRPRGRPEGRRNPIYSLIDKKKQFRSRGSGFPFLESENEKNAPWRKILTFEQAVARGFFNYIEKLKYEHHLKESLKQMNVGEDLENEDFDSRRYKFLDDDGSISPIEESTLLS -&gt; (ENSP00000314971)MDKSGIDSLDHVTSDAVELANRSDNSSDSSLFKTQCIPYSPKGEKRNPIRKFVRTPESVHASDSSSDSSFEPIPLTIKAIFERFKNRKKRYKKKKKRRYQPTGRPRGRPEGRRNPIYSLIDKKKQFRSRGSGFPFLESENEKNAPWRKILTFEQAVARGFFNYIEKLKYEHHLKESLKQMNVGEDLENEDFDSRRYKFLDDDGSISPIEESTAEDEDATHLEDNECDIKLAGDSFIVSSEFPVRLSVYLEEEDITEEAALSKKRATKAKNTGQRGLKM</t>
  </si>
  <si>
    <t>3386814</t>
  </si>
  <si>
    <t>ENSE00001098942|ENSE00001514640</t>
  </si>
  <si>
    <t>E12-4</t>
  </si>
  <si>
    <t>ENSG00000164125</t>
  </si>
  <si>
    <t>C4orf18</t>
  </si>
  <si>
    <t>Uncharacterized protein C4orf18  [Source:UniProtKB/Swiss-Prot;Acc:Q6UWH4]</t>
  </si>
  <si>
    <t>2791442</t>
  </si>
  <si>
    <t>(-)alt-N-terminus,(-)AA:246(CAD38874.1)-&gt;519(ENSP00000296530)</t>
  </si>
  <si>
    <t>(-)TOPO_DOM-Cytoplasmic,(-)TOPO_DOM-Extracellular,(-)TRANSMEM-Signal-anchor for type II membrane protein</t>
  </si>
  <si>
    <t>(-)sequence: (CAD38874.1)MSEVFAFHLDRILGLNRTLPSVSRKAEFIQDGRPCPIILWDASLSSASNDTHSSVKLTWGTYQQLLKQKCWQNGRVPKPESGCTEIHHHEWSKMALFDFLLQIYNRLDTNCCGFRPRKEDACVQNGLRPKCDDQGSAALAHIIQRKHDPRHLVFIDNKGFFDRSEDNLNFKLLEGIKEFPASAVSVLKSQHLRQKLLQSLFLDKVYWESQGGRQGIEKLIDVIEHRAKILITYINAHGVKVLPMNE -&gt; (ENSP00000296530)MTCPDKPGQLINWFICSLCVPRVRKLWSSRRPRTRRNLLLGTACAIYLGFLVSQVGRASLQHGQAAEKGPHRSRDTAEPSFPEIPLDGTLAPPESQGNGSTLQPNVVYITLRSKRSKPANIRGTVKPKRRKKHAVASAAPGQEALVGPSLQPQEAAREADAVAPGYAQGANLVKIGERPWRLVRGPGVRAGGPDFLQPSSRESNIRIYSESAPSWLSKDDIRRMRLLADSAVAGLRPVSSRSGARLLVLEGGAPGAVLRCGPSPCGLLKQPLDMSEVFAFHLDRILGLNRTLPSVSRKAEFIQDGRPCPIILWDASLSSASNDTHSSVKLTWGTYQQLLKQKCWQNGRVPKPESGCTEIHHHEWSKMALFDFLLQIYNRLDTNCCGFRPRKEDACVQNGLRPKCDDQGSAALAHIIQRKHDPRHLVFIDNKGFFDRSEDNLNFKLLEGIKEFPASAVSVLKSQHLRQKLLQSLFLDKVYWESQGGRQGIEKLIDVIEHRAKILITYINAHGVKVLPMNE</t>
  </si>
  <si>
    <t>2791419</t>
  </si>
  <si>
    <t>ENSE00001354267</t>
  </si>
  <si>
    <t>ENSG00000119669</t>
  </si>
  <si>
    <t>C14orf4</t>
  </si>
  <si>
    <t>Enhanced at puberty protein 1  [Source:UniProtKB/Swiss-Prot;Acc:Q9H1B7]</t>
  </si>
  <si>
    <t>U0-12</t>
  </si>
  <si>
    <t>3572881</t>
  </si>
  <si>
    <t>3572869</t>
  </si>
  <si>
    <t>2673705</t>
  </si>
  <si>
    <t>AK291501-3|AK311013-2</t>
  </si>
  <si>
    <t>E9-10</t>
  </si>
  <si>
    <t>ENSG00000171105</t>
  </si>
  <si>
    <t>INSR</t>
  </si>
  <si>
    <t>Insulin receptor Precursor (IR)(EC 2.7.10.1)(CD220 antigen) [Contains Insulin receptor subunit alpha;Insulin receptor subunit beta] [Source:UniProtKB/Swiss-Prot;Acc:P06213]</t>
  </si>
  <si>
    <t>3848349</t>
  </si>
  <si>
    <t>(direct)Insulin_rcpt-IPR016246</t>
  </si>
  <si>
    <t>3848243</t>
  </si>
  <si>
    <t>ENSE00001283493</t>
  </si>
  <si>
    <t>ENSG00000181619</t>
  </si>
  <si>
    <t>GPR135</t>
  </si>
  <si>
    <t>Probable G-protein coupled receptor 135  [Source:UniProtKB/Swiss-Prot;Acc:Q8IZ08]</t>
  </si>
  <si>
    <t>3566927</t>
  </si>
  <si>
    <t>3566910</t>
  </si>
  <si>
    <t>ENSE00001520649</t>
  </si>
  <si>
    <t>3413882</t>
  </si>
  <si>
    <t>(-)alt-N-terminus,(-)alt-C-terminus,(-)AA:119(AK309716-PEP)-&gt;158(BAH12995.1)</t>
  </si>
  <si>
    <t>(-)sequence: (AK309716-PEP)MSHTRDSHDSHLMPSPAPVAQPLPGHVVPCPSPFGRAQRVPSPGPPTLTSYSVLRRLTVQPKTRFTPMPSTPRVQQAQWLRGVSPQSCSEDPALPWVSIRSFPLLRSLALCCQPGGPGV -&gt; (BAH12995.1)MTTRQATKDPLLRGVSPTPSKIPVRSQKRTPFPTVTSCAVDQENQDPRRWVQKPPLNIQRPLVDSAGPRPKARHQAETSQRLVGISQPRNPLEELRPSPRGQNVGPGPPAQTEAPGTIEFVADPAALATILSGCSGLCIFGPQNPHPPTGPCQGFLLL</t>
  </si>
  <si>
    <t>AK296811-3|ENSE00001272372</t>
  </si>
  <si>
    <t>ENSG00000214193</t>
  </si>
  <si>
    <t>C1orf113</t>
  </si>
  <si>
    <t>SH3 domain-containing protein C1orf113  [Source:UniProtKB/Swiss-Prot;Acc:A4FU49]</t>
  </si>
  <si>
    <t>2330410</t>
  </si>
  <si>
    <t>(-)alt-N-terminus,(-)AA:207(BC048273-PEP)-&gt;645(BAG59548.1)</t>
  </si>
  <si>
    <t>(-)COMPBIAS-Poly-Pro,(-)DOMAIN-SH3,(-)MOD_RES-Phosphoserine,(-)MOD_RES-Phosphothreonine,(-)Na/H_exchanger_2-IPR001953</t>
  </si>
  <si>
    <t>(-)sequence: (BC048273-PEP)MKCTLVRGDSSPRQAELKSGPASRPALEKPHPHEEATTLPEEAPSNDERTPEEEAPPNEQRPLREEVLPKEGVASKEEVTLKEELPPKEEVAPKEEVPPIERAFAQKTRPIKPPPDSQETLALPSLVPQNYTENKNEGVDVTSLRGEVESLRRALELMEVQLERKLTDIWEELKSEKEQRRRLEVQVMQGTQKSQTPRVIHTQTQTY -&gt; (BAG59548.1)MIKEIEDGWWLGKKNGQLGAFPSNFVELLDSGPPSLGNPDMPSVSPGPQRPPKLSSLAYDSPPDYLQTVSHPEVYRVLFDYQPEAPDELALRRGDVVKVLSKTTEDKGWWEGECQGRRGVFPDNFVLPPPPIKKLVPRKVVSRESAPIKEPKKLMPKTSLPTVKKLATATTGPSKAKTSRTPSRDSQKLTSRDSGPNGGFQSGGSYHPGRKRSKTQTPQQRSVSSQEEEHSSPVKAPSVKRTPMPDKTATPERPPAPENAPSSKKIPAPDKVPSPEKTLTLGDKASIPGNSTSGKIPAPDKVPTPEKMVTPEDKASIPENSIIPEETLTVDKPSTPERVFSVEESPALEAPPMDKVPNPKMAPLGDEAPTLEKVLTPELSEEEVSTRDDIQFHHFSSEEALQKVKYFVAKEDPSSQEEAHTPEAPPPQPPSSERCLGEMKCTLVRGDSSPRQAELKSGPASRPALEKPHPHEEATTLPEEAPSNDERTPEEEAPPNEQRPLREEVLPKEGVASKEEVTLKEELPPKEEVAPKEEVPPIERAFAQKTRPIKPPPDSQETLALPSLVPQNYTENKNEGVDVTSLRGEVESLRRALELMEVQLERKLTDIWEELKSEKEQRRRLEVQVMQGTQKSQTPRVIHTQTQTY</t>
  </si>
  <si>
    <t>2330393</t>
  </si>
  <si>
    <t>ENSE00001211856</t>
  </si>
  <si>
    <t>ENSG00000183814</t>
  </si>
  <si>
    <t>LIN9</t>
  </si>
  <si>
    <t>Lin-9 homolog (huLin-9)(hLin-9)(Beta subunit-associated regulator of apoptosis)(Type I interferon receptor beta chain-associated protein)(TUDOR gene similar protein)(pRB-associated protein) [Source:UniProtKB/Swiss-Prot;Acc:Q5TKA1]</t>
  </si>
  <si>
    <t>2458759</t>
  </si>
  <si>
    <t>(direct)DIRP-IPR010561</t>
  </si>
  <si>
    <t>2458742</t>
  </si>
  <si>
    <t>ENSE00001312187</t>
  </si>
  <si>
    <t>ENSG00000167419</t>
  </si>
  <si>
    <t>LPO</t>
  </si>
  <si>
    <t>Lactoperoxidase Precursor (LPO)(EC 1.11.1.7)(Salivary peroxidase)(SPO) [Source:UniProtKB/Swiss-Prot;Acc:P22079]</t>
  </si>
  <si>
    <t>3728645</t>
  </si>
  <si>
    <t>(-)alt-N-terminus,(-)AA:383(BX538344-PEP)-&gt;712(ENSP00000262290)</t>
  </si>
  <si>
    <t>(-)ACT_SITE-Proton acceptor,(-)BINDING-Heme (covalent; via 2 links),(-)DISULFID,(-)Haem_peroxidase-IPR010255,(-)Haem_peroxidase_animal-IPR002007,(-)METAL-Calcium,(-)METAL-Calcium; via carbonyl oxygen,(-)PROPEP,(-)SIGNAL</t>
  </si>
  <si>
    <t>(-)sequence: (BX538344-PEP)MAVNQEVSDHGLPYLPYDSKKPSPCEFINTTARVPCFLAGDSRASEHILLATSHTLFLREHNRLARELKRLNPQWDGEKLYQEARKILGAFVQIITFRDYLPILLGDHMQKWIPPYQGYSESVDPRISNVFTFAFRFGHLEVPSSMFRLDENYQPWGPEPELPLHTLFFNTWRMVKDGGIDPLVRGLLAKKSKLMKQNKMMTGELRNKLFQPTHRIHGFDLAAINTQRCRDHGQPGYNSWRAFCDLSQPQTLEELNTVLKSKMLAKKLLGLYGTPDNIDIWIGAIAEPLVERGRVGPLLACLLGKQFQQIRDGDRFWWENPGVLTNEQKDSLQKMSFSRLVCDNTRITKVPRDPFWANSYPYDFVDCSAIDKLDLSPWASVKN -&gt; (ENSP00000262290)MRVLLHLPALLASLILLQAAASTTRAQTTRTSAISDTVSQAKVQVNKAFLDSRTRLKTAMSSETPTSRQLSEYLKHAKGRTRTAIRNGQVWEESLKRLRQKASLTNVTDPSLDLTSLSLEVGCGAPAPVVRCDPCSPYRTITGDCNNRRKPALGAANRALARWLPAEYEDGLSLPFGWTPGKTRNGFPLPLAREVSNKIVGYLNEEGVLDQNRSLLFMQWGQIVDHDLDFAPDTELGSSEYSKAQCDEYCIQGDNCFPIMFPPNDPKAGTQGKCMPFFRAGFVCPTPPYKSLAREQINALTSFLDASFVYSSEPSLASRLRNLSSPLGLMAVNQEVSDHGLPYLPYDSKKPSPCEFINTTARVPCFLAGDSRASEHILLATSHTLFLREHNRLARELKRLNPQWDGEKLYQEARKILGAFVQIITFRDYLPILLGDHMQKWIPPYQGYSESVDPRISNVFTFAFRFGHLEVPSSMFRLDENYQPWGPEPELPLHTLFFNTWRMVKDGGIDPLVRGLLAKKSKLMKQNKMMTGELRNKLFQPTHRIHGFDLAAINTQRCRDHGQPGYNSWRAFCDLSQPQTLEELNTVLKSKMLAKKLLGLYGTPDNIDIWIGAIAEPLVERGRVGPLLACLLGKQFQQIRDGDRFWWENPGVFTNEQKDSLQKMSFSRLVCDNTRITKVPRDPFWANSYPYDFVDCSAIDKLDLSPWASVKN</t>
  </si>
  <si>
    <t>3728637</t>
  </si>
  <si>
    <t>ENSE00000820260</t>
  </si>
  <si>
    <t>ENSG00000184634</t>
  </si>
  <si>
    <t>MED12</t>
  </si>
  <si>
    <t>Mediator of RNA polymerase II transcription subunit 12 (Mediator complex subunit 12)(Thyroid hormone receptor-associated protein complex 230 kDa component)(Trap230)(Activator-recruited cofactor 240 kDa component)(ARC240)(CAG repeat protein 45)(OPA-containing protein)(Trinucleotide repeat-containing gene 11 protein) [Source:UniProtKB/Swiss-Prot;Acc:Q93074]</t>
  </si>
  <si>
    <t>3980820</t>
  </si>
  <si>
    <t>(-)alt-N-terminus,(-)alt-C-terminus,(-)AA:5(U23863-PEP)-&gt;652(AAB91440.1)</t>
  </si>
  <si>
    <t>(-)COMPBIAS-Pro-rich,(-)PRO_rich-IPR000694</t>
  </si>
  <si>
    <t>(-)sequence: (U23863-PEP)MWPHP -&gt; (AAB91440.1)MHEALKLRLNLVGGMFDTVQRSTQQTTEWAMLLLEIIISGTVDMQSNNELFTTVLDMLSVLINGTLAADMSSISQGSMEENKRAYMNLAKKLQKELGERQSDSLEKVRQLLPLPKQTRDVITCEPQGSLIDTKGNKIAGFDSIFKKEGLQVSTKQKISPWDLFEGLKPSAPLSWGWFGTVRVDRRVARGEEQQRLLLYHTHLRPRPRAYYLEPLPLPPEDEEPPAPTLLEPEKKAPEPPKTDKPGAAPPSTEERKKKSTKGKKRSQPATKTEDYGMGPGRSGPYGVTVPPDLLHHPNPGSITHLNYRQGSIGLYTQNQPLPAGGPRVDPYRPVRLPMQKLPTRPTYPGVLPTTMTGVMGLEPSSYKTSVYRQQQPAVPQGQRLRQQLQAKIQSQGMLGQSSVHQMTPSSSYGLQTSQGYTPYVSHVGLQQHTGPAGTMVPPSYSSQPYQSTHPSTNPTLVDPTRHLQQRPSGYVHQQAPTYGHGLTSTQRFSHQTLQQTPMISTMTPMSAQGVQAGVRSTAILPEQQQQQQQQQQQQQQQQQQQQQQQQQQYHIRQQQQQQILRQQQQQQQQQQQQQQQQQQQQQQQQQQHQQQQQQQAAPPQPQPQSQPQFQRQGLQQTQQQQQTAALVRQLQQQLSNTQPQPSTNIFGRY</t>
  </si>
  <si>
    <t>3980758</t>
  </si>
  <si>
    <t>AK302543-42|ENSE00001296551</t>
  </si>
  <si>
    <t>ENSG00000162714</t>
  </si>
  <si>
    <t>ZNF496</t>
  </si>
  <si>
    <t>Zinc finger protein 496 (Zinc finger protein with KRAB and SCAN domains 17) [Source:UniProtKB/Swiss-Prot;Acc:Q96IT1]</t>
  </si>
  <si>
    <t>upregulated</t>
  </si>
  <si>
    <t>2465681</t>
  </si>
  <si>
    <t>(+)alt-N-terminus,(+)alt-C-terminus,(+)AA:87(AK098030-PEP)-&gt;587(ENSP00000294753)</t>
  </si>
  <si>
    <t>(+)DOMAIN-KRAB,(+)DOMAIN-SCAN box,(+)Krueppel-associated_box-IPR001909,(+)MOD_RES-Phosphoserine,(+)Treg_SCAN-IPR003309,(+)ZN_FING-C2H2-type 1; degenerate,(+)ZN_FING-C2H2-type 2,(+)ZN_FING-C2H2-type 3,(+)ZN_FING-C2H2-type 4,(+)ZN_FING-C2H2-type 5,(+)Znf_C2H2-IPR007087,(+)Znf_C2H2-like-IPR015880</t>
  </si>
  <si>
    <t>(+)sequence: (AK098030-PEP)MKQFPVGASLVIFFATKMEMKSRRKLRRYQHQAWPWPTLGHHFLISFSSARCFPSSGRECAGHTAGDHPPATPESGFSIQGHDFMLL -&gt; (ENSP00000294753)MPTALCPRVLAPKESEEPRKMRSPPGENPSPQGELPSPESSRRLFRRFRYQEAAGPREALQRLWDLCGGWLRPERHTKEQILELLVLEQFLAILPREIQSWVRAQEPESGEQAVAAVEALEREPGRPWQWLKHCEDPVVIDDGDSPLDQEQEQLPVEPHSDLAKNQDAQPITLAQCLGLPSRPPSQLSGDPVLQDAFLLQEENVRDTQQVTTLQLPPSRVSPFKDMILCFSEEDWSLLDPAQTGFYGEFIIGEDYGVSMPPNDLAAQPDLSQGEENEPRVPELQDLQGKEVPQVSYLDSPSLQPFQVEERRKREELQVPEFQACPQTVVPQNTYPAGGNPRSLENSLDEEVTIEIVLSSSGDEDSQHGPYCTEELGSPTEKQRSLPASHRSSTEAGGEVQTSKKSYVCPNCGKIFRWRVNFIRHLRSRREQEKPHECSVCGELFSDSEDLDGHLESHEAQKPYRCGACGKSFRLNSHLLSHRRIHLQPDRLQPVEKREQAASEDADKGPKEPLENGKAKLSFQCCECGKAFQRHDHLARHRSHFHLKDKARPFQCRYCVKSFTQNYDLLRHERLHMKRRSKQALNSY</t>
  </si>
  <si>
    <t>2465628</t>
  </si>
  <si>
    <t>CR610381-2|ENSE00001125281</t>
  </si>
  <si>
    <t>ENSG00000114378</t>
  </si>
  <si>
    <t>HYAL1</t>
  </si>
  <si>
    <t>Hyaluronidase-1 Precursor (Hyal-1)(EC 3.2.1.35)(Hyaluronoglucosaminidase-1)(LUCA-1) [Source:UniProtKB/Swiss-Prot;Acc:Q12794]</t>
  </si>
  <si>
    <t>2675157</t>
  </si>
  <si>
    <t>(+)alt-C-terminus,(+)AA:209(AAM60772.1)-&gt;405(ENSP00000378575)</t>
  </si>
  <si>
    <t>(+)DISULFID,(+)DOMAIN-EGF-like,(+)EGF-IPR006210,(+)EGF_like_reg_CS-IPR013032,(+)Glyco_hydro_56_Hyaluronidase-IPR017430,(+)Glyco_hydro_cat-IPR017853,(+)Glycoside_hydrolase_family_56-IPR001968,(+)HELIX,(+)STRAND,(+)TURN</t>
  </si>
  <si>
    <t>(+)sequence: (AAM60772.1)MAAHLLPICALFLTLLDMAQGFRGPLLPNRPFTTVWNANTQWCLERHGVDVDVSVFDVVANPGQTFRGPDMTIFYSSQLGTYPYYTPTGEPVFGGLPQNASLIAHLARTFQDILAAIPAPDFSGLAVIDWEAWRPRWAFNWDTKDIYRQRSRALVQAQHPDWPAPQVEAVAQDQFQGAARAWMAGTLQLGRALRPRGLWGFYGFPDCSG -&gt; (ENSP00000378575)MAAHLLPICALFLTLLDMAQGFRGPLLPNRPFTTVWNANTQWCLERHGVDVDVSVFDVVANPGQTFRGPDMTIFYSSQLGTYPYYTPTGEPVFGGLPQNASLIAHLARTFQDILAAIPAPDFSGLAVIDWEAWRPRWAFNWDTKDIYRQRSRALVQAQHPDWPAPQVEAVAQDQFQGAARAWMAGTLQLGRALRPRGLWGFYGFPDCYNYDFLSPNYTGQCPSGIRAQNDQLGWLWGQSRALYPSIYMPAVLEGTGKSQMYVQHRVAEAFRVAVAAGDPNLPVLPYVQIFYDTTNHFLPLESCQAIKEYMDTTLGPFILNVTSGALLCSQALCSGHGRCVRRTSHPKALLLLNPASFSIQLTPGGGPLSLRGALSLEDQAQMAVEFKCRCYPGWQAPWCERKSMW</t>
  </si>
  <si>
    <t>(direct)Glycoside_hydrolase_family_56-IPR001968, (direct)Glyco_hydro_56_Hyaluronidase-IPR017430, (direct)Glyco_hydro_cat-IPR017853</t>
  </si>
  <si>
    <t>2675150</t>
  </si>
  <si>
    <t>AF118821-2|AF502905-2|AF502907-2|ENSE00001520714</t>
  </si>
  <si>
    <t>E5-3|E5-4</t>
  </si>
  <si>
    <t>alt-5'|cassetteExon</t>
  </si>
  <si>
    <t>ENSG00000134160</t>
  </si>
  <si>
    <t>TRPM1</t>
  </si>
  <si>
    <t>Transient receptor potential cation channel subfamily M member 1 (Long transient receptor potential channel 1)(LTrpC1)(Melastatin-1) [Source:UniProtKB/Swiss-Prot;Acc:Q7Z4N2]</t>
  </si>
  <si>
    <t>3616057</t>
  </si>
  <si>
    <t>(+)AA:230(BC033627-PEP)-&gt;230(BAC80202.1)</t>
  </si>
  <si>
    <t>(+)sequence: (BC033627-PEP)MYIRVSYDTKPDSLLHLMVKDWQLELPKLLISVHGGLQNFEMQPKLKQVFGKGLIKAAMTTGAWIFTGGVSTGVISHVGDALKDHSSKSRGRVCAIGIAPWGIVENKEDLVGKDVTRVYQTMSNPLSKLSVLNNSHTHFILADNGTLGKYGAEVKLRRLLEKHISLQKINTRLGQGVPLVGLVVEGGPNVVSIVLEYLQEEPPIPVVICDGSGRASDILSFAHKYCEEGG -&gt; (BAC80202.1)MYIRVSYDTKPDSLLHLMVKDWQLELPKLLISVHGGLQNFEMQPKLKQVFGKGLIKAAMTTGAWIFTGGVSTGVISHVGDALKDHSSKSRGRVCAIGIAPWGIVENKEDLVGKDVTRVYQTMSNPLSKLSVLNNSHTHFILADNGTLGKYGAEVKLRRLLEKHISLQKINTRLGQGVPLVGLVVEGGPNVVSIVLEYLQEEPPIPVVICDGSGRASDILSFAHKYCEEGG</t>
  </si>
  <si>
    <t>(direct)Ion_trans-IPR005821</t>
  </si>
  <si>
    <t>3616044</t>
  </si>
  <si>
    <t>ENSE00000912775</t>
  </si>
  <si>
    <t>ENSG00000111602</t>
  </si>
  <si>
    <t>TIMELESS</t>
  </si>
  <si>
    <t>Protein timeless homolog (hTIM) [Source:UniProtKB/Swiss-Prot;Acc:Q9UNS1]</t>
  </si>
  <si>
    <t>3457849</t>
  </si>
  <si>
    <t>(+)alt-coding,(+)AA:705(BAG59432.1)-&gt;1208(ENSP00000229201)</t>
  </si>
  <si>
    <t>(+)COMPBIAS-Glu-rich,(+)TIMELESS_C-IPR007725,(+)Timeless-IPR006906</t>
  </si>
  <si>
    <t>(+)sequence: (BAG59432.1)MDLHMMNCELLATCSALGYLEGDTYHKEPDCLESVKDLIRYLRHEDETRDVRQQLGAAQILQSDLLPILTQHHQDKPLFDAVIRLMVNLTQPALLCFGNLPKEPSFRHHFLQVLTYLQAYKEAFASEKAFGVLSETLYELLQLGWEERQEEDNLLIERILLLVRNILHVPADLDQEKKIDDDASAHDQLLWAIHLSGLDDLLLFLAISSAEEQWSLHVLEIVSLMFRDQNPEQLAGVGQGRLAQERSADFAELEVLRQREMAEKKTRALQRGNRHSRFGGSYIVQGLKSIGERDLIFHKGLHNLRNYSSDLGKQPKKVPKRRQAARELSIQRRSALNVRLFLRDFCSEFLNTVPRTRKQIIHHLVQMGLADSVKDFQRKGTHIVLWTGDQELELQRLFEEFRDSDDVLGHIMKNITAKRSRARIVDKLLALGLVAERRELYKKRQKKLASSILPNGAESLKDFCQEDLEEEENLPEEDSEEEEEGGSEAEQVQGSLVLSNENLGQSLHQEGFSIPLLWLQNCLIRAADDREEDGCSQAVPLVPLTEENEEAMENEQFQQLLRKLGVRPPASGQETFWRIPAKLSPTQLRRAAASLSQPEEEQKLQPELQPKVPGEQGSDEEHCKEHRAQALRALLLAHKKKAGLASPEEEDAVGKEPLKAAPKKRQLLDSDEEQEEDEGRNSAPELGAPGIQKKKRYQIEDDEDD -&gt; (ENSP00000229201)MDLHMMNCELLATCSALGYLEGDTYHKEPDCLESVKDLIRYLRHEDETRDVRQQLGAAQILQSDLLPILTQHHQDKPLFDAVIRLMVNLTQPALLCFGNLPKEPSFRHHFLQVLTYLQAYKEAFASEKAFGVLSETLYELLQLGWEERQEEDNLLIERILLLVRNILHVPADLDQEKKIDDDASAHDQLLWAIHLSGLDDLLLFLASSSAEEQWSLHVLEIVSLMFRDQNPEQLAGVGQGRLAQERSADFAELEVLRQREMAEKKTRALQRGNRHSRFGGSYIVQGLKSIGERDLIFHKGLHNLRNYSSDLGKQPKKVPKRRQAARELSIQRRSALNVRLFLRDFCSEFLENCYNRLMGSVKDHLLREKAQQHDETYYMWALAFFMAFNRAASFRPGLVSETLSVRTFHFIEQNLTNYYEMMLTDRKEAASWARRMHLALKAYQELLATVNEMDISPDEAVRESSRIIKNNIFYVMEYRELFLALFRKFDERCQPRSFLRDLVETTHLFLKMLERFCRSRGNLVVQNKQKKRRKKKKKVLDQAIVSGNVPSSPEEVEAVWPALAEQLQCCAQNSELSMDSVVPFDAASEVPVEEQRAEAMVRIQDCLLAGQAPQALTLLRSAREVWPEGDVFGSQDISPEEEIQLLKQILSAPLPRQQGPEERGAEEEEEEEEEEEEELQVVQVSEKEFNFLDYLKRFACSTVVRAYVLLLRSYQQNSAHTNHCIVKMLHRLAHDLKMEALLFQLSVFCLFNRLLSDPAAGAYKELVTFAKYILGKFFALAAVNQKAFVELLFWKNTAVVREMTEGYGSLDDRSSSRRAPTWSPEEEAHLRELYLANKDVEGQDVVEAILAHLNTVPRTRKQIIHHLVQMGLADSVKDFQRKGTHIVLWTGDQELELQRLFEEFRDSDDVLGHIMKNITAKRSRARIVDKLLALGLVAERRELYKKRQKKLASSILPNGAESLKDFCQEDLEEEENLPEEDSEEEEEGGSEAEQVQGSLVLSNENLGQSLHQEGFSIPLLWLQNCLIRAADDREEDGCSQAVPLVPLTEENEEAMENEQFQQLLRKLGVRPPASGQETFWRIPAKLSPTQLRRAAASLSQPEEEQKLQPELQPKVPGEQGSDEEHCKEHRAQALRALLLAHKKKAGLASPEEEDAVGKEPLKAAPKKRQLLDSDEEQEEDEGRNRAPELGAPGIQKKKRYQIEDDEDD</t>
  </si>
  <si>
    <t>3457824</t>
  </si>
  <si>
    <t>BX640990-3|ENSE00001145647</t>
  </si>
  <si>
    <t>ENSG00000148187</t>
  </si>
  <si>
    <t>MRRF</t>
  </si>
  <si>
    <t>Ribosome-recycling factor, mitochondrial Precursor (RRF)(Ribosome-releasing factor, mitochondrial) [Source:UniProtKB/Swiss-Prot;Acc:Q96E11]</t>
  </si>
  <si>
    <t>3188053</t>
  </si>
  <si>
    <t>(+)AA:262(ENSP00000362828)-&gt;262(ENSP00000297908)</t>
  </si>
  <si>
    <t>(+)sequence: (ENSP00000362828)MALGLKCFRMVHPTFRNYLAASIRPVSEVTLKTVHERQHGHRQYMAYSAVPVRHFATKKAKAKGKGQSQTRVNINAALVEDIINLEEVNEEMKSVIEALKDNFNKTLNIRTSPGSLDKIAVVTADGKLALNQISQISMKSPQLILVNMASFPECTAAAIKAIRESGMNLNPEVEGTLIRVPIPQVTREHREMLVKLAKQNTNKAKDSLRKVRTNSMNKLKKSKDTVSEDTIRLIEKQISQMADDTVAELDRHLAVKTKELLG -&gt; (ENSP00000297908)MALGLKCFRMVHPTFRNYLAASIRPVSEVTLKTVHERQHGHRQYMAYSAVPVRHFATKKAKAKGKGQSQTRVNINAALVEDIINLEEVNEEMKSVIEALKDNFNKTLNIRTSPGSLDKIAVVTADGKLALNQISQISMKSPQLILVNMASFPECTAAAIKAIRESGMNLNPEVEGTLIRVPIPQVTREHREMLVKLAKQNTNKAKDSLRKVRTNSMNKLKKSKDTVSEDTIRLIEKQISQMADDTVAELDRHLAVKTKELLG</t>
  </si>
  <si>
    <t>3188050</t>
  </si>
  <si>
    <t>ENSE00001373240|ENSE00001461404|ENSE00001461408|ENSE00001461421|ENSE00001518054</t>
  </si>
  <si>
    <t>E1-2|E1-3|E1-5</t>
  </si>
  <si>
    <t>ENSG00000105639</t>
  </si>
  <si>
    <t>JAK3</t>
  </si>
  <si>
    <t>Tyrosine-protein kinase JAK3 (EC 2.7.10.2)(Janus kinase 3)(JAK-3)(Leukocyte janus kinase)(L-JAK) [Source:UniProtKB/Swiss-Prot;Acc:P52333]</t>
  </si>
  <si>
    <t>3854638</t>
  </si>
  <si>
    <t>(+)alt-C-terminus,(+)AA:619(AAH28068.1)-&gt;1124(ENSP00000355038)</t>
  </si>
  <si>
    <t>(+)ACT_SITE-Proton acceptor,(+)BINDING-ATP,(+)DOMAIN-Protein kinase 1,(+)DOMAIN-Protein kinase 2,(+)HELIX,(+)JAK-IPR009127,(+)JAK3-IPR009130,(+)Kinase_like-IPR011009,(+)MOD_RES-Phosphoserine,(+)MOD_RES-Phosphotyrosine,(+)MOD_RES-Phosphotyrosine; by autocatalysis,(+)NP_BIND-ATP,(+)Prot_kinase_core-IPR000719,(+)Protein_kinase_ATP_BS-IPR017441,(+)STRAND,(+)Se/Thr_pkinase-rel-IPR017442,(+)Ser_thr_pkinase-IPR002290,(+)TURN,(+)TyrPK_Jak-IPR016251,(+)Tyr_pkinase-IPR001245,(+)Tyr_pkinase_AS-IPR008266</t>
  </si>
  <si>
    <t>(+)sequence: (AAH28068.1)MAPPSEETPLIPQRSCSLLSTEAGALHVLLPARGPGPPQRLSFSFGDHLAEDLCVQAAKASGILPVYHSLFALATEDLSCWFPPSHIFSVEDASTQVLLYRIRFYFPNWFGLEKCHRFGLRKDLASAILDLPVLEHLFAQHRSDLVSGRLPVGLSLKEQGECLSLAVLDLARMAREQAQRPGELLKTVSYKACLPPSLRDLIQGLSFVTRRRIRRTVRRALRRVAACQADRHSLMAKYIMDLERLDPAGAAETFHVGLPGALGGHDGLGLLRVAGDGGIAWTQGEQEVLQPFCDFPEIVDISIKQAPRVGPAGEHRLVTVTRTDNQILEAEFPGLPEALSFVALVDGYFRLTTDSQHFFCKEVAPPRLLEEVAEQCHGPITLDFAINKLKTGGSRPGSYVLRRSPQDFDSFLLTVCVQNPLGPDYKGCLIRRSPTGTFLLVGLSRPHSSLRELLATCWDGGLHVDGVAVTLTSCCIPRPKEKSNLIVVQRGHSPPTSSLVQPQSQYQLSQMTFHKIPADSLEWHENLGHGSFTKIYRGCRHEVVDGEARKTEVLLKVMDAKHKNCMESFLEAASLMSQVSYRHLVLLHGVCMAGDSESPPPTHPTPASPKSRLFFPPLF -&gt; (ENSP00000355038)MAPPSEETPLIPQRSCSLLSTEAGALHVLLPARGPGPPQRLSFSFGDHLAEDLCVQAAKASGILPVYHSLFALATEDLSCWFPPSHIFSVEDASTQVLLYRIRFYFPNWFGLEKCHRFGLRKDLASAILDLPVLEHLFAQHRSDLVSGRLPVGLSLKEQGECLSLAVLDLARMAREQAQRPGELLKTVSYKACLPPSLRDLIQGLSFVTRRRIRRTVRRALRRVAACQADRHSLMAKYIMDLERLDPAGAAETFHVGLPGALGGHDGLGLLRVAGDGGIAWTQGEQEVLQPFCDFPEIVDISIKQAPRVGPAGEHRLVTVTRTDNQILEAEFPGLPEALSFVALVDGYFRLTTDSQHFFCKEVAPPRLLEEVAEQCHGPITLDFAINKLKTGGSRPGSYVLRRSPQDFDSFLLTVCVQNPLGPDYKGCLIRRSPTGTFLLVGLSRPHSSLRELLATCWDGGLHVDGVAVTLTSCCIPRPKEKSNLIVVQRGHSPPTSSLVQPQSQYQLSQMTFHKIPADSLEWHENLGHGSFTKIYRGCRHEVVDGEARKTEVLLKVMDAKHKNCMESFLEAASLMSQVSYRHLVLLHGVCMAGDSTMVQEFVHLGAIDMYLRKRGHLVPASWKLQVVKQLAYALNYLEDKGLPHGNVSARKVLLAREGADGSPPFIKLSDPGVSPAVLSLEMLTDRIPWVAPECLREAQTLSLEADKWGFGATVWEVFSGVTMPISALDPAKKLQFYEDRQQLPAPKWTELALLIQQCMAYEPVQRPSFRAVIRDLNSLISSDYELLSDPTPGALAPRDGLWNGAQLYACQDPTIFEERHLKYISQLGKGNFGSVELCRYDPLGDNTGALVAVKQLQHSGPDQQRDFQREIQILKALHSDFIVKYRGVSYGPGRQSLRLVMEYLPSGCLRDFLQRHRARLDASRLLLYSSQICKGMEYLGSRRCVHRDLAARNILVESEAHVKIADFGLAKLLPLDKDYYVVREPGQSPIFWYAPESLSDNIFSRQSDVWSFGVVLYELFTYCDKSCSPSAEFLRMMGCERDVPALCRLLELLEEGQRLPAPPACPAEVHELMKLCWAPSPQDRPSFSALGPQLDMLWSGSRGCETHAFTAHPEGKHHSLSFS</t>
  </si>
  <si>
    <t>(direct)Tyr_pkinase-IPR001245, (direct)TyrPK_Jak-IPR016251, (direct)Ser_thr_pkinase-IPR002290, (direct)Kinase_like-IPR011009, (direct)Prot_kinase_core-IPR000719, (direct)Se/Thr_pkinase-rel-IPR017442</t>
  </si>
  <si>
    <t>3854627</t>
  </si>
  <si>
    <t>ENSE00000689794</t>
  </si>
  <si>
    <t>ENSG00000111674</t>
  </si>
  <si>
    <t>ENO2</t>
  </si>
  <si>
    <t>Gamma-enolase (EC 4.2.1.11)(2-phospho-D-glycerate hydro-lyase)(Neural enolase)(Neuron-specific enolase)(NSE)(Enolase 2) [Source:UniProtKB/Swiss-Prot;Acc:P09104]</t>
  </si>
  <si>
    <t>E12-5</t>
  </si>
  <si>
    <t>3403040</t>
  </si>
  <si>
    <t>(+)alt-coding,(+)AA:434(BAF83214.1)-&gt;434(ENSP00000229277)</t>
  </si>
  <si>
    <t>(+)Enolase-IPR000941</t>
  </si>
  <si>
    <t>(+)sequence: (BAF83214.1)MSIEKIWAREILDSRGNPTVEVDLYTAKGLFRAAVPSGASTGIYEALELRDGDKQRYLGKGVLKAVDHINSTIAPALISSGLSVVEQEKLDNLMLELDGTENKSKFGANAILGVSLAVCKAGAAERELPLYRHIAQLAGNSDLILPVPAFNVINGGSHAGNKLAMQEFMILPVGAESFRDAMRLGAEVYHTLKGVIKDKYGKDATNVGDEGGFAPNILENSEALELVKEAIDKAGYTEKIVIGMDVAASEFYRDGKYDLDFKSPTDPSRYITGDQLGALYQDFVRDYPVVSIEDPFDQDDWAAWSKFTANVGIQIVGDDLTVTNPKRIERAVEEKACNCLLLKVNQIGSVTEAIQACKLAQENGWGVMVSHRSGETEDTFIADLVVGLFTGQIKTGAPCRSERLAKYNQLMRIEEELGDEARFAGHNFRNPSVL -&gt; (ENSP00000229277)MSIEKIWAREILDSRGNPTVEVDLYTAKGLFRAAVPSGASTGIYEALELRDGDKQRYLGKGVLKAVDHINSTIAPALISSGLSVVEQEKLDNLMLELDGTENKSKFGANAILGVSLAVCKAGAAERELPLYRHIAQLAGNSDLILPVPAFNVINGGSHAGNKLAMQEFMILPVGAESFRDAMRLGAEVYHTLKGVIKDKYGKDATNVGDEGGFAPNILENSEALELVKEAIDKAGYTEKIVIGMDVAASEFYRDGKYDLDFKSPTDPSRYITGDQLGALYQDFVRDYPVVSIEDPFDQDDWAAWSKFTANVGIQIVGDDLTVTNPKRIERAVEEKACNCLLLKVNQIGSVTEAIQACKLAQENGWGVMVSHRSGETEDTFIADLVVGLCTGQIKTGAPCRSERLAKYNQLMRIEEELGDEARFAGHNFRNPSVL</t>
  </si>
  <si>
    <t>3403015</t>
  </si>
  <si>
    <t>ENSE00001102828</t>
  </si>
  <si>
    <t>ENSG00000010292</t>
  </si>
  <si>
    <t>NCAPD2</t>
  </si>
  <si>
    <t>Condensin complex subunit 1 (Non-SMC condensin I complex subunit D2)(Chromosome condensation-related SMC-associated protein 1)(Chromosome-associated protein D2)(hCAP-D2)(XCAP-D2 homolog) [Source:UniProtKB/Swiss-Prot;Acc:Q15021]</t>
  </si>
  <si>
    <t>U0-2</t>
  </si>
  <si>
    <t>3402573</t>
  </si>
  <si>
    <t>3402571</t>
  </si>
  <si>
    <t>2458769</t>
  </si>
  <si>
    <t>(+)alt-N-terminus,(+)AA:490(ENSP00000355773)-&gt;507(ENSP00000355766)</t>
  </si>
  <si>
    <t>(+)sequence: (ENSP00000355773)MPFRNSKRSRLFSDEDDRQINTRSPKRNQRVAMVPQKFTATMSTPDKKASQKIGFRLRNLLKLPKAHKWCIYEWFYSNIDKPLFEGDNDFCVCLKESFPNLKTRKLTRVEWGKIRRLMGKPRRCSSAFFEEERSALKQKRQKIRLLQQRKVADVSQFKDLPDEIPLPLVIGTKVTARLRGVHDGLFTGQIDAVDTLNATYRVTFDRTGLGTHTIPDYEVLSNEPHETMPIAAFGQKQRPSRFFMTPPRLHYTPPLQSPIIDNDPLLGQSPWRSKISGSDTETLGGFPVEFLIQVTRLSKILMIKKEHIKKLREMNTEAEKLKSYSMPISIEFQRRYATIVLELEQLNKDLNKVLHKVQQYCYELAPDQGLQPADQPTDMRRRCEEEAQEIVRHANSSTGQPCVENENLTDLISRLTAILLQIKCLAEGGDLNSFEFKSLTDSLNDIKSTIDASNISCFQNNVEIHVAHIQSGLSQMGNLHAFAANNTNRD -&gt; (ENSP00000355766)MAELDQLPDESSSAKALVSLKEGSLSNTWNEKYSSLQKTPVWKGRNTSSAVEMKFTATMSTPDKKASQKIGFRLRNLLKLPKAHKWCIYEWFYSNIDKPLFEGDNDFCVCLKESFPNLKTRKLTRVEWGKIRRLMGKPRRCSSAFFEEERSALKQKRQKIRLLQQRKVADVSQFKDLPDEIPLPLVIGTKVTARLRGVHDGLFTGQIDAVDTLNATYRVTFDRTGLGTHTIPDYEVLSNEPHETMPIAAFGQKQRPSRFFMTPPRLHYTPPLQSPIIDNDPLLGQSPWRSKISGSDTETLGGFPVEFLIQVTRLSKILMIKKEHIKKLREMNTEAEKLKSYSMPISIEFQRRYATIVLELEQLNKDLNKVLHKVQQYCYELAPDQGLQPADQPTDMRRRCEEEAQEIVRHANSSTGQPCVENENLTDLISRLTAILLQIKCLAEGGDLNSFEFKSLTDSLNDIKSTIDASNISCFQNNVEIHVAHIQSGLSQMGNLHAFAANNTNRD</t>
  </si>
  <si>
    <t>ENSE00001330743|ENSE00001401344</t>
  </si>
  <si>
    <t>ENSG00000184371</t>
  </si>
  <si>
    <t>CSF1</t>
  </si>
  <si>
    <t>Macrophage colony-stimulating factor 1 Precursor (CSF-1)(MCSF)(M-CSF)(Lanimostim) [Contains Processed macrophage colony-stimulating factor 1] [Source:UniProtKB/Swiss-Prot;Acc:P09603]</t>
  </si>
  <si>
    <t>2351095</t>
  </si>
  <si>
    <t>(+)alt-coding,(+)AA:256(ENSP00000349854)-&gt;554(ENSP00000327513)</t>
  </si>
  <si>
    <t>(-)4_helix_cytokine-like_core-IPR009079,(-)MCSF-1-IPR008001,(+)4_helix_cytokine-like_core-IPR009079,(+)DISULFID-Interchain,(+)MCSF-1-IPR008001</t>
  </si>
  <si>
    <t>(+)sequence: (ENSP00000349854)MTAPGAAGRCPPTTWLGSLLLLVCLLASRSITEEVSEYCSHMIGSGHLQSLQRLIDSQMETSCQITFEFVDQEQLKDPVCYLKKAFLLVQDIMEDTMRFRDNTPNAIAIVQLQELSLRLKSCFTKDYEEHDKACVRTFYETPLQLLEKVKNVFNETKNLLDKDWNIFSKNCNNSFAECSSQGHERQSEGSFSPQLQESVFHLLVPSVILVLLAVGGLLFYRWRRRSHQEPQRADSPLEQPEGSPLTQDDRQVELPV -&gt; (ENSP00000327513)MTAPGAAGRCPPTTWLGSLLLLVCLLASRSITEEVSEYCSHMIGSGHLQSLQRLIDSQMETSCQITFEFVDQEQLKDPVCYLKKAFLLVQDIMEDTMRFRDNTPNAIAIVQLQELSLRLKSCFTKDYEEHDKACVRTFYETPLQLLEKVKNVFNETKNLLDKDWNIFSKNCNNSFAECSSQDVVTKPDCNCLYPKAIPSSDPASVSPHQPLAPSMAPVAGLTWEDSEGTEGSSLLPGEQPLHTVDPGSAKQRPPRSTCQSFEPPETPVVKDSTIGGSPQPRPSVGAFNPGMEDILDSAMGTNWVPEEASGEASEIPVPQGTELSPSRPGGGSMQTEPARPSNFLSASSPLPASAKGQQPADVTGTALPRVGPVRPTGQDWNHTPQKTDHPSALLRDPPEPGSPRISSLRPQGLSNPSTLSAQPQLSRSHSSGSVLPLGELEGRRSTRDRRSPAEPEGGPASEGAARPLPRFNSVPLTDTGHERQSEGSFSPQLQESVFHLLVPSVILVLLAVGGLLFYRWRRRSHQEPQRADSPLEQPEGSPLTQDDRQVELPV</t>
  </si>
  <si>
    <t>(direct)MCSF-1-IPR008001</t>
  </si>
  <si>
    <t>2351063</t>
  </si>
  <si>
    <t>ENSE00001321883</t>
  </si>
  <si>
    <t>ENSG00000171241</t>
  </si>
  <si>
    <t>SHCBP1</t>
  </si>
  <si>
    <t>SHC SH2 domain-binding protein 1  [Source:UniProtKB/Swiss-Prot;Acc:Q8NEM2]</t>
  </si>
  <si>
    <t>3689898</t>
  </si>
  <si>
    <t>3689880</t>
  </si>
  <si>
    <t>ENSE00001326429</t>
  </si>
  <si>
    <t>ENSG00000182901</t>
  </si>
  <si>
    <t>RGS7</t>
  </si>
  <si>
    <t>Regulator of G-protein signaling 7 (RGS7) [Source:UniProtKB/Swiss-Prot;Acc:P49802]</t>
  </si>
  <si>
    <t>2463356</t>
  </si>
  <si>
    <t>(+)alt-N-terminus,(+)alt-C-terminus,(+)AA:327(ENSP00000331485)-&gt;487(ENSP00000355520)</t>
  </si>
  <si>
    <t>(+)DOMAIN-DEP,(+)Pleckstrin/G-protein_interact-IPR000591</t>
  </si>
  <si>
    <t>(+)sequence: (ENSP00000331485)MQAEAQAKVDKKRDKIERKILDSQERAFWDVHRPVPGCVNTTEVDIKKSSRMRNPHKTRKSVYGLQNDIRSHSPTHTPTPETKPPTEDELQQQIKYWQIQLDRHRLKMSKVADSLLSYTEQYLEYDPFLLPPDPSNPWLSDDTTFWELEASKEPSQQRVKRWGFGMDEALKDPVGREQFLKFLESEFSSENLRFWLAVEDLKKRPIKEVPSRVQEIWQEFLAPGAPSAINLDSKSYDKTTQNVKEPGRYTFEDAQEHIYKLMKSDSYPRFIRSSAYQELLQAKKKSGNSMDRRTSFEKFAQNVGRNIPIFPCHKNCTPTLRASTNLL -&gt; (ENSP00000355520)MAQGNNYGQTSNGVADESPNMLVYRKMEDVIARMQDEKNGIPIRTVKSFLSKIPSVFSGSDIVQWLIKNLTIEDPVEALHLGTLMAAHGYFFPISDHVLTLKDDGTFYRFQTPYFWPSNCWEPENTDYAVYLCKRTMQNKARLELADYEAESLARLQRAFARKWEFIFMQAEAQAKVDKKRDKIERKILDSQERAFWDVHRPVPGCVNTTEVDIKKSSRMRNPHKTRKSVYGLQNDIRSHSPTHTPTPETKPPTEDELQQQIKYWQIQLDRHRLKMSKVADSLLSYTEQYLEYDPFLLPPDPSNPWLSDDTTFWELEASKEPSQQRVKRWGFGMDEALKDPVGREQFLKFLESEFSSENLRFWLAVEDLKKRPIKEVPSRVQEIWQEFLAPGAPSAINLDSKSYDKTTQNVKEPGRYTFEDAQEHIYKLMKSDSYPRFIRSSAYQELLQAKKKSGNSMDRRTSFEKFAQNVGKSLTSKRLTSLAQSY</t>
  </si>
  <si>
    <t>2463227</t>
  </si>
  <si>
    <t>ENSE00001309400|ENSE00001442036</t>
  </si>
  <si>
    <t>ENSG00000078269</t>
  </si>
  <si>
    <t>SYNJ2</t>
  </si>
  <si>
    <t>Synaptojanin-2 (EC 3.1.3.36)(Synaptic inositol-1,4,5-trisphosphate 5-phosphatase 2) [Source:UniProtKB/Swiss-Prot;Acc:O15056]</t>
  </si>
  <si>
    <t>2933395</t>
  </si>
  <si>
    <t>(+)alt-N-terminus,(+)alt-C-terminus,(+)AA:92(ENSP00000356080)-&gt;355(BAG57705.1)</t>
  </si>
  <si>
    <t>(+)sequence: (ENSP00000356080)MFLYASGPAPPAGTCRWGGQGGTSLSFLVLVTGCTSVGRIPDAEIYKITATDFYPLQEEAKEEERLIALKKILSSGVFYFSWPNDGSRFDLT -&gt; (BAG57705.1)MALSKGLRLLGRLGAEGDCSVLLEARGRDDCLLFEAGTVATLAPEEKEVIKGQYGKLTDAYGCLGELRLKSGGTSLSFLVLVTGCTSVGRIPDAEIYKITATDFYPLQEEAKEEERLIALKKILSSGVFYFSWPNDGSRFDLTVRTQKQGDDSSEWGNSFFWNQLLHVPLRQHQVSCCDWLLKIICGVVTIRTVYASHKQAKACLVSRVSCERTGTRFHTRGVNDDGHVSNFVETEQMIYMDDGVSSFVQIRGSVPLFWEQPGLQVGSHHLRLHRGLEANAPAFDRHMVLLKEQYGQQVVVNLLGSRGGEEVLNRAFKFAKGGKLEKLETLLRPQLKLHWEDFDVFIKGENVSPR</t>
  </si>
  <si>
    <t>2933392</t>
  </si>
  <si>
    <t>ENSE00001204730</t>
  </si>
  <si>
    <t>ENSG00000127533</t>
  </si>
  <si>
    <t>F2RL3</t>
  </si>
  <si>
    <t>Proteinase-activated receptor 4 Precursor (PAR-4)(Thrombin receptor-like 3)(Coagulation factor II receptor-like 3) [Source:UniProtKB/Swiss-Prot;Acc:Q96RI0]</t>
  </si>
  <si>
    <t>3823958</t>
  </si>
  <si>
    <t>3823957</t>
  </si>
  <si>
    <t>ENSE00001228788</t>
  </si>
  <si>
    <t>ENSG00000146376</t>
  </si>
  <si>
    <t>ARHGAP18</t>
  </si>
  <si>
    <t>Rho GTPase-activating protein 18 (Rho-type GTPase-activating protein 18)(MacGAP) [Source:UniProtKB/Swiss-Prot;Acc:Q8N392]</t>
  </si>
  <si>
    <t>2973764</t>
  </si>
  <si>
    <t>(+)alt-N-terminus,(+)AA:618(ENSP00000357131)-&gt;663(ENSP00000275189)</t>
  </si>
  <si>
    <t>(+)sequence: (ENSP00000357131)MNQESTTIKVMEKPPFDRSISQDSLDELSMEDYWIELENIKKSSENSQEDQEVVVVKEPDEGELEEEWLKEAGLSNLFGESAGDPQESIVFLSTLTRTQAAAVQKRVETVSQTLRKKNKQYQIPDVRDIFAQQRESKETAPGGTESQSLRTNENKYQGRDDEASNLVGEEKLIPPEETPAPETDINLEVSFAEQALNQKESSKEKIQKSKGDDATLPSFRLPKDKTGTTRIGDLAPQDMKKVCHLALIELTALYDVLGIELKQQKAVKIKTKDSGLFCVPLTALLEQDQRKVPGMRIPLIFQKLISRIEERGLETEGLLRIPGAAIRIKNLCQELEAKFYEGTFNWESVKQHDAASLLKLFIRELPQPLLSVEYLKAFQAVQNLPTKKQQLQALNLLVILLPDANRDTLKALLEFLQRVIDNKEKNKMTVMNVAMVMAPNLFMCHALGLKSSEQREFVMAAGTANTMHLLIKYQKLLWTIPKFIVNQVRKQNTENHKKDKRAMKKLLKKMAYDREKYEKQDKSTNDADVPQGVIRVQAPHLSKVSMAIQLTEELKASDVLARFLSQESGVAQTLKKGEVFLYEIGGNIGERCLDDDTYMKDLYQLNPNAEWVIKSKPL -&gt; (ENSP00000275189)MSWLSSSQGVVLTAYHPSGKDQTVGNSHAKAGEEATSSRRYGQYTMNQESTTIKVMEKPPFDRSISQDSLDELSMEDYWIELENIKKSSENSQEDQEVVVVKEPDEGELEEEWLKEAGLSNLFGESAGDPQESIVFLSTLTRTQAAAVQKRVETVSQTLRKKNKQYQIPDVRDIFAQQRESKETAPGGTESQSLRTNENKYQGRDDEASNLVGEEKLIPPEETPAPETDINLEVSFAEQALNQKESSKEKIQKSKGDDATLPSFRLPKDKTGTTRIGDLAPQDMKKVCHLALIELTALYDVLGIELKQQKAVKIKTKDSGLFCVPLTALLEQDQRKVPGMRIPLIFQKLISRIEERGLETEGLLRIPGAAIRIKNLCQELEAKFYEGTFNWESVKQHDAASLLKLFIRELPQPLLSVEYLKAFQAVQNLPTKKQQLQALNLLVILLPDANRDTLKALLEFLQRVIDNKEKNKMTVMNVAMVMAPNLFMCHALGLKSSEQREFVMAAGTANTMHLLIKYQKLLWTIPKFIVNQVRKQNTENHKKDKRAMKKLLKKMAYDREKYEKQDKSTNDADVPQGVIRVQAPHLSKVSMAIQLTEELKASDVLARFLSQESGVAQTLKKGEVFLYEIGGNIGERCLDDDTYMKDLYQLNPNAEWVIKSKPL</t>
  </si>
  <si>
    <t>2973694</t>
  </si>
  <si>
    <t>ENSE00001244184</t>
  </si>
  <si>
    <t>ENSG00000143442</t>
  </si>
  <si>
    <t>POGZ</t>
  </si>
  <si>
    <t>Pogo transposable element with ZNF domain  [Source:UniProtKB/Swiss-Prot;Acc:Q7Z3K3]</t>
  </si>
  <si>
    <t>2435098</t>
  </si>
  <si>
    <t>(+)AA:1357(ENSP00000376484)-&gt;1357(ENSP00000354467)</t>
  </si>
  <si>
    <t>(+)sequence: (ENSP00000376484)MADTDLFMECEEEELEPWQKISDVIEDSVVEDYNSVDKTTTAGNPLVQQGGQPLILTQNPAPGLGTMVTQPVLRPVQVMQNANHVTSSPVASQPIFITTQGFPVRNVRPVQNAMNQVGIVLNVQQGQTVRPITLVPAPGTQFVKPTVGVPQVFSQMTPVRPGSTMPVRPTTNTFTTVIPATLTIRSTVPQSQSQQTKSTPSTSTTPTATQPTSLGQLAVQSPGQSNQTTNPKLAPSFPSPPAVSIASFVTVKRPGVTGENSNEVAKLVNTLNTIPSLGQSPGPVVVSNNSSAHGSQRTSGPESSMKVTSSIPVFDLQDGGRKICPRCNAQFRVTEALRGHMCYCCPEMVEYQKKGKSLDSEPSVPSAAKPPSPEKTAPVASTPSSTPIPALSPPTKVPEPNENVGDAVQTKLIMLVDDFYYGRDGGKVAQLTNFPKVATSFRCPHCTKRLKNNIRFMNHMKHHVELDQQNGEVDGHTICQHCYRQFSTPFQLQCHLENVHSPYESTTKCKICEWAFESEPLFLQHMKDTHKPGEMPYVCQVCQYRSSLYSEVDVHFRMIHEDTRHLLCPYCLKVFKNGNAFQQHYMRHQKRNVYHCNKCRLQFLFAKDKIEHKLQHHKTFRKPKQLEGLKPGTKVTIRASRGQPRTVPVSSNDTPPSALQEAAPLTSSMDPLPVFLYPPVQRSIQKRAVRKMSVMGRQTCLECSFEIPDFPNHFPTYVHCSLCRYSTCCSRAYANHMINNHVPRKSPKYLALFKNSVSGIKLACTSCTFVTSVGDAMAKHLVFNPSHRSSSILPRGLTWIAHSRHGQTRDRVHDRNVKNMYPPPSFPTNKAATVKSAGATPAEPEELLTPLAPALPSPASTATPPPTPTHPQALALPPLATEGAECLNVDDQDEGSPVTQEPELASGGGGSGGVGKKEQLSVKKLRVVLFALCCNTEQAAEHFRNPQRRIRRWLRRFQASQGENLEGKYLSFEAEEKLAEWVLTQREQQLPVNEETLFQKATKIGRSLEGGFKISYEWAVRFMLRHHLTPHARRAVAHTLPKDVAENAGLFIDFVQRQIHNQDLPLSMIVAIDEISLFLDTEVLSSDDRKENALQTVGTGEPWCDVVLAILADGTVLPTLVFYRGQMDQPANMPDSILLEAKESGYSDDEIMELWSTRVWQKHTACQRSKGMLVMDCHRTHLSEEVLAMLSASSTLPAVVPAGCSSKIQPLDVCIKRTVKNFLHKKWKEQAREMADTACDSDVLLQLVLVWLGEVLGVIGDCPELVQRSFLVASVLPGPDGNINSPTRNADMQEELIASLEEQLKLSGEHSESSTPRPRSSPEETIEPESLHQLFEGESETESFYGFEEADLDLMEI -&gt; (ENSP00000354467)MADTDLFMECEEEELEPWQKISDVIEDSVVEDYNSVDKTTTAGNPLVQQGGQPLILTQNPAPGLGTMVTQPVLRPVQVMQNANHVTSSPVASQPIFITTQGFPVRNVRPVQNAMNQVGIVLNVQQGQTVRPITLVPAPGTQFVKPTVGVPQVFSQMTPVRPGSTMPVRPTTNTFTTVIPATLTIRSTVPQSQSQQTKSTPSTSTTPTATQPTSLGQLAVQSPGQSNQTTNPKLAPSFPSPPAVSIASFVTVKRPGVTGENSNEVAKLVNTLNTIPSLGQSPGPVVVSNNSSAHGSQRTSGPESSMKVTSSIPVFDLQDGGRKICPRCNAQFRVTEALRGHMCYCCPEMVEYQKKGKSLDSEPSVPSAAKPPSPEKTAPVASTPSSTPIPALSPPTKVPEPNENVGDAVQTKLIMLVDDFYYGRDGGKVAQLTNFPKVATSFRCPHCTKRLKNNIRFMNHMKHHVELDQQNGEVDGHTICQHCYRQFSTPFQLQCHLENVHSPYESTTKCKICEWAFESEPLFLQHMKDTHKPGEMPYVCQVCQYRSSLYSEVDVHFRMIHEDTRHLLCPYCLKVFKNGNAFQQHYMRHQKRNVYHCNKCRLQFLFAKDKIEHKLQHHKTFRKPKQLEGLKPGTKVTIRASRGQPRTVPVSSNDTPPSALQEAAPLTSSMDPLPVFLYPPVQRSIQKRAVRKMSVMGRQTCLECSFEIPDFPNHFPTYVHCSLCRYSTCCSRAYANHMINNHVPRKSPKYLALFKNSVSGIKLACTSCTFVTSVGDAMAKHLVFNPSHRSSSILPRGLTWIAHSRHGQTRDRVHDRNVKNMYPPPSFPTNKAATVKSAGATPAEPEELLTPLAPALPSPASTATPPPTPTHPQALALPPLATEGAECLNVDDQDEGSPVTQEPELASGGGGSGGVGKKEQLSVKKLRVVLFALCCNTEQAAEHFRNPQRRIRRWLRRFQASQGENLEGKYLSFEAEEKLAEWVLTQREQQLPVNEETLFQKATKIGRSLEGGFKISYEWAVRFMLRHHLTPHARRAVAHTLPKDVAENAGLFIDFVQRQIHNQDLPLSMIVAIDEISLFLDTEVLSSDDRKENALQTVGTGEPWCDVVLAILADGTVLPTLVFYRGQMDQPANMPDSILLEAKESGYSDDEIMELWSTRVWQKHTACQRSKGMLVMDCHRTHLSEEVLAMLSASSTLPAVVPAGCSSKIQPLDVCIKRTVKNFLHKKWKEQAREMADTACDSDVLLQLVLVWLGEVLGVIGDCPELVQRSFLVASVLPGPDGNINSPTRNADMQEELIASLEEQLKLSGEHSESSTPRPRSSPEETIEPESLHQLFEGESETESFYGFEEADLDLMEI</t>
  </si>
  <si>
    <t>2435044</t>
  </si>
  <si>
    <t>ENSE00001430653|ENSE00001589193</t>
  </si>
  <si>
    <t>ENSG00000066933</t>
  </si>
  <si>
    <t>MYO9A</t>
  </si>
  <si>
    <t>Myosin-IXa (Unconventional myosin-9a) [Source:UniProtKB/Swiss-Prot;Acc:B2RTY4]</t>
  </si>
  <si>
    <t>E25-6</t>
  </si>
  <si>
    <t>3631835</t>
  </si>
  <si>
    <t>(+)alt-N-terminus,(+)alt-C-terminus,(+)AA:729(AAH60886.1)-&gt;1045(AB209841-PEP)</t>
  </si>
  <si>
    <t>(-)DOMAIN-Myosin head-like 1,(+)DOMAIN-IQ 1,(+)DOMAIN-IQ 2,(+)DOMAIN-IQ 3,(+)DOMAIN-Myosin head-like 2,(+)IQ_CaM_bd_region-IPR000048,(+)MOD_RES-Phosphothreonine,(+)REGION-Actin-binding</t>
  </si>
  <si>
    <t>(+)sequence: (AAH60886.1)MNINDGGRRRFEDNEHTLRIYPGAISEGTIYCPIPAKKNSTAAEVIESLINKLHLDKTKCYVLAEVKEFGGEEWILNPTDCPVQRMMLWPRMALENRLSGEDYRFLLREKNLDGSIHYGSLQSWLRVTEERRRMMERGFLPQPQQKDFDDLCSLPDLNEKTLLENLRNRFKHEKIYTYVGSILIVINPFKFLPIYNPKYVKMYDNHQLGKLEPHIYAVADVAYHAMLQRKKNQCIVISGESGSGKTQSTNFLIHHLTALSQKGFASGVEQIILGAGPVLEAFGNAKTAHNNNSSRFGKFIQVNYQETGTVLGAYVEKYLLEKSRLVYQEHNERNYHVFYYLLAGASEDERSAFHLKQPEEYHYLNQITKKPLRQSWDDYCYDSEPDCFTVEGEDLRHDFERLQLAMEMVGFLPKTRRQIFSLLSAILHLGNICYKKKTYRDDSIDICNPEVLPIVSELLEVKEEMLFEALVTRKTVTVGEKLILPYKLAEAVTVRNSMAKSLYSALFDWIVFRINHALLNSKDLEHNTKTLSIGVLDIFGFEDYENNSFEQFCINFANERLQHYFNQHIFKLEQEEYRTEGISWHNIDYIDNTCCINLISKKPTGLLHLLDEESNFPQATNQTLLDKFKHQHEDNSYIEFPAVMEPAFIIKHYAGKVKYGVKDFREKNTDHMRPDIVALLRSSKNAFISGMIGIDPVAVFRWAILRAFFRAMVAFREAGKRNIHRKTGK -&gt; (AB209841-PEP)MMLWPRMALENRLSGEDYRFLLREKNLDGSIHYGSLQSWLRVTEERRRMMERGFLPQPQQKDFDDLCSLPDLNEKTLLENLRNRFKHEKIYTYVGSILIVINPFKFLPIYNPKYVKMYDNHQLGKLEPHIYAVADVAYHAMLQRKKNQCIVISGESGSGKTQSTNFLIHHLTALSQKGFASGVEQIILGAGPVLEAFGNAKTAHNNNSSRFGKFIQVNYQETGTVLGAYVEKYLLEKSRLVYQEHNERNYHVFYYLLAGASEDERSAFHLKQPEEYHYLNQDCFTVEGEDLRHDFERLQLAMEMVGFLPKTRRQIFSLLSAILHLGNICYKKKTYRDDSIDICNPEVLPIVSELLEVKEEMLFEALVTRKTVTVGEKLILPYKLAEAVTVRNSMAKSLYSALFDWIVFRINHALLNSKDLEHNTKTLSIGVLDIFGFEDYENNSFEQFCINFANERLQHYFNQHIFKLEQEEYRTEGISWHNIDYIDNTCCINLISKKPTGLLHLLDEESNFPQATNQTLLDKFKHQHEDNSYIEFPAVMEPAFIIKHYAGKVKYGVKDFREKNTDHMRPDIVALLRSSKNAFISGMIGIDPVAVFRWAILRAFFRAMVAFREAGKRNIHRKTGHDDTAPCAILKSMDSFSFLQHPVHQRSLEILQRCKEEKYSITRKNPRTPLSDLQGMNALNEKNQHDTFDIAWNGRTGIRQSRLSSGTSLLDKDGIFANSTSSKLLERAHGILTRNKNFKSKPALPKHLLEVNSLKHLTRLTLQDRITKSLLHLHKKKKPPSISAQFQASLSKLMETLGQAEPYFVKCIRSNAEKLPLRFSDVLVLRQLRYTGMLETVRIRQSGYSSKYSFQDFVSHFHVLLPRNIIPSKFNIQDFFRKINLNPDNYQVGKTMVFLKEQERQHLQDLLHQEVLRRIILLQRWFRVLLCRQHFLHLRQASVIIQRFWRNYLNQKQVRDAAVQKDAFVMASAAALLQASWRAHLERQRYLELRAAAIVIQQKWRDYYRRRHMAAICIQARWKAYRESKRYQEQRKKNYPFAINM</t>
  </si>
  <si>
    <t>3631794</t>
  </si>
  <si>
    <t>ENSE00001122447|ENSE00001132505</t>
  </si>
  <si>
    <t>ENSG00000100105</t>
  </si>
  <si>
    <t>PATZ1</t>
  </si>
  <si>
    <t>POZ-, AT hook-, and zinc finger-containing protein 1 (Zinc finger protein 278)(Zinc finger sarcoma gene protein)(BTB-POZ domain zinc finger transcription factor)(Protein kinase A RI subunit alpha-associated protein)(Zinc finger and BTB domain-containing protein 19) [Source:UniProtKB/Swiss-Prot;Acc:Q9HBE1]</t>
  </si>
  <si>
    <t>3957842</t>
  </si>
  <si>
    <t>(+)alt-coding,(+)AA:641(AB208787-PEP)-&gt;641(ENSP00000337520)</t>
  </si>
  <si>
    <t>(+)sequence: (AB208787-PEP)MERVNDASCGPSGCYTYQVSRHSTEMLHNLNQQRKNGGRFCDVLLRVGDESFPAHRAVLAACSEYFESVFSAQLGDGGAADGGPADVGGATAAPGGGAGGSRELEMHTISSKVFGDILDFAYTSRIVVRLESFPELMTAAKFLLMRSVIEICQEVIKQSNVQILVPPARADIMLFRPPGTSDLGFPLDMTNGAALAANSNGIAGSMQPEEEAARAAGAAIAGQASLPVLPGVDRLPMVAGPLSPQLLTSPFPSVASSAPPLTGKRGRGRPRKANLLDSMFGSPGGLREAGTLPCGLCGKVFTDANRLRQHEAQHGVTSLQLGYIDLPPPRLGENGLPISEDPDGPRKRSRTRKQVACEICGKIFRDVYHLNRHKLSHSGEKPYSCPVCGLRFKRKDRMSYHVRSHDGSVGKPYICQSCGKGFSRPDHLNGHIKQVHTSERPHKCQTCNASFATRDRLRSHLACHEDKVPCQVCGKYLRAAYMADHLKKHSEGPSNFCSICNREGQKCSHQDPIESSDSYGDLSDASDLKTPEKQSANGSFSCDMAVPKNKMESDGEKKYPCPECGSFFRSKSYLNKHIQKVHVRALGGPLGDLGPALGSPFSPQQNMSLLESFGFQIVQSAFASSLVDPEVDQQPMGPEGK -&gt; (ENSP00000337520)MERVNDASCGPSGCYTYQVSRHSTEMLHNLNQQRKNGGRFCDVLLRVGDESFPAHRAVLAACSEYFESVFSAQLGDGGAADGGPADVGGATAAPGGGAGGSRELEMHTISSKVFGDILDFAYTSRIVVRLESFPELMTAAKFLLMRSVIEICQEVIKQSNVQILVPPARADIMLFRPPGTSDLGFPLDMTNGAALAANSNGIAGSMQPEEEAARAAGAAIAGQASLPVLPGVDRLPMVAGPLSPQLLTSPFPSVASSAPPLTGKRGRGRPRKANLLDSMFGSPGGLREAGILPCGLCGKVFTDANRLRQHEAQHGVTSLQLGYIDLPPPRLGENGLPISEDPDGPRKRSRTRKQVACEICGKIFRDVYHLNRHKLSHSGEKPYSCPVCGLRFKRKDRMSYHVRSHDGSVGKPYICQSCGKGFSRPDHLNGHIKQVHTSERPHKCQTCNASFATRDRLRSHLACHEDKVPCQVCGKYLRAAYMADHLKKHSEGPSNFCSICNREGQKCSHQDPIESSDSYGDLSDASDLKTPEKQSANGSFSCDMAVPKNKMESDGEKKYPCPECGSFFRSKSYLNKHIQKVHVRALGGPLGDLGPALGSPFSPQQNMSLLESFGFQIVQSAFASSLVDPEVDQQPMGPEGK</t>
  </si>
  <si>
    <t>3957816</t>
  </si>
  <si>
    <t>ENSE00001361762|ENSE00001553854</t>
  </si>
  <si>
    <t>E1-8</t>
  </si>
  <si>
    <t>ENSG00000110328</t>
  </si>
  <si>
    <t>GALNTL4</t>
  </si>
  <si>
    <t>Putative polypeptide N-acetylgalactosaminyltransferase-like protein 4 (EC 2.4.1.41)(Polypeptide GalNAc transferase-like protein 4)(pp-GaNTase-like protein 4)(GalNAc-T-like protein 4)(Protein-UDP acetylgalactosaminyltransferase-like protein 4)(UDP-GalNAc:polypeptide N-acetylgalactosaminyltransferase-like protein 4) [Source:UniProtKB/Swiss-Prot;Acc:Q6P9A2]</t>
  </si>
  <si>
    <t>3363192</t>
  </si>
  <si>
    <t>3363091</t>
  </si>
  <si>
    <t>ENSE00001322948</t>
  </si>
  <si>
    <t>ENSG00000126215</t>
  </si>
  <si>
    <t>XRCC3</t>
  </si>
  <si>
    <t>DNA repair protein XRCC3 (X-ray repair cross-complementing protein 3) [Source:UniProtKB/Swiss-Prot;Acc:O43542]</t>
  </si>
  <si>
    <t>3580853</t>
  </si>
  <si>
    <t>3580832</t>
  </si>
  <si>
    <t>AK022829-4|ENSE00001372761</t>
  </si>
  <si>
    <t>ENSG00000181541</t>
  </si>
  <si>
    <t>MAB21L2</t>
  </si>
  <si>
    <t>Protein mab-21-like 2  [Source:UniProtKB/Swiss-Prot;Acc:Q9Y586]</t>
  </si>
  <si>
    <t>2747315</t>
  </si>
  <si>
    <t>2747314</t>
  </si>
  <si>
    <t>ENSE00001257263</t>
  </si>
  <si>
    <t>ENSG00000086102</t>
  </si>
  <si>
    <t>NFX1</t>
  </si>
  <si>
    <t>Transcriptional repressor NF-X1 (EC 6.3.2.-)(Nuclear transcription factor, X box-binding protein 1) [Source:UniProtKB/Swiss-Prot;Acc:Q12986]</t>
  </si>
  <si>
    <t>E25-4</t>
  </si>
  <si>
    <t>3166967</t>
  </si>
  <si>
    <t>(+)alt-C-terminus,(+)AA:1024(ENSP00000368836)-&gt;1120(ENSP00000368856),(+)microRNA-target(hsa-miR-192*:mirbase)</t>
  </si>
  <si>
    <t>(+)COMPBIAS-Poly-Pro,(+)DOMAIN-R3H,(+)MOD_RES-Phosphotyrosine,(+)R3H_ss_bd-IPR001374</t>
  </si>
  <si>
    <t>(+)sequence: (ENSP00000368836)MAEAPPVSGTFKFNTDAAEFIPQEKKNSGLNCGTQRRLDSNRIGRRNYSSPPPCHLSRQVPYDEISAVHQHSYHPSGSKPKSQQTSFQSSPCNKSPKSHGLQNQPWQKLRNEKHHIRVKKAQSLAEQTSDTAGLESSTRSESGTDLREHSPSESEKEVVGADPRGAKPKKATQFVYSYGRGPKVKGKLKCEWSNRTTPKPEDAGPESTKPVGVFHPDSSEASSRKGVLDGYGARRNEQRRYPQKRPPWEVEGARPRPGRNPPKQEGHRHTNAGHRNNMGPIPKDDLNERPAKSTCDSENLAVINKSSRRVDQEKCTVRRQDPQVVSPFSRGKQNHVLKNVETHTGSLIEQLTTEKYECMVCCELVRVTAPVWSCQSCYHVFHLNCIKKWARSPASQADGQSGWRCPACQNVSAHVPNTYTCFCGKVKNPEWSRNEIPHSCGEVCRKKQPGQDCPHSCNLLCHPGPCPPCPAFMTKTCECGRTRHTVRCGQAVSVHCSNPCENILNCGQHQCAELCHGGQCQPCQIILNQVCYCGSTSRDVLCGTDVGKSDGFGDFSCLKICGKDLKCGNHTCSQVCHPQPCQQCPRLPQLVRCCPCGQTPLSQLLELGSSSRKTCMDPVPSCGKVCGKPLPCGSLDFIHTCEKLCHEGDCGPCSRTSVISCRCSFRTKELPCTSLKSEDATFMCDKRCNKKRLCGRHKCNEICCVDKEHKCPLICGRKLRCGLHRCEEPCHRGNCQTCWQASFDELTCHCGASVIYPPVPCGTRPPECTQTCARVHECDHPVYHSCHSEEKCPPCTFLTQKWCMGKHEFRSNIPCHLVDISCGLPCSATLPCGMHKCQRLCHKGECLVDEPCKQPCTTPRADCGHPCMAPCHTSSPCPVTACKAKVELQCECGRRKEMVICSEASSTYQRIAAISMASKITDMQLGGSVEISKLITKKEVHQARLECDEECSALERKKRLAEAFHISEDSDPFNIRSSGSKFSDSLKEDARKDLKFVSDVEKEMETLVEAVNKVEVETSHWTFL -&gt; (ENSP00000368856)MAEAPPVSGTFKFNTDAAEFIPQEKKNSGLNCGTQRRLDSNRIGRRNYSSPPPCHLSRQVPYDEISAVHQHSYHPSGSKPKSQQTSFQSSPCNKSPKSHGLQNQPWQKLRNEKHHIRVKKAQSLAEQTSDTAGLESSTRSESGTDLREHSPSESEKEVVGADPRGAKPKKATQFVYSYGRGPKVKGKLKCEWSNRTTPKPEDAGPESTKPVGVFHPDSSEASSRKGVLDGYGARRNEQRRYPQKRPPWEVEGARPRPGRNPPKQEGHRHTNAGHRNNMGPIPKDDLNERPAKSTCDSENLAVINKSSRRVDQEKCTVRRQDPQVVSPFSRGKQNHVLKNVETHTGSLIEQLTTEKYECMVCCELVRVTAPVWSCQSCYHVFHLNCIKKWARSPASQADGQSGWRCPACQNVSAHVPNTYTCFCGKVKNPEWSRNEIPHSCGEVCRKKQPGQDCPHSCNLLCHPGPCPPCPAFMTKTCECGRTRHTVRCGQAVSVHCSNPCENILNCGQHQCAELCHGGQCQPCQIILNQVCYCGSTSRDVLCGTDVGKSDGFGDFSCLKICGKDLKCGNHTCSQVCHPQPCQQCPRLPQLVRCCPCGQTPLSQLLELGSSSRKTCMDPVPSCGKVCGKPLPCGSLDFIHTCEKLCHEGDCGPCSRTSVISCRCSFRTKELPCTSLKSEDATFMCDKRCNKKRLCGRHKCNEICCVDKEHKCPLICGRKLRCGLHRCEEPCHRGNCQTCWQASFDELTCHCGASVIYPPVPCGTRPPECTQTCARVHECDHPVYHSCHSEEKCPPCTFLTQKWCMGKHEFRSNIPCHLVDISCGLPCSATLPCGMHKCQRLCHKGECLVDEPCKQPCTTPRADCGHPCMAPCHTSSPCPVTACKAKVELQCECGRRKEMVICSEASSTYQRIAAISMASKITDMQLGGSVEISKLITKKEVHQARLECDEECSALERKKRLAEAFHISEDSDPFNIRSSGSKFSDSLKEDARKDLKFVSDVEKEMETLVEAVNKGKNSKKSHSFPPMNRDHRRIIHDLAQVYGLESVSYDSEPKRNVVVTAIRGKSVCPPTTLTGVLEREMQARPPPPIPHHRHQSDKNPGSSNLQKITKEPIIDYFDVQD,(+)miR-sequence: (hsa-miR-192*:mirbase)GTGTGACCCTTGCATTGGCAC</t>
  </si>
  <si>
    <t>3166880</t>
  </si>
  <si>
    <t>ENSE00001387534</t>
  </si>
  <si>
    <t>ENSG00000197261</t>
  </si>
  <si>
    <t>C6orf141</t>
  </si>
  <si>
    <t>Uncharacterized protein C6orf141  [Source:UniProtKB/Swiss-Prot;Acc:Q5SZD1]</t>
  </si>
  <si>
    <t>2909788</t>
  </si>
  <si>
    <t>(+)alt-N-terminus,(+)AA:237(AAH36917.1)-&gt;244(ENSP00000360237),(+)microRNA-target(hsa-let-7f:mirbase,hsa-miR-610:mirbase,hsa-let-7d:mirbase)</t>
  </si>
  <si>
    <t>(+)sequence: (AAH36917.1)METRGPQGAANPMDSSRSLGDLGPFPREVGRGAPLAPGARNPATAGASRSQGGGHEDRTADRALGPRAGEELDRESWVREKVLFLLHPERWLGTRGDPAREEVAGAEDLPHAGGEDHGEEPNYPSVFQREKRISGRRVAPPRDAADPPKYVLVRVEDYQVTQEVLQTSWAKGRMTTRTEEHFVTALTFRSSREGQPGERWGPAESRALQARTGASRVHAAGRRVSPSPGTWLEEIKL -&gt; (ENSP00000360237)MNDPFARMETRGPQGAANPMDSSRSLGDLGPFPREVGRGAPLAPGARNPATAGASRSQGGGHEDRTADRALGPRAGEELDRESWVREKVLFLLHPERWLGTRGDPAREEVAGAEDLPHAGGEDHGEEPNYPSVFQRQKRISGRRVAPPRDAADPPKYVLVRVEDYQVTQEVLQTSWAKGRMTTRTEEHFVTALTFRSSREGQPGERWGPAESRALQARTGASRVHAAGRRVSPSPGTWLEEIKL,(+)miR-sequence: (hsa-let-7f:mirbase)GTTCAAGCGATGCTCCTACCTCA,(+)miR-sequence: (hsa-miR-610:mirbase)CAACGGCACGATCTTGGCTCA,(+)miR-sequence: (hsa-let-7d:mirbase)CTCACCACAACCTCTACCTCC</t>
  </si>
  <si>
    <t>2909772</t>
  </si>
  <si>
    <t>ENSE00001454575</t>
  </si>
  <si>
    <t>ENSG00000172889</t>
  </si>
  <si>
    <t>EGFL7</t>
  </si>
  <si>
    <t>EGF-like domain-containing protein 7 Precursor (Multiple EGF-like domain protein 7)(Multiple epidermal growth factor-like domain protein 7)(Vascular endothelial statin)(VE-statin)(NOTCH4-like protein)(ZNEU1) [Source:UniProtKB/Swiss-Prot;Acc:Q9UHF1]</t>
  </si>
  <si>
    <t>3194524</t>
  </si>
  <si>
    <t>3194470</t>
  </si>
  <si>
    <t>ENSE00001378975|ENSE00001554170</t>
  </si>
  <si>
    <t>ENSG00000070371</t>
  </si>
  <si>
    <t>CLTCL1</t>
  </si>
  <si>
    <t>Clathrin heavy chain 2 (CLH-22) [Source:UniProtKB/Swiss-Prot;Acc:P53675]</t>
  </si>
  <si>
    <t>3952567</t>
  </si>
  <si>
    <t>(+)alt-N-terminus,(+)alt-C-terminus,(+)AA:311(ABM87169.1)-&gt;369(BAH11683.1),(+)microRNA-target(hsa-miR-193b:mirbase,hsa-miR-545:mirbase,hsa-miR-766:mirbase,hsa-miR-409-3p:mirbase,hsa-miR-548b-5p:mirbase,hsa-miR-659:mirbase,hsa-miR-320:mirbase,hsa-miR-453:mirbase,hsa-miR-193a-3p:mirbase,hsa-miR-616:mirbase,hsa-miR-923:mirbase,hsa-miR-575:mirbase,hsa-miR-377*:mirbase,hsa-miR-455-3p:mirbase,hsa-miR-486-3p:mirbase,hsa-miR-431:mirbase)</t>
  </si>
  <si>
    <t>(+)REGION-Trimerization</t>
  </si>
  <si>
    <t>(+)sequence: (ABM87169.1)MPAPRAPRALAAAAPASGKAKLTHPGKAILAGGLAGGIEICITFPTEYVKTQLQLDERSHPPRYRGIGDCVRQTVRSHGVLGLYRGLSSLLYGSIPKAAVRFGMFEFLSNHMRDAQGRLDSTRGLLCGLGAGVAEAVVVVCPMETIKVKFIHDQTSPNPKYRGFFHGVREIVREQGLKGTYQGLTATVLKQGSNQAIRFFVMTSLRNWYRGDNPNKPMNPLITGVFGAIAGAASVFGNTPLDVIKTRMQGLEAHKYRNTWDCGLQILKKEGLKAFYKGTVPRLGRVCLDVAIVFVIYDEVVKLLNKVWKTD -&gt; (BAH11683.1)MGVGDRCFSVMQIKIMRSKPHEEVGDRCYEEGMYEAAKLLYSNVSNFARLASTLVHLGEYQAAVDNSRKASSTRTWKEVCFACMDGQEFRFAQLCGLHIVIHADELEELMCYYQDRGYFEELILLLEAALGLERAHMGVFTELAILYSKFKPQKMLEHLELFWSRVNIPKVLRAAEQAHLWAELVFLYDKYEEYDNAVLTMMSHPTEAWKEGQFKDIITKVANVELCYRALQFYLDYKPLLINDLLLVLSPRLDHTWTVSFFSKDAMQHAAGSRDAELAQKLLQWFLEEGKRECFAACLFTCYDLLRPDMVLELAWRHNLVDLAMPYFIQVMREYLSKVDKLDALESLRKQEEHVTEPAPLVFDFDGHE,(+)miR-sequence: (hsa-miR-193b:mirbase)AGCTGCCCCCTCCAGGCCAGTT,(+)miR-sequence: (hsa-miR-545:mirbase)GGACAATATTTATTTTTGCTGA,(+)miR-sequence: (hsa-miR-766:mirbase)ACTGTGGGCCCTCCTGCTGGAGC,(+)miR-sequence: (hsa-miR-409-3p:mirbase)GCAGGGACACCTGGACAATATTT,(+)miR-sequence: (hsa-miR-548b-5p:mirbase)CACCTGGACAATATTTATTTTT,(+)miR-sequence: (hsa-miR-659:mirbase)TGTGGGCCCTCCTGCTGGAGCCAGG,(+)miR-sequence: (hsa-miR-320:mirbase)CTGACGGCGCAAGACCAGCTTTA,(+)miR-sequence: (hsa-miR-453:mirbase)CTGAAACCCAATGACGGCAACCT,(+)miR-sequence: (hsa-miR-193a-3p:mirbase)AGCTGCCCCCTCCAGGCCAGTT,(+)miR-sequence: (hsa-miR-616:mirbase)TTGCTGAAACCCAATGACG,(+)miR-sequence: (hsa-miR-923:mirbase)ACAATATTTATTTTTGCTGAA,(+)miR-sequence: (hsa-miR-575:mirbase)GGGCGCCTCCGACTGGCTG,(+)miR-sequence: (hsa-miR-377*:mirbase)AAACCCAATGACGGCAACCTCT,(+)miR-sequence: (hsa-miR-455-3p:mirbase)CGACAACAGAGACTGGACTGT,(+)miR-sequence: (hsa-miR-486-3p:mirbase)CGACTGGCTGGAGCTGCCCCC,(+)miR-sequence: (hsa-miR-431:mirbase)AGGCTGACGGCGCAAGACC</t>
  </si>
  <si>
    <t>3952566</t>
  </si>
  <si>
    <t>ENSE00001309548</t>
  </si>
  <si>
    <t>ENSG00000196405</t>
  </si>
  <si>
    <t>EVL</t>
  </si>
  <si>
    <t>Ena/VASP-like protein (Ena/vasodilator-stimulated phosphoprotein-like) [Source:UniProtKB/Swiss-Prot;Acc:Q9UI08]</t>
  </si>
  <si>
    <t>3551628</t>
  </si>
  <si>
    <t>(+)alt-C-terminus,(+)AA:283(CR613692-PEP)-&gt;381(BAG62920.1)</t>
  </si>
  <si>
    <t>(+)MOD_RES-Phosphoserine,(+)MOD_RES-Phosphothreonine,(+)MOTIF-KLKR,(+)Mollsc_rhodpsn_C-IPR006030,(+)REGION-EVH2,(+)REGION-EVH2 block A,(+)REGION-EVH2 block B,(+)REGION-EVH2 block C,(+)VASP_tetra-IPR014885</t>
  </si>
  <si>
    <t>(+)sequence: (CR613692-PEP)MATSEQSICQARASVMVYDDTSKKWVPIKPGQQGFSRINIYHNTASNTFRVVGVKLQDQQVVINYSIVKGLKYNQATPTFHQWRDARQVYGLNFASKEEATTFSNAMLFALNIMNSQEGARKTEPQREEVCTWPKPLPDMTQSGREARMRTCSSSPPVPGSVVGAAWSSRKSACPGAGLRWVCVTLSKSPPPSAGGMTPQARGSSHDTKMPGAWYVAFRAVPHAAPLFVPTSSSFPLNHCRSSQNLLESSCHRLPLLQESRALVALEARPQADGTRPHSGSEF -&gt; (BAG62920.1)MATSEQSICQARASVMVYDDTSKKWVPIKPGQQGFSRINIYHNTASNTFRVVGVKLQDQQVVINYSIVKGLKYNQATPTFHQWRDARQVYGLNFASKEEATTFSNAMLFALNIMNSQEGGPSSQRQVQNGPSPDEMDIQRRQVMEQHQQQRQESLERRTSATGPILPPGHPSSAASAPVSCSGPPPGLAAAIAGAKLRRVQRPEDASGGSSPSGTSKSDANRASSGGGGGGLMEEMNKLLAKRRKAASQSDKPAEKKEDESQMEDPSTSPSPGTRAASQPPNSSEAGRKPWERSNSVEKPVSSILSRTPSVAKSPEAKSPLQSQPHSRMKPAGSVNDMALDAFDLDRMKQEILEEVVRELHKVKEEIIDAIRQELSGISTT</t>
  </si>
  <si>
    <t>(direct)Vasodilator_phosphoprotein-IPR017354</t>
  </si>
  <si>
    <t>3551566</t>
  </si>
  <si>
    <t>ENSE00001266505</t>
  </si>
  <si>
    <t>ENSG00000067057</t>
  </si>
  <si>
    <t>PFKP</t>
  </si>
  <si>
    <t>6-phosphofructokinase type C (EC 2.7.1.11)(Phosphofructokinase 1)(Phosphohexokinase)(Phosphofructo-1-kinase isozyme C)(PFK-C)(6-phosphofructokinase, platelet type) [Source:UniProtKB/Swiss-Prot;Acc:Q01813]</t>
  </si>
  <si>
    <t>3232372</t>
  </si>
  <si>
    <t>(-)alt-N-terminus,(-)AA:253(AK129843-PEP)-&gt;522(AK309692-PEP)</t>
  </si>
  <si>
    <t>(-)BINDING-Substrate,(-)MOD_RES-N6-acetyllysine,(-)MOD_RES-Phosphoserine,(-)Phosphofructokinase_CS-IPR015912,(-)Ppfruckinase-IPR000023</t>
  </si>
  <si>
    <t>(-)sequence: (AK129843-PEP)MVMVPATVSNNVPGSDFSIGADTALNTITDTCDRIKQSASGTKRRVFIIETMGGYCGYLANMGGLAAGADAAYIFEEPFDIRDLQSNVEHLTEKMKTTIQRGLVLRNESCSENYTTDFIYQLYSEEGKGVFDCRKNVLGHMQQGGAPSPFDRNFGTKISARAMEWITAKLKEARGRGKKFTTDDSICVLGISKRNVIFQPVAELKKQTDFEHRIPKEQWWLKLRPLMKILAKYKASYDVSDSGQLEHVQPWSV -&gt; (AK309692-PEP)MGCGSSSHGAEDVPTWLCKSASLLCFVMLVVTQLGYDTRVTILGHVQRGGTPSAFDRILASRMGVEAVIALLEATPDTPACVVSLNGNHAVRLPLMECVQMTQDVQKAMDERRFQDAVRLRGRSFAGNLNTYKRLAIKLPDDQIPKTNCNVAVINVGAPAAGMNAAVRSAVRVGIADGHRMLAIYDGFDGFAKGQIKEIGWTDVGGWTGQGGSILGTKRVLPGKYLEEIATQMRTHSINALLIIGGFEAYLGLLELSAAREKHEEFCVPMVMVPATVSNNVPGSDFSIGADTALNTITDTCDRIKQSASGTKRRVFIIETMGGYCGYLANMGGLAAGADAAYIFEEPFDIRDLQSNVEHLTEKMKTTIQRGLVLRNESCSENYTTDFIYQLYSEEGKGVFDCRKNVLGHMQQGGAPSPFDRNFGTKISARAMEWITAKLKEARGRGKKFTTDDSICVLGISKRNVIFQPVAELKKQTDFEHRIPKEQWWLKLRPLMKILAKYKASYDVSDSGQLEHVQPWSV</t>
  </si>
  <si>
    <t>(indirect)6-phosphofructokinase_euk-IPR009161, (indirect)Ppfruckinase-IPR000023</t>
  </si>
  <si>
    <t>3232349</t>
  </si>
  <si>
    <t>AK129843-2</t>
  </si>
  <si>
    <t>ENSG00000142347</t>
  </si>
  <si>
    <t>MYO1F</t>
  </si>
  <si>
    <t>Myosin-If (Myosin-Ie) [Source:UniProtKB/Swiss-Prot;Acc:O00160]</t>
  </si>
  <si>
    <t>3849107</t>
  </si>
  <si>
    <t>(+)alt-N-terminus,(+)AA:774(X98411-PEP)-&gt;1098(ENSP00000344871)</t>
  </si>
  <si>
    <t>(+)ATPase_AAA+_core-IPR003593,(+)Myosin_head-IPR001609,(+)Myosin_tail_2-IPR010926,(+)NP_BIND-ATP</t>
  </si>
  <si>
    <t>(+)sequence: (X98411-PEP)MDSRWGGRSESINVTLNVEQAAYTRDALAKGLYARLFDFLVEAINRAMQKPQEEYSIGVLDIYGFEIFQKNGFEQFCINFVNEKLQQIFIELTLKAEQEEYVQEGIRWTPIQYFNNKVVCDLIENKLSPPGIMSVLDDVCATMHATGGGADQTLLQKLQAAVGTHEHFNSWSAGFVIHHYAGKVSYDVSGFCERNRDVLFSDLIELMQSSDQAFLRMLFPEKLDGDKKGRPSTAGSKIKKQANDLVATLMRCTPHYIRCIKPNETKHARDWEENRVQHQVEYLGLKENIRVRRAGFAYRRQFAKFLQRYAILTPETWPRWRGDERQGVQHLLRAVNMEPDQYQMGSTKVFVKNPESLFLLEEVRERKFDGFARTIQKAWRRHVAVRKYEEMREEASNILLNKKERRRNSINRNFVGDYLGLEERPELRQFLGKKERVDFADSVTKYDRRFKPIKRDLILTPKCVYVIGREKMKKGPEKGPVCEILKKKLDIQALRGVSLSTRQDDFFILQEDAADSFLESVFKTEFVSLLCKRFEEATRRPLPLTFSDTLQFRVKKEGWGGGGTRSVTFSRGFGDLAVLKVGGRTLTVSVGDGLPKNSKPTGKGLAKGKPRRSSQAPTRAAPGAPQGMDRNGAPLCPQGGAPCPLEKFIWPRGHPQASPALRPHPWDASRRPRARPPSEHNTEFLNVPDQGMAGMQRKRSVGQRPVPVGRPKPQPRTHGPRCRALYQYVGQDVDELSFNVNEVIEILMEDPSGWWKGRLHGQEGLFPGNYVEKI -&gt; (ENSP00000344871)MGSKERFHWQSHNVKQSGVDDMVLLPQITEDAIAANLRKRFMDDYIFTYIGSVLISVNPFKQMPYFTDREIDLYQGAAQYENPPHIYALTDNMYRNMLIDCENQCVIISGESGAGKTVAAKYIMGYISKVSGGGEKVQHVKDIILQSNPLLEAFGNAKTVRNNNSSRFGKYFEIQFSRGGEPDGGKISNFLLEKSRVVMQNENERNFHIYYQLLEGASQEQRQNLGLMTPDYYYYLNQSDTYQVDGTDDRSDFGETLSAMQVIGIPPSIQQLVLQLVAGILHLGNISFCEDGNYARVESVDLLAFPAYLLGIDSGRLQEKLTSRKMDSRWGGRSESINVTLNVEQAAYTRDALAKGLYARLFDFLVEAINRAMQKPQEEYSIGVLDIYGFEIFQKNGFEQFCINFVNEKLQQIFIELTLKAEQEEYVQEGIRWTPIQYFNNKVVCDLIENKLSPPGIMSVLDDVCATMHATGGGADQTLLQKLQAAVGTHEHFNSWSAGFVIHHYAGKVSYDVSGFCERNRDVLFSDLIELMQTSEQAFLRMLFPEKLDGDKKGRPSTAGSKIKKQANDLVATLMRCTPHYIRCIKPNETKRPRDWEENRVKHQVEYLGLKENIRVRRAGFAYRRQFAKFLQRYAILTPETWPRWRGDERQGVQHLLRAVNMEPDQYQMGSTKVFVKNPESLFLLEEVRERKFDGFARTIQKAWRRHVAVRKYEEMREEASNILLNKKERRRNSINRNFVGDYLGLEERPELRQFLGKRERVDFADSVTKYDRRFKPIKRDLILTPKCVYVIGREKVKKGPEKGQVCEVLKKKVDIQALRGVSLSTRQDDFFILQEDAADSFLESVFKTEFVSLLCKRFEEATRRPLPLTFSDTLQFRVKKEGWGGGGTRSVTFSRGFGDLAVLKVGGRTLTVSVGDGLPKSSKPTRKGMAKGKPRRSSQAPTRAAPAPPRGMDRNGVPPSARGGPLPLEIMSGGGTHRPPRGPPSTSLGASRRPRARPPSEHNTEFLNVPDQGMAGMQRKRSVGQRPVPGVGRPKPQPRTHGPRCRALYQYVGQDVDELSFNVNEVIEILMEDPSGWWKGRLHGQEGLFPGNYVEKI</t>
  </si>
  <si>
    <t>(direct)Myosin_head-IPR001609</t>
  </si>
  <si>
    <t>3849044</t>
  </si>
  <si>
    <t>ENSE00001344075</t>
  </si>
  <si>
    <t>ENSG00000165792</t>
  </si>
  <si>
    <t>METT11D1</t>
  </si>
  <si>
    <t>Protein RSM22 homolog, mitochondrial Precursor (EC 2.1.1.-)(Methyltransferase 11 domain-containing protein 1)(False p73 target gene protein) [Source:UniProtKB/Swiss-Prot;Acc:Q9H7H0]</t>
  </si>
  <si>
    <t>3527780</t>
  </si>
  <si>
    <t>(-)alt-N-terminus,(-)AA:298(CR605494-PEP)-&gt;447(AAH05053.1)</t>
  </si>
  <si>
    <t>(-)TRANSIT-Mitochondrion</t>
  </si>
  <si>
    <t>(-)sequence: (CR605494-PEP)MAARLDGGFAAVSRAFHEIRARNPAFQPQTLMDFGSGTGSVTWAAHSIWGQSLREYMCVDRSAAMLVLAEKLLKGGSESGEPYIPGVFFRQFLPVSPKVQFDVVVSAFSLSELPSKADRTEVVQTLWRKTGHFLVLVENGTKAGHSLLMDARDLVLKGKEKSPLDPRPGFVFAPCPHELPCPQLTNLACSFSQAYHPIPFSWNKKPKEEKFSMVILARGSPEEAHRWPRITQPVLKRPRHVHCHLCCPDGHMQHAVLTARRHGRDLYRCARVSSWGDLLPVLTPSAFPPSTAQDPSES -&gt; (AAH05053.1)MAAALKCLLTLGRWCPGLGVAPQARALAALVPGVTQVDNKSGFLQKRPHRQHPGILKLPHVRLPQALANGAQLLLLGSAGPTMENQVQTLTSYLWSRHLPVEPEELQRRARHLEKKFLENPDLSQTEEKLRGAVLHALRKTTYHWQELSYTEGLSLVYMAARLDGGFAAVSRAFHEIRARNPAFQPQTLMDFGSGTGSVTWAAHSIWGQSLREYMCVDRSAAMLVLAEKLLKGGSESGEPYIPGVFFRQFLPVSPKVQFDVVVSAFSLSELPSKADRTEVVQTLWRKTGHFLVLVENGTKAGHSLLMDARDLVLKGKEKSPLDPRPGFVFAPCPHELPCPQLTNLACSFSQAYHPIPFSWNKKPKEEKFSMVILARGSPEEAHRWPRITQPVLKRPRHVHCHLCCPDGHMQHAVLTARRHGSSWGDLLPVLTPSAFPPSTAQDPSES</t>
  </si>
  <si>
    <t>(direct)Ribosomal_Rsm22_bac-type-IPR015324</t>
  </si>
  <si>
    <t>3527745</t>
  </si>
  <si>
    <t>ENSE00001494166|ENSE00001494169</t>
  </si>
  <si>
    <t>E12-2|E12-3</t>
  </si>
  <si>
    <t>ENSG00000166851</t>
  </si>
  <si>
    <t>PLK1</t>
  </si>
  <si>
    <t>Serine/threonine-protein kinase PLK1 (EC 2.7.11.21)(Polo-like kinase 1)(PLK-1)(Serine/threonine-protein kinase 13)(STPK13) [Source:UniProtKB/Swiss-Prot;Acc:P53350]</t>
  </si>
  <si>
    <t>3653073</t>
  </si>
  <si>
    <t>3653072</t>
  </si>
  <si>
    <t>AK303263-1|AK308276-1|ENSE00001107240</t>
  </si>
  <si>
    <t>E10-1|E10-3</t>
  </si>
  <si>
    <t>ENSG00000183856</t>
  </si>
  <si>
    <t>IQGAP3</t>
  </si>
  <si>
    <t>Ras GTPase-activating-like protein IQGAP3  [Source:UniProtKB/Swiss-Prot;Acc:Q86VI3]</t>
  </si>
  <si>
    <t>2438283</t>
  </si>
  <si>
    <t>(+)microRNA-target(hsa-miR-509-3-5p:mirbase,hsa-miR-576-3p:mirbase,hsa-miR-489:mirbase,hsa-miR-889:mirbase,hsa-let-7f:mirbase,hsa-miR-509-5p:mirbase,hsa-miR-101:mirbase,hsa-miR-299-3p:mirbase)</t>
  </si>
  <si>
    <t>(+)miR-sequence: (hsa-miR-509-3-5p:mirbase)GGCAATTTCCATAGATCTGCAGTC,(+)miR-sequence: (hsa-miR-576-3p:mirbase)CTCTCTGTTGTCCCCACATCTA,(+)miR-sequence: (hsa-miR-489:mirbase)ACTGTTGCCCTTCTGATGTTAA,(+)miR-sequence: (hsa-miR-889:mirbase)CTGTTGCCCTTCTGATGTTAA,(+)miR-sequence: (hsa-let-7f:mirbase)AGATCTGCAGTCCTGCCTCT,(+)miR-sequence: (hsa-miR-509-5p:mirbase)CAATTTCCATAGATCTGCAGTC,(+)miR-sequence: (hsa-miR-101:mirbase)TACCCAACTTCCTGTACTGTT,(+)miR-sequence: (hsa-miR-299-3p:mirbase)AGTCTCTCTGTTGTCCCCACATC</t>
  </si>
  <si>
    <t>2438282</t>
  </si>
  <si>
    <t>BC033549-38</t>
  </si>
  <si>
    <t>ENSG00000119772</t>
  </si>
  <si>
    <t>DNMT3A</t>
  </si>
  <si>
    <t>DNA (cytosine-5)-methyltransferase 3A (Dnmt3a)(EC 2.1.1.37)(DNA methyltransferase HsaIIIA)(DNA MTase HsaIIIA)(M.HsaIIIA) [Source:UniProtKB/Swiss-Prot;Acc:Q9Y6K1]</t>
  </si>
  <si>
    <t>2544733</t>
  </si>
  <si>
    <t>(+)alt-N-terminus,(+)alt-C-terminus,(+)AA:689(ENSP00000384237)-&gt;781(AB208833-PEP)</t>
  </si>
  <si>
    <t>(-)C5_DNA_meth-IPR001525,(-)HELIX,(-)STRAND,(-)TURN,(+)MOD_RES-Phosphoserine,(+)REGION-Interaction with DNMT1 and DNMT3B,(+)Tubby_N-IPR005398</t>
  </si>
  <si>
    <t>(+)sequence: (ENSP00000384237)MNAVEENQGPGESQKVEEASPPAVQQPTDPASPTVATTPEPVGSDAGDKNATKAGDDEPEYEDGRGFGIGELVWGKLRGFSWWPGRIVSWWMTGRSRAAEGTRWVMWFGDGKFSVVCVEKLMPLSSFCSAFHQATYNKQPMYRKAIYEVLQVASSRAGKLFPVCHDSDESDTAKAVEVQNKPMIEWALGGFQPSGPKGLEPPEEEKNPYKEVYTDMWVEPEAAAYAPPPPAKKPRKSTAEKPKVKEIIDERTRERLVYEVRQKCRNIEDICISCGSLNVTLEHPLFVGGMCQNCKNCFLECAYQYDDDGYQSYCTICCGGREVLMCGNNNCCRCFCVECVDLLVGPGAAQAAIKEDPWNCYMCGHKGTYGLLRRREDWPSRLQMFFANNHDQEFDPPKVYPPVPAEKRKPIRVLSLFDGIATGLLVLKDLGIQVDRYIASEVCEDSITVGMVRHQGKIMYVGDVRSVTQKHIQEWGPFDLVIGGSPCNDLSIVNPARKGLYEGTGRLFFEFYRLLHDARPKEGDDRPFFWLFENVVAMGVSDKRDISRFLESNPVMIDAKEVSAAHRARYFWGNLPGMNRPLASTVNDKLELQECLEHGRIAKFSKVRTITTRSNSIKQGKDQHFPVFMNEKEDILWCTEMERVFGFPVHYTDVSNMSRLARQRLLGRSWSVPVIRHLFAPLKEYFACV -&gt; (AB208833-PEP)MPAMPSSGPGDTSSSAAEREEDRKDGEEQEEPRGKEERQEPSTTARKVGRPGRKRKHPPVESGDTPKDPAVISKSPSMAQDSGASELLPNGDLEKRSEPQPEEGSPAGGQKGGAPAEGEGAAETLPEASRAVENGCCTPKEGRGAPAEAGKEQKETNIESMKMEGSRGRLRGGLGWESSLRQRPMPRLTFQAGDPYYISKRKRDEWLARWKREAEKKAKVIAGMNAVEENQGPGESQKVEEASPPAVQQPTDPASPTVATTPEPVGSDAGDKNATKAGDDEPEYEDGRGFGIGELVWGKLRGFSWWPGRIVSWWMTGRSRAAEGTRWVMWFGDGKFSVVCVEKLMPLSSFCSAFHQATYNKQPMYRKAIYEVLQVASSRAGKLFPVCHDSDESDTAKAVEVQNKPMIEWALGGFQPSGPKGLEPPEEEKNPYKEVYTDMWVEPEAAAYAPPPPAKKPRKSTAEKPKVKEIIDERTRERLVYEVRQKCRNIEDICISCGSLNVTLEHPLFVGGMCQNCKNCFLECAYQYDDDGYQSYCTICCGGREVLMCGNNNCCRCFCVECVDLLVGPGAAQAAIKEDPWNCYMCGHKGTYGLLRRREDWPSRLQMFFANNHDQEFDPPKVYPPVPAEKRKPIRVLSLFDGIATGLLVLKDLGIQVDRYIASEVCEDSITVGMVRHQGKIMYVGDVRSVTQKHIQEWGPFDLVIGGSPCNDLSIVNPARKGLYEGTGRLFFEFYRLLHDARPKEGDDRPFFWLFENVVAMGVSDKRDISRFLEVQNSHLY</t>
  </si>
  <si>
    <t>(direct)Tubby_N-IPR005398</t>
  </si>
  <si>
    <t>2544662</t>
  </si>
  <si>
    <t>ENSE00001408175</t>
  </si>
  <si>
    <t>ENSG00000103264</t>
  </si>
  <si>
    <t>FBXO31</t>
  </si>
  <si>
    <t>F-box only protein 31  [Source:UniProtKB/Swiss-Prot;Acc:Q5XUX0]</t>
  </si>
  <si>
    <t>3703615</t>
  </si>
  <si>
    <t>(+)alt-N-terminus,(+)alt-C-terminus,(+)AA:95(AK311122-PEP)-&gt;539(ENSP00000310841)</t>
  </si>
  <si>
    <t>(+)COMPBIAS-Poly-Pro,(+)DOMAIN-F-box,(+)F-box-IPR001810,(+)MOD_RES-Phosphoserine,(+)MOD_RES-Phosphoserine; by ATM,(+)MOD_RES-Phosphothreonine</t>
  </si>
  <si>
    <t>(+)sequence: (AK311122-PEP)MLMKPLQPVVGLFEFAPQGGLHEKNPFSKSSRTEFVINYFCCLMVEAPDLESADLGPSPGSCLSAVRSWTSCFTFPSPVGSMSGKCCSRRCLEGE -&gt; (ENSP00000310841)MAVCARLCGVGPSRGCRRRQQRRGPAETAAADSEPDTDPEEERIEASAGVGGGLCAGPSPPPPRCSLLELPPELLVEIFASLPGTDLPSLAQVCTKFRRILHTDTIWRRRCREEYGVCENLRKLEITGVSCRDVYAKLLHRYRHILGLWQPDIGPYGGLLNVVVDGLFIIGWMYLPPHDPHVDDPMRFKPLFRIHLMERKAATVECMYGHKGPHHGHIQIVKKDEFSTKCNQTDHHRMSGGRQEEFRTWLREEWGRTLEDIFHEHMQELILMKFIYTSQYDNCLTYRRIYLPPSRPDDLIKPGLFKGTYGSHGLEIVMLSFHGRRARGTKITGDPNIPAGQQTVEIDLRHRIQLPDLENQRNFNELSRIVLEVRERVRQEQQEGGHEAGEGRGRQGPRESQPSPAQPRAEAPSKGPDGTPGEDGGEPGDAVAAAEQPAQCGQGQPFVLPVGVSSRNEDYPRTCRMCFYGTGLIAGHGFTSPERTPGVFILFDEDRFGFVWLELKSFSLYSRVQATFRNADAPSPQAFDEMLKNIQSLTS</t>
  </si>
  <si>
    <t>3703598</t>
  </si>
  <si>
    <t>AK311122-5|AY736035-8|BC002985-2|ENSE00001277227</t>
  </si>
  <si>
    <t>E9-3|E9-4</t>
  </si>
  <si>
    <t>E10-6</t>
  </si>
  <si>
    <t>ENSG00000122779</t>
  </si>
  <si>
    <t>TRIM24</t>
  </si>
  <si>
    <t>Transcription intermediary factor 1-alpha (TIF1-alpha)(Tripartite motif-containing protein 24)(RING finger protein 82) [Source:UniProtKB/Swiss-Prot;Acc:O15164]</t>
  </si>
  <si>
    <t>3026661</t>
  </si>
  <si>
    <t>(+)alt-N-terminus,(+)alt-C-terminus,(+)AA:549(BAC87048.1)-&gt;1050(ENSP00000340507)</t>
  </si>
  <si>
    <t>(+)Bbox_C-IPR003649,(+)Bromodomain-IPR001487,(+)Bromodomain_CS-IPR018359,(+)COILED,(+)COMPBIAS-Poly-Ala,(+)DAG_PE_bd-IPR002219,(+)DOMAIN-Bromo,(+)HELIX,(+)MOD_RES-Phosphoserine,(+)MOTIF-Nuclear localization signal,(+)PRO_rich-IPR000694,(+)REGION-Nuclear receptor binding site (NRBS),(+)SITE-Breakpoint for translocation to form TIF1-RET oncogene,(+)STRAND,(+)ZN_FING-PHD-type,(+)ZN_FING-RING-type,(+)Znf_PHD-IPR001965,(+)Znf_RING-IPR001841,(+)Znf_RING_CS-IPR017907</t>
  </si>
  <si>
    <t>(+)sequence: (BAC87048.1)MEGPRSAACRARPATSPGAVDLTAPPPPPLLRILNSRAAPATRTFADLCRSLLQPESRVLCRLQPVNCYPPAASTKLCPVGVIRCPVCSQECAERHIIDNFFVKDTTEVPSSTVEKSNQVCTSCEDNAEANGFCVECVEWLCKTCIRAHQRVKFTKDHTVRQKEEVSPEAVGVTSQRPVFCPFHKKEQLKLYCETCDKLTCRDCQLLEHKEHRYQFIEEAFQNQKVIIDTLITKLMEKTKYIKFTGNQIQNRIIEVNQNQKQVEQDIKVAIFTLMVEINKKGKALLHQLESLAEDHRMKLMQQQQEVAGLSKQLEHVMHFSKWAVSSGSSTALLYSKRLITYRLRHLLRARCDASPVTNNTIQFHCDPSFWAQNIINLGSLVIEDKESQPQMPKQNPVVEQNSQPPSGLSSNQLSKFPTQISLAQLRLQHMQQQQPPPRLINFQNHSPKPNGPVLPPHPQQLRYPPNQNIPRQAIKPNPLQMAFLAQQAIKQWQISSGQGTPSTTQNINTAACTVFDVRVLHHIPYWALNISSSERDSFLWFSSVYNLE -&gt; (ENSP00000340507)MEVAVEKAVAAAAAASAAASGGPSAAPSGENEAESRQGPDSERGGEAARLNLLDTCAVCHQNIQSRAPKLLPCLHSFCQRCLPAPQRYLMLPAPMLGSAETPPPVPAPGSPVSGSSPFATQVGVIRCPVCSQECAERHIIDNFFVKDTTEVPSSTVEKSNQVCTSCEDNAEANGFCVECVEWLCKTCIRAHQRVKFTKDHTVRQKEEVSPEAVGVTSQRPVFCPFHKKEQLKLYCETCDKLTCRDCQLLEHKEHRYQFIEEAFQNQKVIIDTLITKLMEKTKYIKFTGNQIQNRIIEVNQNQKQVEQDIKVAIFTLMVEINKKGKALLHQLESLAKDHRMKLMQQQQEVAGLSKQLEHVMHFSKWAVSSGSSTALLYSKRLITYRLRHLLRARCDASPVTNNTIQFHCDPSFWAQNIINLGSLVIEDKESQPQMPKQNPVVEQNSQPPSGLSSNQLSKFPTQISLAQLRLQHMQQQVMAQRQQVQRRPAPVGLPNPRMQGPIQQPSISHQQPPPRLINFQNHSPKPNGPVLPPHPQQLRYPPNQNIPRQAIKPNPLQMAFLAQQAIKQWQISSGQGTPSTTNSTSSTPSSPTITSAAGYDGKAFGSPMIDLSSPVGGSYNLPSLPDIDCSSTIMLDNIVRKDTNIDHGQPRPPSNRTVQSPNSSVPSPGLAGPVTMTSVHPPIRSPSASSVGSRGSSGSSSKPAGADSTHKVPVVMLEPIRIKQENSGPPENYDFPVVIVKQESDEESRPQNANYPRSILTSLLLNSSQSSTSEETVLRSDAPDSTGDQPGLHQDNSSNGKSEWLDPSQKSPLHVGETRKEDDPNEDWCAVCQNGGELLCCEKCPKVFHLSCHVPTLTNFPSGEWICTFCRDLSKPEVEYDCDAPSHNSEKKKTEGLVKLTPIDKRKCERLLLFLYCHEMSLAFQDPVPLTVPDYYKIIKNPMDLSTIKKRLQEDYSMYSKPEDFVADFRLIFQNCAEFNEPDSEVANAGIKLENYFEELLKNLYPEKRFPKPEFRNESEDNKFSDDSDDDFVQPRKKRLKSIEERQLLK</t>
  </si>
  <si>
    <t>(direct)Bromodomain-IPR001487</t>
  </si>
  <si>
    <t>3026599</t>
  </si>
  <si>
    <t>ENSE00000725539</t>
  </si>
  <si>
    <t>E21-2|E21-3</t>
  </si>
  <si>
    <t>ENSG00000204406</t>
  </si>
  <si>
    <t>MBD5</t>
  </si>
  <si>
    <t>Methyl-CpG-binding domain protein 5 (Methyl-CpG-binding protein MBD5) [Source:UniProtKB/Swiss-Prot;Acc:Q9P267]</t>
  </si>
  <si>
    <t>2509757</t>
  </si>
  <si>
    <t>(+)alt-coding,(+)AA:1494(ENSP00000364905)-&gt;1727(ENSP00000384672)</t>
  </si>
  <si>
    <t>(+)sequence: (ENSP00000364905)MNGGKECDGGDKEGGLPAIQVPVGWQRRVDQNGVLYVSPSGSLLSCLEQVKTYLLTDGTCKCGLECPLILPKVFNFDPGAAVKQRTAEDVKADEDVTKLCIHKRKIIAVATLHKSMEAPHPSLVLTSPGGGTNATPVVPSRAATPRSVRNKSHEGITNSVMPECKNPFKLMIGSSNAMGRLYVQELPGSQQQELHPVYPRQRLGSSEHGQKSPFRGSHGGLPSPASSGSQIYGDGSISPRTDPLGSPDVFTRSNPGFHGAPNSSPIHLNRTPLSPPSVMLHGSPVQSSCAMAGRTNIPLSPTLTTKSPVMKKPMCNFSTNMEIPRAMFHHKPPQGPPPPPPPSCALQKKPLTSEKDPLGILDPIPSKPVNQNPVIINPTSFHSNVHSQVPMMNVSMPPAVVPLPSNLPLPTVKPGHMNHGSHVQRVQHSASTSLSPSPVTSPVHMMGTGIGRIEASPQRSRSSSTSSDHGNFMMPPVGPQATSSGIKVPPRSPRSTIGSPRPSMPSSPSTKSDGHHQYKDIPNPLIAGISNVLNTPSSAAFPTASAGSSSVKSQPGLLGMPLNQILNQHNAASFPASSLLSAAAKAQLANQNKLAGNNSSSSSNSGAVAGSGNTEGHSTLNTMFPPTANMLLPTGEGQSGRAALRDKLMSQQKDALRKRKQPPTTVLSLLRQSQMDSSAVPKPGPDLLRKQGQGSFPISSMSQLLQSMSCQSSHLSSNSTPGCGASNTALPCSANQLHFTDPSMNSSVLQNIPLRGEAVHCHNANTNFVHSNSPVPNHHLAGLINQIQASGNCGMLSQSGMALGNSLHPNPPQSRISTSSTPVIPNSIVSSYNQTSSEAGGSGPSSSIAIAGTNHPAITKTTSVLQDGVIVTTAAGNPLQSQLPIGSDFPFVGQEHALHFPSNSTSNNHLPHPLNPSLLSSLPISLPVNQQHLLNQNLLNILQPSAGEGDMSSINNTLSNHQLTHLQSLLNNNQMFPPNQQQQQLLQGYQNLQAFQGQSTIPCPANNNPMACLFQNFQVRMQEDAALLNKRISTQPGLTALPENPNTTLPPFQDTPCELQPRIDPSLGQQVKDGLVVGGPGDASVDAIYKAVVDAASKGMQVVITTAVNSTTQISPIPALSAMSAFTASIGDPLNLSSAVSAVIHGRNMGGVDHDGRLRNSRGARLPKNLDHGKNVNEGDGFEYFKSASCHTSKKQWDGEQSPRGERNRWKYEEFLDHPGHIHSSPCHERPNNVSTLPFLPGEQHPILLPPRNCPGDKILEENFRYNNYKRTMMSFKERLENTVERCAHINGNRPRQSRGFGELLSTAKQDLVLEEQSPSSSNSLENSLVKDYIHYNGDFNAKSVNGCVPSPSDAKSISSEDDLRNPDSPSSNELIHYRPRTFNVGDLVWGQIKGLTSWPGKLVREDDVHNSCQQSPEEGKVEPEKLKTLTEGLEAYSRVRKRNRKSGKLNNHLEAAIHEAMSELDKMSGTVHQIPQGDRQMRPPKPKRRKISR -&gt; (ENSP00000384672)MNGGKECDGGDKEGGLPAIQVPVGWQRRVDQNGVLYVSPSGSLLSCLEQVKTYLLTDGTCKCGLECPLILPKVFNFDPGAAVKQRTAEDVKADEDVTKLCIHKRKIIAVATLHKSMEAPHPSLVLTSPGGGTNATPVVPSRAATPRSVRNKSHEGITNSVMPECKNPFKLMIGSSNAMGRLYVQELPGSQQQELHPVYPRQRLGSSEHGQKSPFRGSHGGLPSPASSGSQIYGDGSISPRTDPLGSPDVFTRSNPGFHGAPNSSPIHLNRTPLSPPSVMLHGSPVQSSCAMAGRTNIPLSPTLTTKSPVMKKPMCNFSTNMEIPRAMFHHKPPQGPPPPPPPSCALQKKPLTSEKDPLGILDPIPSKPVNQNPVIINPTSFHSNVHSQVPMMNVSMPPAVVPLPSNLPLPTVKPGHMNHGSHVQRVQHSASTSLSPSPVTSPVHMMGTGIGRIEASPQRSRSSSTSSDHGNFMMPPVGPQATSSGIKVPPRSPRSTIGSPRPSMPSSPSTKSDGHHQYKDIPNPLIAGISNVLNTPSSAAFPTASAGSSSVKSQPGLLGMPLNQILNQHNAASFPASSLLSAAAKAQLANQNKLAGNNSSSSSNSGAVAGSGNTEGHSTLNTMFPPTANMLLPTGEGQSGRAALRDKLMSQQKDALRKRKQPPTTVLSLLRQSQMDSSAVPKPGPDLLRKQGQGSFPISSMSQLLQSMSCQSSHLSSNSTPGCGASNTALPCSANQLHFTDPSMNSSVLQNIPLRGEAVHCHNANTNFVHSNSPVPNHHLAGLINQIQASGNCGMLSQSGMALGNSLHPNPPQSRISTSSTPVIPNSIVSSYNQTSSEAGGSGPSSSIAIAGTNHPAITKTTSVLQDGVIVTTAAGNPLQSQLPIGSDFPFVGQEHALHFPSNSTSNNHLPHPLNPSLLSSLPISLPVNQQHLLNQNLLNILQPSAGEGKSEINLHPLGFLNPNVNAALAFLSSDMDGQVLQPVHFQLLAALLQNQAQAAAMLPLPSFNLTISDLLQQQNTPLPSLTQMTAPPDHLPSNQSDNSRAETLLTSPLGNPLPSFAGSDTTFNPLFLPAVNGASGLMTLNPQLLGGVLNSASANTANHPEVSIATSSQATTTTTTTSSAVAALTVSTLGGTAVVSMAETLLNISNNAGNTPGPAKLNSNSVVPQLLNPLLGTGLLGDMSSINNTLSNHQLTHLQSLLNNNQMFPPNQQQQQLLQGYQNLQAFQGQSTIPCPANNNPMACLFQNFQVRMQEDAALLNKRISTQPGLTALPENPNTTLPPFQDTPCELQPRIDPSLGQQVKDGLVVGGPGDASVDAIYKAVVDAASKGMQVVITTAVNSTTQISPIPALSAMSAFTASIGDPLNLSSAVSAVIHGRNMGGVDHDGRLRNSRGARLPKNLDHGKNVNEGDGFEYFKSASCHTSKKQWDGEQSPRGERNRWKYEEFLDHPGHIHSSPCHERPNNVSTLPFLPGEQHPILLPPRNCPGDKILEENFRYNNYKRTMMSFKERLENTVERCAHINGNRPRQSRGFGELLSTAKQDLVLEEQSPSSSNSLENSLVKDYIHYNGDFNAKSVNGCVPSPSDAKSISSEDDLRNPDSPSSNELIHYRPRTFNVGDLVWGQIKGLTSWPGKLVREDDVHNSCQQSPEEGKVEPEKLKTLTEGLEAYSRVRKRNRKSGKLNNHLEAAIHEAMSELDKMSGTVHQIPQGDRQMRPPKPKRRKISR</t>
  </si>
  <si>
    <t>2509740</t>
  </si>
  <si>
    <t>ENSE00001551453</t>
  </si>
  <si>
    <t>ENSG00000125534</t>
  </si>
  <si>
    <t>C20orf149</t>
  </si>
  <si>
    <t>Exocrine differentiation and proliferation factor  [Source:UniProtKB/Swiss-Prot;Acc:Q9H3Y8]</t>
  </si>
  <si>
    <t>3893465</t>
  </si>
  <si>
    <t>(+)alt-coding,(+)AA:114(ENSP00000359198)-&gt;140(ENSP00000359196)</t>
  </si>
  <si>
    <t>(+)sequence: (ENSP00000359198)MAAIPSSGSLVATHDYYRRRLGSTSSNSSCSSTECPGEAIPHPPGLPKADPGHWWASFFFGKSTLPFMATVLESAEHSEPPQASSSMTACGLARDAPRKQPGGQSSTASAGPPS -&gt; (ENSP00000359196)MAAIPSSGSLVATHDYYRRRLGSTSSNSSCSSTECPGEAIPHPPGECRIAPFSPRSSRSWQHQDPTSLLSGLPKADPGHWWASFFFGKSTLPFMATVLESAEHSEPPQASSSMTACGLARDAPRKQPGGQSSTASAGPPS</t>
  </si>
  <si>
    <t>3893458</t>
  </si>
  <si>
    <t>ENSE00001452008</t>
  </si>
  <si>
    <t>E3-6</t>
  </si>
  <si>
    <t>ENSG00000129255</t>
  </si>
  <si>
    <t>MPDU1</t>
  </si>
  <si>
    <t>Mannose-P-dolichol utilization defect 1 protein (Suppressor of Lec15 and Lec35 glycosylation mutation homolog)(SL15) [Source:UniProtKB/Swiss-Prot;Acc:O75352]</t>
  </si>
  <si>
    <t>E4-7</t>
  </si>
  <si>
    <t>3708891</t>
  </si>
  <si>
    <t>(-)alt-N-terminus,(-)alt-C-terminus,(-)AA:147(CR610474-PEP)-&gt;186(BAG61886.1)</t>
  </si>
  <si>
    <t>(-)CTNS-IPR006603,(-)TRANSMEM</t>
  </si>
  <si>
    <t>(-)sequence: (CR610474-PEP)MGRAQVTEPKVSTPPLASPGSHQLPQRAHRPALSHHSLPAVWGLPGPNLHFHSGNRRSPDGWDLCGLLSLQRPHRRPAALLLECKASPQAEKGAVEPATGVIPFPLIHPTSGFSPSEPACWCDLLILHSSALADFLSQGFLLVETNG -&gt; (BAG61886.1)MAAEADGPLKRLLVPILLPEKCYDQLFVQWDLLHVPCLKILLSKGLGLGIVAGSLLVKLPQVFKILGAKSAEGLSLQSVMLELVALTGTMVYSITNNFPFRCRFPRLLRPGPAGASLTSDALDCSHPAPGLQCACCGGGEASPGSHQLPQRAHRPALSHHSLPAVWGLPGPNLHFHSGVSIPFSQL</t>
  </si>
  <si>
    <t>(indirect)CTNS-IPR006603, (indirect)MannP-dilichol_defect-1-IPR016817, (indirect)LC_transporter-IPR005282</t>
  </si>
  <si>
    <t>3708874</t>
  </si>
  <si>
    <t>AK297001-5|AK297691-4|CR609049-5|CR610474-4</t>
  </si>
  <si>
    <t>E4-8</t>
  </si>
  <si>
    <t>ENSG00000067992</t>
  </si>
  <si>
    <t>PDK3</t>
  </si>
  <si>
    <t>[Pyruvate dehydrogenase [lipoamide]] kinase isozyme 3, mitochondrial Precursor (EC 2.7.11.2)(Pyruvate dehydrogenase kinase isoform 3) [Source:UniProtKB/Swiss-Prot;Acc:Q15120]</t>
  </si>
  <si>
    <t>3972061</t>
  </si>
  <si>
    <t>(+)alt-C-terminus,(+)AA:406(ENSP00000368460)-&gt;415(CR606226-PEP)</t>
  </si>
  <si>
    <t>(+)sequence: (ENSP00000368460)MRLFRWLLKQPVPKQIERYSRFSPSPLSIKQFLDFGRDNACEKTSYMFLRKELPVRLANTMREVNLLPDNLLNRPSVGLVQSWYMQSFLELLEYENKSPEDPQVLDNFLQVLIKVRNRHNDVVPTMAQGVIEYKEKFGFDPFISTNIQYFLDRFYTNRISFRMLINQHTLLFGGDTNPVHPKHIGSIDPTCNVADVVKDAYETAKMLCEQYYLVAPELEVEEFNAKAPDKPIQVVYVPSHLFHMLFELFKNSMRATVELYEDRKEGYPAVKTLVTLGKEDLSIKISDLGGGVPLRKIDRLFNYMYSTAPRPSLEPTRAAPLAGFGYGLPISRLYARYFQGDLKLYSMEGVGTDAVIYLKALSSESFERLPVFNKSAWRHYKTTPEADDWSNPSSEPRDASKYKAKQ -&gt; (CR606226-PEP)MRLFRWLLKQPVPKQIERYSRFSPSPLSIKQFLDFGRDNACEKTSYMFLRKELPVRLANTMREVNLLPDNLLNRPSVGLVQSWYMQSFLELLEYENKSPEDPQVLDNFLQVLIKVRNRHNDVVPTMAQGVIEYKEKFGFDPFISTNIQYFLDRFYTNRISFRMLINQHTLLFGGDTNPVHPKHIGSIDPTCNVADVVKDAYETAKMLCEQYYLVAPELEVEEFNAKAPDKPIQVVYVPSHLFHMLFELFKNSMRATVELYEDRKEGYPAVKTLVTLGKEDLSIKISDLGGGVPLRKIDRLFNYMYSTAPRPSLEPTRAAPLAGFGYGLPISRLYARYFQGDLKLYSMEGVGTDAVIYLKALSSESFERLPVFNKSAWRHYKTTPEADDWSNPSSEPRDASKYKAKQDKIKTNRTF</t>
  </si>
  <si>
    <t>3972025</t>
  </si>
  <si>
    <t>CR606226-12</t>
  </si>
  <si>
    <t>2527933</t>
  </si>
  <si>
    <t>(-)alt-N-terminus,(-)AA:215(AB209599-PEP)-&gt;762(BAD96923.1)</t>
  </si>
  <si>
    <t>(-)ACT_SITE,(-)BINDING-Substrate,(-)C2_Ca-dep-IPR000008,(-)CA_BIND-1,(-)CA_BIND-2,(-)COMPBIAS-Glu-rich,(-)COMPBIAS-Poly-Lys,(-)DOMAIN-EF-hand 1,(-)DOMAIN-EF-hand 2,(-)DOMAIN-EF-hand 3,(-)DOMAIN-PI-PLC X-box,(-)DOMAIN-PI-PLC Y-box,(-)EF_HAND_1-IPR018247,(-)EF_HAND_2-IPR018249,(-)EF_hand-IPR018248,(-)EF_hand_Ca_bd-IPR002048,(-)METAL-Calcium 1; catalytic,(-)PLC-like_Pdiesterase_TIM-brl-IPR017946,(-)Phospholipase_C_EF-hand-like-IPR015359,(-)Phospholipase_C_Pinositol-sp_C-IPR001192,(-)Phospholipase_C_Pinositol-sp_X-IPR000909,(-)Phospholipase_C_Pinositol-sp_Y-IPR001711,(-)REGION-Substrate binding,(+)Phospholipase_C_Pinositol-sp_C-IPR001192</t>
  </si>
  <si>
    <t>(-)sequence: (AB209599-PEP)MVAMNMQTAGLEMDICDGHFRQNGGCGYVLKPDFLRDIQSSFHPEKPISPFKAQTLLIQVISGQQLPKVDKTKEGSIVDPLVKVQIFGVRLDTARQETNYVENNGFNPYWGQTLCFRVLVPELAMLRFVVMDYDWKSRNDFIGQYTLPWTCMQQGEPAPLTPGQYPSSGCLPNAVLLPLPGYRHIHLLSKDGISLRPASIFVYICIQEGLEGDES -&gt; (BAD96923.1)MASLLQDQLTTDQDLLLMQEGMPMRKVRSKSWKKLRYFRLQNDGMTVWHARQARGSAKPSFSISDVETIRNGHDSELLRSLAEELPLEQGFTIVFHGHRSNLDLMANSVEEAQIWMRGLQLLVDLVTSMDHQERLDQWLSDWFQRGDKNQDGKMSFQEVQRLLHLMNVEMDQEYAFSLFQAADTSQSGTLEGEEFVQFYKALTKRAEVQELFESFSADGQKLTLLEFLDFLQEEQKERDCTSELALELIDRYEPSDSGKLRHVLSMDGFLSYLCSKDGDIFNPACLPIYQDMTQPLNHYFICSSHNTYLVGDQLCGQSSVEGYIRALKRGCRCVEVDVWDGPSGEPVVYHGHTLTSRILFKDVVATVAQYAFQTSDYPVILSLETHCSWEQQQTMARHLTEILGEQLLSTTLDGVLPTQLPSPEELRRKILVKGKKLTLEEDLEYEEEEAEPELEESELALESQFETEPEPQEQNLQNKDKKKKSKPILCPALSSLVIYLKSVSFRSFTHSKEHYHFYEISSFSETKAKRLIKEAGNEFVQHNTWQLSRVYPSGLRTDSSNYNPQELWNAGCQMVAMNMQTAGLEMDICDGHFRQNGGCGYVLKPDFLRDIQSSFHPEKPISPFKAQTLLIQVISGQQLPKVDKTKEGSIVDPLVKVQIFGVRLDTARQETNYVENNGFNPYWGQTLCFRVLVPELAMLRFVVMDYDWKSRNDFIGQYTLPWTCMQQGYRHIHLLSKDGISLRPASIFVYICIQEGLEGDES</t>
  </si>
  <si>
    <t>(direct)C2_Ca-dep-IPR000008</t>
  </si>
  <si>
    <t>ENSE00001526276</t>
  </si>
  <si>
    <t>ENSG00000116132</t>
  </si>
  <si>
    <t>PRRX1</t>
  </si>
  <si>
    <t>Paired mesoderm homeobox protein 1 (Paired-related homeobox protein 1)(PRX-1)(Homeobox protein PHOX1) [Source:UniProtKB/Swiss-Prot;Acc:P54821]</t>
  </si>
  <si>
    <t>2366809</t>
  </si>
  <si>
    <t>2366798</t>
  </si>
  <si>
    <t>ENSE00001445579</t>
  </si>
  <si>
    <t>ENSG00000198455</t>
  </si>
  <si>
    <t>ZXDB</t>
  </si>
  <si>
    <t>Zinc finger X-linked protein ZXDB  [Source:UniProtKB/Swiss-Prot;Acc:P98169]</t>
  </si>
  <si>
    <t>U0-1</t>
  </si>
  <si>
    <t>3979209</t>
  </si>
  <si>
    <t>3979208</t>
  </si>
  <si>
    <t>3601099</t>
  </si>
  <si>
    <t>(direct)Fibronectin_typ-III-like_fold-IPR008957, (direct)FnIII_subd-IPR003962, (direct)FN_III-IPR003961</t>
  </si>
  <si>
    <t>ENSE00000943181</t>
  </si>
  <si>
    <t>ENSG00000148985</t>
  </si>
  <si>
    <t>AC090587.1</t>
  </si>
  <si>
    <t>Post-GPI attachment to proteins factor 2 (FGF receptor-activating protein 1) [Source:UniProtKB/Swiss-Prot;Acc:Q9UHJ9]</t>
  </si>
  <si>
    <t>3317890</t>
  </si>
  <si>
    <t>(-)alt-N-terminus,(-)alt-C-terminus,(-)AA:207(BAC85281.1)-&gt;215(BAH13602.1)</t>
  </si>
  <si>
    <t>(-)TRANSMEM,(+)TRANSMEM</t>
  </si>
  <si>
    <t>(-)sequence: (BAC85281.1)MFSAASQPLDPDGTLFRLRFTAMVWWAITFPVFGFFFCIIWSLVFHFEYTVATDCGVSASSPAPGSGPGQEVAVRVELDSGEEVEDQREGKGQGDGGRVGKSESQIIHGGRLRENRITALPELEDDDRNAREMTGAVAHTCSLSASGGRSQWITRVQFETGLGNMVRPRLYKKCKKISWVPWHAPVVPATWEAEAGELLEAGRWTFQ -&gt; (BAH13602.1)MGPWYGSASPWWPWSRSAVHLSPSSSASSGPCSSTSRRQRPHTVGTEASIGVPGIKMDGGDAQEHGHFLRLPQVPNYLPSVSSAIGGEVPQRYVWRFCIGLHSAPRFLVAFAYWNHYLSCTSPCSCYRPLCRLNFGLNVVENLALLVLTYVSSSEDFTIHENAFIVFIASSLGHMLLTCILWRLTKKHTVSQEWKRQEYHCSSAHHSPRGRDVNT</t>
  </si>
  <si>
    <t>3317868</t>
  </si>
  <si>
    <t>AK130030-2|AL049261-1</t>
  </si>
  <si>
    <t>E9-1|E9-2</t>
  </si>
  <si>
    <t>ENSG00000144036</t>
  </si>
  <si>
    <t>EXOC6B</t>
  </si>
  <si>
    <t>Exocyst complex component 6B (Exocyst complex component Sec15B)(SEC15-like protein 2) [Source:UniProtKB/Swiss-Prot;Acc:Q9Y2D4]</t>
  </si>
  <si>
    <t>2559355</t>
  </si>
  <si>
    <t>(+)AA:348(BAB14681.1)-&gt;348(ENSP00000272427)</t>
  </si>
  <si>
    <t>(+)sequence: (BAB14681.1)MYKKVVGQFPFQDIELEKQPFPKKFPFSEFVPKVYNQIKEFIYACLKFSEDLHLSSTEVDDMIRKSTNLLLTRTLSNSLQNVIKRKNIGLTELVQIIINTTHLEKSCKYLEEFITNITNVLPETVHTTKLYGTTTFKDARHAAEEEIYTNLNQKIDQFLQLADYDWMTGDLGNKASDYLVDLIAFLRSTFAVFTHLPGKVAQTACMSACKHLATSLMQLLLEAEVRQLTLGALQQFNLDVRECEQFARSGPVPGFQEDTLQLAFIDLRQLLDLFIQWDWSTYLADYGQPNCKYLRVNPVTALTLLEKMKDTSRKNNMFAQFRKNERDKQKLIDTVAKQLRGLISSHHS -&gt; (ENSP00000272427)MYKKVVGQFPFQDIELEKQPFPKKFPFSEFVPKVYNQIKEFIYACLKFSEDLHLSSTEVDDMIRKSTNLLLTRTLSNSLQNVIKRKNIGLTELVQIIINTTHLEKSCKYLEEFITNITNVLPETVHTTKLYGTTTFKDARHAAEEEIYTNLNQKIDQFLQLADYDWMTGDLGNKASDYLVDLIAFLRSTFAVFTHLPGKVAQTACMSACKHLATSLMQLLLEAEVRQLTLGALQQFNLDVRECEQFARSGPVPGFQEDTLQLAFIDLRQLLDLFIQWDWSTYLADYGQPNCKYLRVNPVTALTLLEKMKDTSRKNNMFAQFRKNERDKQKLIDTVAKQLRGLISSHHS</t>
  </si>
  <si>
    <t>(direct)Sec15-IPR007225</t>
  </si>
  <si>
    <t>2559241</t>
  </si>
  <si>
    <t>ENSE00001577099|ENSE00001581083|ENSE00001582519</t>
  </si>
  <si>
    <t>E22-2</t>
  </si>
  <si>
    <t>ENSG00000065150</t>
  </si>
  <si>
    <t>IPO5</t>
  </si>
  <si>
    <t>Importin-5 (Imp5)(Importin subunit beta-3)(Karyopherin beta-3)(Ran-binding protein 5)(RanBP5) [Source:UniProtKB/Swiss-Prot;Acc:O00410]</t>
  </si>
  <si>
    <t>3497794</t>
  </si>
  <si>
    <t>(+)alt-N-terminus,(+)AA:1037(BAG64012.1)-&gt;1097(ENSP00000350219)</t>
  </si>
  <si>
    <t>(+)ARM-type_fold-IPR016024,(+)COMPBIAS-Poly-Ala,(+)DOMAIN-Importin N-terminal,(+)Importin-b_N-IPR001494</t>
  </si>
  <si>
    <t>(+)sequence: (BAG64012.1)MAAVLLRRLLSSAFDEVYPALPSDVQTAIKSELLMIIQMETQSSMRKKVCDIAAELARNLIDEDGNNQWPEGLKFLFDSVSSQNVGLREAALHIFWNFPGIFGNQQQHYLDVIKRMLVQCMQDQEHPSIRTLSARATAAFILANEHNVALFKHFADLLPGFLQAVNDSCYQNDDSVLKSLVEIADTVPKYLRPHLEATLQLSLKLCGDTSLNNMQRQLALEVIVTLSETAAAMLRKHTNIVAQTIPQMLAMMVDLEEDEDWANADELEDDDFDSNAVAGESALDRMACGLGGKLVLPMIKEHIMQMLQNPDWKYRHAGLMALSAIGEGCHQQMEGILNEIVNFVLLFLQDPHPRVRYAACNAVGQMATDFAPGFQKKFHEKVIAALLQTMEDQGNQRVQAHAAAALINFTEDCPKSLLIPYLDNLVKHLHSIMVLKLQELIQKGTKLVLEQVVTSIASVADTAEEKFVPYYDLFMPSLKHIVENAVQKELRLLRGKTIECISLIGLAVGKEKFMQDASDVMQLLLKTQTDFNDMEDDDPQISYMISAWARMCKILGKEFQQYLPVVMGPLMKTASIKPEVALLDTQDMENMSDDDGWEFVNLGDQQSFGIKTAGLEEKSTACQMLVCYAKELKEGFVEYTEQVVKLMVPLLKFYFHDGVRVAAAESMPLLLECARVRGPEYLTQMWHFMCDALIKAIGTEPDSDVLSEIMHSFAKCIEVMGDGCLNNEHFEELGGILKAKLEEHFKNQELRQVKRQDEDYDEQVEESLQDEDDNDVYILTKVSDILHSIFSSYKEKVLPWFEQLLPLIVNLICPHRPWPDRQWGLCIFDDVIEHCSPASFKYAEYFLRPMLQYVCDNSPEVRQAAAYGLGVMAQYGGDNYRPFCTEALPLLVRVIQSADSKTKENVNATENCISAVGKIMKFKPDCVNVEEVLPHWLSWLPLHEDKEEAVQTFNYLCDLIESNHPIVLGPNNTNLPKIFSIIAEGEMHEAIKHEDPCAKRLANVVRQVQTSGGLWTECIAQLSPEQQAAIQELLNSA -&gt; (ENSP00000350219)MAAAAAEQQQFYLLLGNLLSPDNVVRKQAEETYENIPGQSKITFLLQAIRNTTAAEEARQMAAVLLRRLLSSAFDEVYPALPSDVQTAIKSELLMIIQMETQSSMRKKVCDIAAELARNLIDEDGNNQWPEGLKFLFDSVSSQNVGLREAALHIFWNFPGIFGNQQQHYLDVIKRMLVQCMQDQEHPSIRTLSARATAAFILANEHNVALFKHFADLLPGFLQAVNDSCYQNDDSVLKSLVEIADTVPKYLRPHLEATLQLSLKLCGDTSLNNMQRQLALEVIVTLSETAAAMLRKHTNIVAQTIPQMLAMMVDLEEDEDWANADELEDDDFDSNAVAGESALDRMACGLGGKLVLPMIKEHIMQMLQNPDWKYRHAGLMALSAIGEGCHQQMEGILNEIVNFVLLFLQDPHPRVRYAACNAVGQMATDFAPGFQKKFHEKVIAALLQTMEDQGNQRVQAHAAAALINFTEDCPKSLLIPYLDNLVKHLHSIMVLKLQELIQKGTKLVLEQVVTSIASVADTAEEKFVPYYDLFMPSLKHIVENAVQKELRLLRGKTIECISLIGLAVGKEKFMQDASDVMQLLLKTQTDFNDMEDDDPQISYMISAWARMCKILGKEFQQYLPVVMGPLMKTASIKPEVALLDTQDMENMSDDDGWEFVNLGDQQSFGIKTAGLEEKSTACQMLVCYAKELKEGFVEYTEQVVKLMVPLLKFYFHDGVRVAAAESMPLLLECARVRGPEYLTQMWHFMCDALIKAIGTEPDSDVLSEIMHSFAKCIEVMGDGCLNNEHFEELGGILKAKLEEHFKNQELRQVKRQDEDYDEQVEESLQDEDDNDVYILTKVSDILHSIFSSYKEKVLPWFEQLLPLIVNLICPHRPWPDRQWGLCIFDDVIEHCSPASFKYAEYFLRPMLQYVCDNSPEVRQAAAYGLGVMAQYGGDNYRPFCTEALPLLVRVIQSADSKTKENVNATENCISAVGKIMKFKPDCVNVEEVLPHWLSWLPLHEDKEEAVQTFNYLCDLIESNHPIVLGPNNTNLPKIFSIIAEGEMHEAIKHEDPCAKRLANVVRQVQTSGGLWTECIAQLSPEQQAAIQELLNSA</t>
  </si>
  <si>
    <t>3497790</t>
  </si>
  <si>
    <t>ENSE00001428174</t>
  </si>
  <si>
    <t>E30-3</t>
  </si>
  <si>
    <t>ENSG00000161091</t>
  </si>
  <si>
    <t>C19orf28</t>
  </si>
  <si>
    <t>Uncharacterized MFS-type transporter C19orf28  [Source:UniProtKB/Swiss-Prot;Acc:Q6NUT3]</t>
  </si>
  <si>
    <t>3846247</t>
  </si>
  <si>
    <t>(-)alt-C-terminus,(-)AA:480(ENSP00000347583)-&gt;538(ENSP00000381566),(+)microRNA-target(hsa-miR-219-1-3p:mirbase)</t>
  </si>
  <si>
    <t>(-)sequence: (ENSP00000347583)MGPGPPAAGAAPSPRPLSLVARLSYAVGHFLNDLCASMWFTYLLLYLHSVRAYSSRGAGLLLLLGQVADGLCTPLVGYEADRAASCCARYGPRKAWHLVGTVCVLLSFPFIFSPCLGCGAATPEWAALLYYGPFIVIFQFGWASTQISHLSLIPELVTNDHEKVELTALRYAFTVVANITVYGAAWLLLHLQGSSRVEPTQDISISDQLGGQDVPVFRNLSLLVVGVGAVFSLLFHLGTRERRRPHAEEPGEHTPLLAPATAQPLLLWKHWLREPAFYQVGILYMTTRLIVNLSQTYMAMYLTYSLHLPKKFIATIPLVMYLSGFLSSFLMKPINKCIGRNMTYFSGLLVILAFAAWVALAEGLGVAVYAAAVLLGAGCATILVTSLAMTADLIGPHTNSGAFVYGSMSFLDKVANGLAVMAIQSLHPCPSELCCRACVSFYHWAMVAVTGGVGVAAALCLCSLLLWPTRLRRWDRDARP -&gt; (ENSP00000381566)MGPGPPAAGAAPSPRPLSLVARLSYAVGHFLNDLCASMWFTYLLLYLHSVRAYSSRGAGLLLLLGQVADGLCTPLVGYEADRAASCCARYGPRKAWHLVGTVCVLLSFPFIFSPCLGCGAATPEWAALLYYGPFIVIFQFGWASTQISHLSLIPELVTNDHEKVELTALRYAFTVVANITVYGAAWLLLHLQGSSRVEPTQDISISDQLGGQDVPVFRNLSLLVVGVGAVFSLLFHLGTRERRRPHAEEPGEHTPLLAPATAQPLLLWKHWLREPAFYQVGILYMTTRLIVNLSQTYMAMYLTYSLHLPKKFIATIPLVMYLSGFLSSFLMKPINKCIGRNMTYFSGLLVILAFAAWVALAEGLGVAVYAAAVLLGAGCATILVTSLAMTADLIGPHTNSGAFVYGSMSFLDKVANGLAVMAIQSLHPCPSELCCRACVSFYHWAMVAVTGGVGVAAALCLCSLLLWPTRLRRSFLAWRRGRGEDKGPGYSWIPTVLVQPPRPTSPFLWEAPLAWRCTRKKWSGAGTKPWPREDWGTH,(+)miR-sequence: (hsa-miR-219-1-3p:mirbase)GAGGGTGTCCCATTCTCAACTCT</t>
  </si>
  <si>
    <t>3846238</t>
  </si>
  <si>
    <t>BC036706-10|ENSE00001407707</t>
  </si>
  <si>
    <t>ENSG00000143537</t>
  </si>
  <si>
    <t>ADAM15</t>
  </si>
  <si>
    <t>ADAM 15 Precursor (EC 3.4.24.-)(A disintegrin and metalloproteinase domain 15)(Metalloproteinase-like, disintegrin-like, and cysteine-rich protein 15)(MDC-15)(Metalloprotease RGD disintegrin protein)(Metargidin) [Source:UniProtKB/Swiss-Prot;Acc:Q13444]</t>
  </si>
  <si>
    <t>E25-3</t>
  </si>
  <si>
    <t>2360629</t>
  </si>
  <si>
    <t>(-)alt-C-terminus,(-)AA:814(ENSP00000271836)-&gt;821(AAS72998.1),(+)microRNA-target(hsa-miR-425:mirbase,hsa-miR-296-5p:mirbase,hsa-miR-550:mirbase,hsa-miR-609:mirbase,hsa-miR-129*:mirbase,hsa-miR-657:mirbase,hsa-miR-560:mirbase,hsa-miR-766:mirbase,hsa-miR-193b*:mirbase,hsa-miR-644:mirbase,hsa-miR-518a-3p:mirbase,hsa-miR-554:mirbase,hsa-miR-147:mirbase,hsa-miR-147b:mirbase,hsa-miR-891b:mirbase,hsa-miR-615-3p:mirbase,hsa-miR-133a:mirbase,hsa-miR-500*:mirbase,hsa-miR-331-3p:mirbase,hsa-miR-129-3p:mirbase,hsa-miR-150:mirbase,hsa-miR-639:mirbase,hsa-miR-924:mirbase,hsa-miR-133b:mirbase,hsa-miR-597:mirbase,hsa-miR-642:mirbase)</t>
  </si>
  <si>
    <t>(-)PROPEP,(+)MOTIF-SH3-binding,(+)PRO_rich-IPR000694,(+)TOPO_DOM-Cytoplasmic</t>
  </si>
  <si>
    <t>(-)sequence: (ENSP00000271836)MRLALLWALGLLGAGSPLPSWPLPNIGGTEEQQAESEKAPREPLEPQVLQDDLPISLKKVLQTSLPEPLRIKLELDGDSHILELLQNRELVPGRPTLVWYQPDGTRVVSEGHTLENCCYQGRVRGYAGSWVSICTCSGLRGLVVLTPERSYTLEQGPGDLQGPPIISRIQDLHLPGHTCALSWRESVHTQKPPEHPLGQRHIRRRRDVVTETKTVELVIVADHSEAQKYRDFQHLLNRTLEVALLLDTFFRPLNVRVALVGLEAWTQRDLVEISPNPAVTLENFLHWRRAHLLPRLPHDSAQLVTGTSFSGPTVGMAIQNSICSPDFSGGVNMDHSTSILGVASSIAHELGHSLGLDHDLPGNSCPCPGPAPAKTCIMEASTDFLPGLNFSNCSRRALEKALLDGMGSCLFERLPSLPPMAAFCGNMFVEPGEQCDCGFLDDCVDPCCDSLTCQLRPGAQCASDGPCCQNCQLRPSGWQCRPTRGDCDLPEFCPGDSSQCPPDVSLGDGEPCAGGQAVCMHGRCASYAQQCQSLWGPGAQPAAPLCLQTANTRGNAFGSCGRNPSGSYVSCTPRDAICGQLQCQTGRTQPLLGSIRDLLWETIDVNGTELNCSWVHLDLGSDVAQPLLTLPGTACGPGLVCIDHRCQRVDLLGAQECRSKCHGHGVCDSNRHCYCEEGWAPPDCTTQLKATSSLTTGLLLSLLVLLVLVMLGASYWYRARLHQRLCQLKGPTCQYRAAQSGPSERPGPPQRALLARGTKSQGPAKPPPPRKPLPADPQGRCPSGDLPGPGAGIPPLVVPSRPAPPPPTVSSLYL -&gt; (AAS72998.1)MRLALLWALGLLGAGSPLPSWPLPNIGGTEEQQAESEKAPREPLEPQVLQDDLPISLKKVLQTSLPEPLRIKLELDGDSHILELLQNRELVPGRPTLVWYQPDGTRVVSEGHTLENCCYQGRVRGYAGSWVSICTCSGLRGLVVLTPERSYTLEQGPGDLQGPPIISRIQDLHLPGHTCALSWRESVHTQTPPEHPLGQRHIRRRRDVVTETKTVELVIVADHSEAQKYRDFQHLLNRTLEVALLLDTFFRPLNVRVALVGLEAWTQRDLVEISPNPAVTLENFLHWRRAHLLPRLPHDSAQLVTGTSFSGPTVGMAIQNSICSPDFSGGVNMDHSTSILGVASSIAHELGHSLGLDHDLPGNSCPCPGPAPAKTCIMEASTDFLPGLNFSNCSRRALEKALLDGMGSCLFERLPSLPPMAAFCGNMFVEPGEQCDCGFLDDCVDPCCDSLTCQLRPGAQCASDGPCCQNCQLRPSGWQCRPTRGDCDLPEFCPGDSSQCPPDVSLGDGEPCAGGQAVCMHGRCASYAQQCQSLWGPGAQPAAPLCLQTANTRGNAFGSCGRNPSGSYVSCTPRDAICGQLQCQTGRTQPLLGSIRDLLWETIDVNGTELNCSWVHLDLGSDVAQPLLTLPGTACGPGLVCIDHRCQRVDLLGAQECRSKCHGHGVCDSNRHCYCEEGWAPPDCTTQLKATSSLTTGLLLSLLVLLVLVMLGASYWYRARLHQRLCQLKGPTCQYRAAQSGPSERPGPPQRALLARGTKASALSFPAPPSRPLPPDPVSKRLQAELADRPNPPTRPLPADPVVRSPKVTVGGEKGTASPPT,(+)miR-sequence: (hsa-miR-425:mirbase)TCAGTTGCAATAAACGTGACATC,(+)miR-sequence: (hsa-miR-296-5p:mirbase)GGGGGCTTGGGGAGGGGCTGG,(+)miR-sequence: (hsa-miR-550:mirbase)GGTGTCTTAAGACTCCGGGCACC,(+)miR-sequence: (hsa-miR-609:mirbase)GCGCTGTCAAGCAACACTCT,(+)miR-sequence: (hsa-miR-129*:mirbase)CGGGGGCTTGGGGAGGGGCTG,(+)miR-sequence: (hsa-miR-657:mirbase)AAGCAACACTCTGCGGACCTGCC,(+)miR-sequence: (hsa-miR-560:mirbase)TGCGGACCTGCCGGCGTAGTT,(+)miR-sequence: (hsa-miR-766:mirbase)GCGGGGGCTTGGGGAGGGGCTGGGGG,(+)miR-sequence: (hsa-miR-193b*:mirbase)CTGGCGGTGTCTTAAGACTCCG,(+)miR-sequence: (hsa-miR-644:mirbase)ACTCCGGGCACCGCCACGCG,(+)miR-sequence: (hsa-miR-518a-3p:mirbase)TCCGGGCACCGCCACGCGCTGTC,(+)miR-sequence: (hsa-miR-554:mirbase)GGGGCTTGGGGAGGGGCTGGG,(+)miR-sequence: (hsa-miR-147:mirbase)ATTGAGGAAGGTCCGCACAG,(+)miR-sequence: (hsa-miR-147b:mirbase)GGATTGAGGAAGGTCCGCACAG,(+)miR-sequence: (hsa-miR-891b:mirbase)AGCCTGTCTCTGCTCAGTTGCA,(+)miR-sequence: (hsa-miR-615-3p:mirbase)TAGTTGCAGCGGGGGCTTGGG,(+)miR-sequence: (hsa-miR-133a:mirbase)CTGGGGGTTGGACGGGATTGAG,(+)miR-sequence: (hsa-miR-500*:mirbase)GCCTGTCTCTGCTCAGTTGCAA,(+)miR-sequence: (hsa-miR-331-3p:mirbase)GCTTGGGGAGGGGCTGGGGGT,(+)miR-sequence: (hsa-miR-129-3p:mirbase)CGGGGGCTTGGGGAGGGGCTG,(+)miR-sequence: (hsa-miR-150:mirbase)ATAAACGTGACATCTTGGGAGC,(+)miR-sequence: (hsa-miR-639:mirbase)CCTGCCGGCGTAGTTGCAGCGGG,(+)miR-sequence: (hsa-miR-924:mirbase)TGGCGGTGTCTTAAGACTCC,(+)miR-sequence: (hsa-miR-133b:mirbase)CTGGGGGTTGGACGGGATTGAG,(+)miR-sequence: (hsa-miR-597:mirbase)TCAGTTGCAATAAACGTGACATC,(+)miR-sequence: (hsa-miR-642:mirbase)CAGCGGGGGCTTGGGGAGGGGC</t>
  </si>
  <si>
    <t>2360576</t>
  </si>
  <si>
    <t>ENSE00001423341|ENSE00001426248|ENSE00001447067</t>
  </si>
  <si>
    <t>E25-1|E25-2</t>
  </si>
  <si>
    <t>ENSG00000148158</t>
  </si>
  <si>
    <t>SNX30</t>
  </si>
  <si>
    <t>Sorting nexin-30  [Source:UniProtKB/Swiss-Prot;Acc:Q5VWJ9]</t>
  </si>
  <si>
    <t>3185406</t>
  </si>
  <si>
    <t>(-)alt-N-terminus,(-)alt-C-terminus,(-)AA:94(AK128080-PEP)-&gt;203(ENSP00000363346)</t>
  </si>
  <si>
    <t>(-)sequence: (AK128080-PEP)MQTGEWGLVSVVSRPFWQVPADVEKCQDRMERFNADLKADMERWQNNKRQDFRQLLMGMADKNIQYYEKAQFTLNLPSSTSSTSAPIWGDEETS -&gt; (ENSP00000363346)MGESVKHVTGGYKLRTRPLEFAAIGDYLDTFALKLGTIDRIAQRIIKEEIEYLVELREYGPVYSTWSALEGELAEPLEGVSACIGNCSTALEELTDDMTEDFLPVLREYILYSDSMKSVLKKRDQVQAEYEAKLEAVALRKEDRPKVPADVEKCQDRMECFNADLKADMERWQNNKRQDFRQLLMGMADKNIQYYEKSIADLK</t>
  </si>
  <si>
    <t>3185354</t>
  </si>
  <si>
    <t>AK128080-5</t>
  </si>
  <si>
    <t>ENSG00000100968</t>
  </si>
  <si>
    <t>NFATC4</t>
  </si>
  <si>
    <t>Nuclear factor of activated T-cells, cytoplasmic 4 (NF-ATc4)(NFATc4)(T-cell transcription factor NFAT3)(NF-AT3) [Source:UniProtKB/Swiss-Prot;Acc:Q14934]</t>
  </si>
  <si>
    <t>E14-5</t>
  </si>
  <si>
    <t>3529936</t>
  </si>
  <si>
    <t>(+)alt-N-terminus,(+)alt-C-terminus,(+)AA:420(AK311425-PEP)-&gt;934(ACG55658.1)</t>
  </si>
  <si>
    <t>(+)COMPBIAS-Pro-rich,(+)MOD_RES-Phosphoserine,(+)MOD_RES-Phosphoserine; by MAPK7 and MAPK14,(+)MOD_RES-Phosphoserine; by MAPK8 and MAPK9,(+)MOTIF-Nuclear localization signal,(+)PRO_rich-IPR000694,(+)REGION-2 approximate SP repeats,(+)REGION-Calcineurin-binding,(+)REPEAT-SP 1,(+)STRAND</t>
  </si>
  <si>
    <t>(+)sequence: (AK311425-PEP)MGAASSGTPSSASPALSRRGSLGEEGSEPPPPPPLPLARDPGSPGPFDYVGAPPAESIPQKTRRTSSEQAVALPRSEEPASCNGKLPLGAEESVAPPGGSRKEVAGMDYLAVPSPLAWSKARIGGHSPIFRTSALPPLDWPLPSQYEQLELRIEVQPRAHHRAHYETEGSRGAVKAAPGGHPVVKLLGYSEKPLTLQMFIGTADERNLRPHAFYQVHRITGKMVATASYEAVVSGTKVLEMTLLPENNMAANIDCAGILKLRNSDIELRKGETDIGRKNTRVRLVFRVHVPQGGGKVVSVQAASVPIECSQRSAQELPQVEAYSPSACSVRGGEELVLTGSNFLPDSKVVFIERGPDGKLQWEEEATVNRLQSNEVTLTLTVPEYSNKRVSRPVQVYFYVSNGRRKRSPTQSFRFLPVIC -&gt; (ACG55658.1)MADGGADSAAQRLPEGPGRVAPGRDLGAPAGSMGAASCEDEELEFKLVFGEEKEAPPLGAGGLGEELDSEDAPPCCRLALGEPPPYGAAPIGIPRPPPPRPGMHSPPPRPAPSPGTWESQPARSVRLGGPGGGAGGAGGGRVLECPSIRITSISPTPEPPAALEDNPDAWGDGSPRDYPPPEGFGGYREAGGQGGGAFFSPSPGSSSLSSWSFFSDASDEAALYAACDEVESELNEAASRFGLGSPLPSPRASPRPWTPEDPWSLYGPSPGGRGPEDSWLLLSAPGPTPASPRPASPCGKRRYSSSGTPSSASPALSRRGSLGEEGSEPPPPPPLPLARDPGSPGPFDYVGAPPAESIPQKTRRTSSEQAVALPRSEEPASCNGKLPLGAEESVAPPGGSRKEVAGMDYLAVPSPLAWSKARIGGHSPIFRTSALPPLDWPLPSQYEQLELRIEVQPRAHHRAHYETEGSRGAVKAAPGGHPVVKLLGYSEKPLTLQMFIGTADERNLRPHAFYQVHRITGKMVATASYEAVVSGTKVLEMTLLPENNMAANIDCAGILKLRNSDIELRKGETDIGRKNTRVRLVFRVHVPQGGGKVVSVQAASVPIECSQRSAQELPQVEAYSPSACSVRGGEELVLTGSNFLPDSKVVFIERGPDGKLQWEEEATVNRLQSNEVTLTLTVPEYSNKRVSRPVQVYFYVSNGRRKRSPTQSFRFLPVICKEEPLPDSSLRGFPSASATPFGTDMDFSPPRPPYPSYPHEDPACETPYLSEGFGYGMPPLYPQTGPPPSYRPGLRMFPETRGTTGCAQPPAVSFLPRPFPSDPYGGRGSSFSLGLPFSPPAPFRPPPLPASPPLEGPFPSQSDVHPLPAEGYNKVGPGYGPGEGAPEQEKSRGGYSSGFRDSVPIQGITLEEVSEIIGRDLSGFPAPPGEEPPA</t>
  </si>
  <si>
    <t>3529908</t>
  </si>
  <si>
    <t>ENSE00000654482</t>
  </si>
  <si>
    <t>alt-5'|altFivePrime</t>
  </si>
  <si>
    <t>ENSG00000167772</t>
  </si>
  <si>
    <t>ANGPTL4</t>
  </si>
  <si>
    <t>Angiopoietin-related protein 4 Precursor (Angiopoietin-like 4)(Hepatic fibrinogen/angiopoietin-related protein)(HFARP) [Source:UniProtKB/Swiss-Prot;Acc:Q9BY76]</t>
  </si>
  <si>
    <t>3819494</t>
  </si>
  <si>
    <t>(direct)Fibrinogen_a/b/g_C-IPR002181</t>
  </si>
  <si>
    <t>3819474</t>
  </si>
  <si>
    <t>AF153606-7|ENSE00001250851</t>
  </si>
  <si>
    <t>ENSG00000111665</t>
  </si>
  <si>
    <t>CDCA3</t>
  </si>
  <si>
    <t>Cell division cycle-associated protein 3 (Trigger of mitotic entry protein 1)(TOME-1)(Gene-rich cluster protein C8) [Source:UniProtKB/Swiss-Prot;Acc:Q99618]</t>
  </si>
  <si>
    <t>3442325</t>
  </si>
  <si>
    <t>(+)alt-C-terminus,(+)AA:219(AX747429-PEP)-&gt;268(ENSP00000229265)</t>
  </si>
  <si>
    <t>(+)MOD_RES-Phosphoserine,(+)MOD_RES-Phosphothreonine,(+)MOTIF-KEN box</t>
  </si>
  <si>
    <t>(+)sequence: (AX747429-PEP)MGSAKSVPVTPARPPPHNKHLARVADPRSPSAGILRTPIQVESSPQPGLPAGEQLEGLKHAQDSDPRSPTLGIARTPMKTSSGDPPSPLVKQLSEVFETEDSKSNLPPEPVLPPEAPLSSELDLPLGTQLSVEEQMPPWNQTEFPSKQVFSKEEARQPTETPVASQSSDKPSRDPETPRSSASSVPDFEEAVPGTCGHSHPVSCDSQAAHPVIVAREDA -&gt; (ENSP00000229265)MGSAKSVPVTPARPPPHNKHLARVADPRSPSAGILRTPIQVESSPQPGLPAGEQLEGLKHAQDSDPRSPTLGIARTPMKTSSGDPPSPLVKQLSEVFETEDSKSNLPPEPVLPPEAPLSSELDLPLGTQLSVEEQMPPWNQTEFPSKQVFSKEEARQPTETPVASQSSDKPSRDPETPRSSGSMRNRWKPNSSKVLGRSPLTILQDDNSPGTLTLRQGKRPSPLSENVSELKEGAILGTGRLLKTGGRAWEQGQDHDKENQHFPLVES</t>
  </si>
  <si>
    <t>3442322</t>
  </si>
  <si>
    <t>ENSE00000937009</t>
  </si>
  <si>
    <t>ENSG00000124067</t>
  </si>
  <si>
    <t>SLC12A4</t>
  </si>
  <si>
    <t>Solute carrier family 12 member 4 (Electroneutral potassium-chloride cotransporter 1)(Erythroid K-Cl cotransporter 1)(hKCC1) [Source:UniProtKB/Swiss-Prot;Acc:Q9UP95]</t>
  </si>
  <si>
    <t>3696111</t>
  </si>
  <si>
    <t>(+)alt-C-terminus,(+)AA:1011(AAC39684.1)-&gt;1085(ENSP00000318557)</t>
  </si>
  <si>
    <t>(+)Na/K/Cl_cotransptS-IPR004842,(+)TOPO_DOM-Cytoplasmic</t>
  </si>
  <si>
    <t>(+)sequence: (AAC39684.1)MPHFTVVPVDGPRRGDYDNLEGLSWVDYGERAELDDSDGHGNHRESSPFLSPLEASRGIDYYDRNLALFEEELDIRPKVSSLLGKLVSYTNLTQGAKEHEEAESGEGTRRRAAEAPSMGTLMGVYLPCLQNIFGVILFLRLTWMVGTAGVLQALLIVLICCCCTLLTAISMSAIATNGVVPAGGSYFMISRSLGPEFGGAVGLCFYLGTTFAAAMYILGAIEILLTYIAPPAAIFYPSGAHDTSNATLNNMRVYGTIFLTFMTLVVFVGVKYVNKFASLFLACVIISILSIYAGGIKSIFDPPVFPVCMLGNRTLSRDQFDICAKTAVVDNETVATQLWSFFCHSPNLTTDSCDPYFMLNNVTEIPGIPGAAAGVLQENLWSAYLEKGDIVEKHGLPSADAPSLKESLPLYVVADIATSFTVLVGIFFPSVTGIMAGSNRSGDLRDAQKSIPVGTILAIITTSLVYFSSVVLFGACIEGVVLRDKYGDGVSRNLVVGTLAWPSPWVIVIGSFFSTCGAGLQSLTGAPRLLQAIAKDNIIPFLRVFGHGKVNGEPTWALLLTALIAELGILIASLDMVAPILSMFFLMCYLFVNLACAVQTLLRTPNWRPRFKYYHWALSFLGMSLCLALMFVSSWYYALVAMLIAGMIYKYIEYQGAEKEWGDGIRGLSLSAARYALLRLEEGPPHTKNWRPQLLVLLKLDEDLHVKYPRLLTFASQLKAGKGLTIVGSVIQGSFLESYGEAQAAEQTIKNMMEIEKVKGFCQVVVASKVREGLAHLIQSCGLGGMRHNSVVLGWPYGWRQSEDPRAWKTFIDTVRCTTAAHLALLVPKNIAFYPSNHERYLEGHIDVWWIVHDGGMLMLLPFLLRQHKVWRKCRMRIFTVAQMDDNSIQMKKDLAVFLYHLRLEAEVEVVEMHNSDISAYTYERTLMMEQRSQMLRQMRLTKTEREREAQLVKDRHSALRLESLYSDEEDESAVGADKIQMTWTRDKYMTETWDPSHAPDNFRELVHIKP -&gt; (ENSP00000318557)MPHFTVVPVDGPRRGDYDNLEGLSWVDYGERAELDDSDGHGNHRESSPFLSPLEASRGIDYYDRNLALFEEELDIRPKVSSLLGKLVSYTNLTQGAKEHEEAESGEGTRRRAAEAPSMGTLMGVYLPCLQNIFGVILFLRLTWMVGTAGVLQALLIVLICCCCTLLTAISMSAIATNGVVPAGGSYFMISRSLGPEFGGAVGLCFYLGTTFAAAMYILGAIEILLTYIAPPAAIFYPSGAHDTSNATLNNMRVYGTIFLTFMTLVVFVGVKYVNKFASLFLACVIISILSIYAGGIKSIFDPPVFPVCMLGNRTLSRDQFDICAKTAVVDNETVATQLWSFFCHSPNLTTDSCDPYFMLNNVTEIPGIPGAAAGVLQENLWSAYLEKGDIVEKHGLPSADAPSLKESLPLYVVADIATSFTVLVGIFFPSVTGIMAGSNRSGDLRDAQKSIPVGTILAIITTSLVYFSSVVLFGACIEGVVLRDKYGDGVSRNLVVGTLAWPSPWVIVIGSFFSTCGAGLQSLTGAPRLLQAIAKDNIIPFLRVFGHGKVNGEPTWALLLTALIAELGILIASLDMVAPILSMFFLMCYLFVNLACAVQTLLRTPNWRPRFKYYHWALSFLGMSLCLALMFVSSWYYALVAMLIAGMIYKYIEYQGAEKEWGDGIRGLSLSAARYALLRLEEGPPHTKNWRPQLLVLLKLDEDLHVKYPRLLTFASQLKAGKGLTIVGSVIQGSFLESYGEAQAAEQTIKNMMEIEKVKGFCQVVVASKVREGLAHLIQSCGLGGMRHNSVVLGWPYGWRQSEDPRAWKTFIDTVRCTTAAHLALLVPKNIAFYPSNHERYLEGHIDVWWIVHDGGMLMLLPFLLRQHKVWRKCRMRIFTVAQMDDNSIQMKKDLAVFLYHLRLEAEVEVVEMHNSDISAYTYERTLMMEQRSQMLRQMRLTKTEREREAQLVKDRHSALRLESLYSDEEDESAVGADKIQMTWTRDKYMTETWDPSHAPDNFRELVHIKPDQSNVRRMHTAVKLNEVIVTRSHDARLVLLNMPGPPRNSEGDENYMEFLEVLTEGLERVLLVRGGGREVITIYS</t>
  </si>
  <si>
    <t>3696057</t>
  </si>
  <si>
    <t>ENSE00001298003</t>
  </si>
  <si>
    <t>E27-7|E27-8</t>
  </si>
  <si>
    <t>ENSG00000004468</t>
  </si>
  <si>
    <t>CD38</t>
  </si>
  <si>
    <t>ADP-ribosyl cyclase 1 (EC 3.2.2.5)(Cyclic ADP-ribose hydrolase 1)(cADPr hydrolase 1)(T10)(CD38 antigen) [Source:UniProtKB/Swiss-Prot;Acc:P28907]</t>
  </si>
  <si>
    <t>2719660</t>
  </si>
  <si>
    <t>2719656</t>
  </si>
  <si>
    <t>ENSE00001131145</t>
  </si>
  <si>
    <t>ENSG00000087586</t>
  </si>
  <si>
    <t>AURKA</t>
  </si>
  <si>
    <t>Serine/threonine-protein kinase 6 (EC 2.7.11.1)(Aurora kinase A)(Aurora-A)(Serine/threonine kinase 15)(Aurora/IPL1-related kinase 1)(Aurora-related kinase 1)(hARK1)(Breast tumor-amplified kinase) [Source:UniProtKB/Swiss-Prot;Acc:O14965]</t>
  </si>
  <si>
    <t>3910786</t>
  </si>
  <si>
    <t>(+)alt-C-terminus,(+)AA:347(ENSP00000379243)-&gt;403(ENSP00000379245),(+)microRNA-target(hsa-let-7i:mirbase,hsa-miR-605:mirbase)</t>
  </si>
  <si>
    <t>(-)Prot_kinase_core-IPR000719,(-)Ser_thr_pkinase-IPR002290,(-)Tyr_pkinase-IPR001245,(+)DOMAIN-Protein kinase,(+)HELIX,(+)Kinase_like-IPR011009,(+)MOD_RES-Phosphoserine,(+)Prot_kinase_core-IPR000719,(+)Se/Thr_pkinase-rel-IPR017442,(+)Ser_thr_pkinase-IPR002290,(+)Tyr_pkinase-IPR001245</t>
  </si>
  <si>
    <t>(+)sequence: (ENSP00000379243)MDRSKENCISGPVKATAPVGGPKRVLVTQQFPCQNPLPVNSGQAQRVLCPSNSSQRIPLQAQKLVSSHKPVQNQKQKQLQATSVPHPVSRPLNNTQKSKQPLPSAPENNPEEELASKQKNEESKKRQWALEDFEIGRPLGKGKFGNVYLAREKQSKFILALKVLFKAQLEKAGVEHQLRREVEIQSHLRHPNILRLYGYFHDATRVYLILEYAPLGTVYRELQKLSKFDEQRTATYITELANALSYCHSKRVIHRDIKPENLLLGSAGELKIADFGWSVHAPSSRRTTLCGTLDYLPPEMIEGRMHDEKVDLWSLGVLCYEFLVGKPPFEANTYQETYKRISRVRRN -&gt; (ENSP00000379245)MDRSKENCISGPVKATAPVGGPKRVLVTQQFPCQNPLPVNSGQAQRVLCPSNSSQRIPLQAQKLVSSHKPVQNQKQKQLQATSVPHPVSRPLNNTQKSKQPLPSAPENNPEEELASKQKNEESKKRQWALEDFEIGRPLGKGKFGNVYLAREKQSKFILALKVLFKAQLEKAGVEHQLRREVEIQSHLRHPNILRLYGYFHDATRVYLILEYAPLGTVYRELQKLSKFDEQRTATYITELANALSYCHSKRVIHRDIKPENLLLGSAGELKIADFGWSVHAPSSRRTTLCGTLDYLPPEMIEGRMHDEKVDLWSLGVLCYEFLVGKPPFEANTYQETYKRISRVEFTFPDFVTEGARDLISRLLKHNPSQRPMLREVLEHPWITANSSKPSNCQNKESASKQS,(+)miR-sequence: (hsa-let-7i:mirbase)AGGAACACGTGCTCTACCTCC,(+)miR-sequence: (hsa-miR-605:mirbase)CTCTACCTCCATTTAGGGATTTG</t>
  </si>
  <si>
    <t>3910785</t>
  </si>
  <si>
    <t>BC002499-11|D84212-12|ENSE00000845685|ENSE00001257584</t>
  </si>
  <si>
    <t>E11-8</t>
  </si>
  <si>
    <t>ENSG00000008441</t>
  </si>
  <si>
    <t>NFIX</t>
  </si>
  <si>
    <t>Nuclear factor 1 X-type (Nuclear factor 1/X)(NF1-X)(NFI-X)(NF-I/X)(CCAAT-box-binding transcription factor)(CTF)(TGGCA-binding protein) [Source:UniProtKB/Swiss-Prot;Acc:Q14938]</t>
  </si>
  <si>
    <t>3822173</t>
  </si>
  <si>
    <t>(+)alt-N-terminus,(+)alt-C-terminus,(+)AA:403(ENSP00000264825)-&gt;510(BAG58274.1)</t>
  </si>
  <si>
    <t>(-)CTF_NFI-IPR000647,(+)CTF_NFI-IPR000647,(+)GPCR_3_mtglu_rcpt_1-IPR001256,(+)PRO_rich-IPR000694</t>
  </si>
  <si>
    <t>(+)sequence: (ENSP00000264825)MGATEPGGDTSSDEFHPFIEALLPHVRAFSYTWFNLQARKRKYFKKHEKRMSKDEERAVKDELLGEKPEIKQKWASRLLAKLRKDIRPEFREDFVLTITGKKPPCCVLSNPDQKGKIRRIDCLRQADKVWRLDLVMVILFKGIPLESTDGERLYKSPQCSNPGLCVQPHHIGVTIKELDLYLAYFVHTPESGQSDSSNQQGDADIKPLPNGHLSFQDCFVTSGVWNVTELVRVSQTPVATASGPNFSLADLESPSYYNINQVTLGRRSITSPPSTSTTKRPKSIDDSEMESPVDDVFYPGTGRSPAAGSSQSSGWPNDVDAGSPRATASALHFPSTSIIQQSSPYFTHPTIRYHHHHGQDSLKEFVQFVCSDGSGQATGQHSQRQAPPLPTGLSASDPGTATF -&gt; (BAG58274.1)MEMSWARQSLAGIPAACDEFHPFIEALLPHVRAFSYTWFNLQARKRKYFKKHEKRMSKDEERAVKDELLGEKPEIKQKWASRLLAKLRKDIRPEFREDFVLTITGKKPPCCVLSNPDQKGKIRRIDCLRQADKVWRLDLVMVILFKGIPLESTDGERLYKSPQCSNPGLCVQPHHIGVTIKELDLYLAYFVHTPESGQSDSSNQQGDADIKPLPNGHLSFQDCFVTSGVWNVTELVRVSQTPVATASGPNFSLADLESPSYYNINQVTLGRRSITSPPSTSTTKRPKSIDDSEMESPVDDVFYPGTGRSPAAGSSQSSGWPNDVDAGPASLKKSGKLDFCSALSSQGSSPRMAFTHHPLPVLAGVRPGSPRATASALHFPSTSIIQQSSPYFTHPTIRYHHHHGQDSLKEFVQFVCSDGSGQATGQPNGSGQGKVPGSFLLPPPPPVARPVPLPMPDSKSTSTAPDGAALTPPSPSFATTGASSANRFVSIGPRDGNFLNIPQQSQSWFL</t>
  </si>
  <si>
    <t>(direct)CTF_NFI-IPR000647, (direct)PRO_rich-IPR000694</t>
  </si>
  <si>
    <t>3822122</t>
  </si>
  <si>
    <t>ENSE00000682887</t>
  </si>
  <si>
    <t>2904345</t>
  </si>
  <si>
    <t>(+)alt-N-terminus,(+)alt-C-terminus,(+)AA:129(BX648112-PEP)-&gt;320(BAG61080.1)</t>
  </si>
  <si>
    <t>(+)ANK-IPR002110,(+)COMPBIAS-Gly-rich,(+)REPEAT-ANK 1,(+)REPEAT-ANK 2,(+)REPEAT-ANK 3,(+)REPEAT-ANK 4,(+)REPEAT-ANK 5,(+)REPEAT-ANK 6</t>
  </si>
  <si>
    <t>(+)sequence: (BX648112-PEP)MNENVEAWPVAGEKPPEEALFCYSYSFADLAIATCTLLLLFQEQDPVWSRREKRLGSEMPTPLSCLPPLQVGQRASWGSSSSCHPLLSELASNLKQGEVERKAWGAATASGSLVPGALASRGSVNRMVL -&gt; (BAG61080.1)MGKEQELLEAARTGHLPAVEKLLSGKRLSSGFGGGGGGGSGGGGGGSGGGGGGLGSSSHPLSSLLSMWRGPNVNCVDSTGYTPLHHAALNGHKDVVEVLLRNDALTNVADSKGCYPLHLAAWKGDAQIVRLLIHQGPSHTRVNEQNNDNETALHCAAQYGHTEVVKVLLEELTDPTMRNNKFETPLDLAALYGRLEVVKMLLNAHPNLLSCNTKKHTPLHLAARNGHKAVVQVLLDAGMDSNYQTEMGSALHEAALFGKTDVVQILLAAGTDVNIKDNHGLTALDTVRELPSQKSQQIAALIEDLDTLQFYFISCPFQGL</t>
  </si>
  <si>
    <t>ENSE00001583536|ENSE00001585477</t>
  </si>
  <si>
    <t>ENSG00000112414</t>
  </si>
  <si>
    <t>GPR126</t>
  </si>
  <si>
    <t>Probable G-protein coupled receptor 126 Precursor  [Source:UniProtKB/Swiss-Prot;Acc:Q86SQ4]</t>
  </si>
  <si>
    <t>2928467</t>
  </si>
  <si>
    <t>(+)alt-N-terminus,(+)AA:512(ENSP00000356580)-&gt;1192(ENSP00000296932)</t>
  </si>
  <si>
    <t>(+)CUB-IPR000859,(+)DISULFID,(+)DOMAIN-CUB,(+)DOMAIN-Pentaxin,(+)Pentaxin-IPR001759</t>
  </si>
  <si>
    <t>(+)sequence: (ENSP00000356580)MDFESGQVDPLASVILPPNLLENLSPEDSVLVRRAQFTFFNKTGLFQDVGPQRKTLVSYVMACSIGNITIQNLKDPVQIKIKHTRTQEVHHPICAFWDLNKNKSFGGWNTSGCVAHRDSDASETVCLCNHFTHFGVLMDLPRSASQLDARNTKVLTFISYIGCGISAIFSAATLLTYVAFEKLRRDYPSKILMNLSTALLFLNLLFLLDGWITSFNVDGLCIAVAVLLHFFLLATFTWMGLEAIHMYIALVKVFNTYIRRYILKFCIIGWGLPALVVSVVLASRNNNEVYGKESYGKEKGDEFCWIQDPVIFYVTCAGYFGVMFFLNIAMFIVVMVQICGRNGKRSNRTLREEVLRNLRSVVSLTFLLGMTWGFAFFAWGPLNIPFMYLFSIFNSLQGLFIFIFHCAMKENVQKQWRQHLCCGRFRLADNSDWSKTATNIIKKSSDNLGKSLSSSSIGSNSTYLTSKSKSSSTTYFKRNSHTDNVSYEHSFNKSGSLRQCFHGQVLVKTGPC -&gt; (ENSP00000296932)MFRSDRMWSCHWKWKPSPLLFLFALYIMCVPHSVWGCANCRVVLSNPSGTFTSPCYPNDYPNSQACMWTLRAPTGYIIQITFNDFDIEEAPNCIYDSLSLDNGESQTKFCGATAKGLSFNSSANEMHVSFSSDFSIQKKGFNASYIRVAVSLRNQKVILPQTSDAYQVSVAKSISIPELSAFTLCFEATKVGHEDSDWTAFSYSNASFTQLLSFGKAKSGYFLSISDSKCLLNNALPVKEKEDIFAESFEQLCLVWNNSLGSIGVNFKRNYETVPCDSTISKVIPGNGKLLLGSNQNEIVSLKGDIYNFRLWNFTMNAKILSNLSCNVKGNVVDWQNDFWNIPNLALKAESNLSCGSYLIPLPAAELASCADLGTLCQDGIIYRISVVIQNILRHPEVKVQSKVAEWLNSTFQNWNYTVYVVNISFHLSAGEDKIKVKRSLEDEPRLVLWALLVYNATNNTNLEGKIIQQKLLKNNESLDEGLRLHTVNVRQLGHCLAMEEPKGYYWPSIQPSEYVLPCPDKPGFSASRICFYNATNPLVTYWGPVDISNCLKEANEVANQILNLTADGQNLTSANITNIVEQVKRIVNKEENIDITLGSTLMNIFSNILSSSDSDLLESSSEALKTIDELAFKIDLNSTSHVNITTRNLALSVSSLLPGTNAISNFSIGLPSNNESYFQMDFESGQVDPLASVILPPNLLENLSPEDSVLVRRAQFTFFNKTGLFQDVGPQRKTLVSYVMACSIGNITIQNLKDPVQIKIKHTRTQEVHHPICAFWDLNKNKSFGGWNTSGCVAHRDSDASETVCLCNHFTHFGVLMDLPRSASQLDARNTKVLTFISYIGCGISAIFSAATLLTYVAFEKLRRDYPSKILMNLSTALLFLNLLFLLDGWITSFNVDGLCIAVAVLLHFFLLATFTWMGLEAIHMYIALVKVFNTYIRRYILKFCIIGWGLPALVVSVVLASRNNNEVYGKESYGKEKGDEFCWIQDPVIFYVTCAGYFGVMFFLNIAMFIVVMVQICGRNGKRSNRTLREEVLRNLRSVVSLTFLLGMTWGFAFFAWGPLNIPFMYLFSIFNSLQGLFIFIFHCAMKENVQKQWRQHLCCGRFRLADNSDWSKTATNIIKKSSDNLGKSLSSSSIGSNSTYLTSKSKSSSTTYFKRNSHTDNVSYEHSFNKSGSLRQCFHGQVLVKTGPC</t>
  </si>
  <si>
    <t>2928461</t>
  </si>
  <si>
    <t>ENSE00001428388</t>
  </si>
  <si>
    <t>E27-2|E27-3</t>
  </si>
  <si>
    <t>ENSG00000091732</t>
  </si>
  <si>
    <t>ZC3HC1</t>
  </si>
  <si>
    <t>Nuclear-interacting partner of ALK (Nuclear-interacting partner of anaplastic lymphoma kinase)(hNIPA)(Zinc finger C3HC-type protein 1) [Source:UniProtKB/Swiss-Prot;Acc:Q86WB0]</t>
  </si>
  <si>
    <t>3072402</t>
  </si>
  <si>
    <t>(-)alt-N-terminus,(-)AA:481(ENSP00000309301)-&gt;502(ENSP00000351052)</t>
  </si>
  <si>
    <t>(-)sequence: (ENSP00000309301)MRGLPRKREAWTQPHPLEALYESLRVLEKDTSATSQSVNGSPQAEQPSLESTSKEAFFSRVETFSSLKWAGKPFELSPLVCAKYGWVTVECDMLKCSSCQAFLCASLQPAFDFDRYKQRCAELKKALCTAHEKFCFWPDSPSPDRFGMLPLDEPAILVSEFLDRFQSLCHLDLQLPSLRPEDLKTMCLTEDKISLLLHLLEDELDHRTDERKTTIKLGSDIQVHVTACILSVCGWACSSSLESMQLSLITCSQCMRKVGLWGFQQIESSMTDLDASFGLTSSPIPGLEGRPERLPLVPESPRRMMTRSQDATFSPGSEQAEKSPGPIVSRTRSWDSSSPVDRPEPEAASPTTRTRPVTRSMGTGDTPGLEVPSSPLRKAKRARLCSSSSSDTSSRSFFDPTSQHRDWCPWVNITLGKESRENGGTEPDASAPAEPGWKAVLTILLAHKQSSQPAETDSMSLSEKSRKVFRIFRQWESLCSC -&gt; (ENSP00000351052)MAAPCEGQAFAVGVEKNWGAVVRSPEGTPQKIRQLIDEGIAPEEGGVDAKDTSATSQSVNGSPQAEQPSLESTSKEAFFSRVETFSSLKWAGKPFELSPLVCAKYGWVTVECDMLKCSSCQAFLCASLQPAFDFDRYKQRCAELKKALCTAHEKFCFWPDSPSPDRFGMLPLDEPAILVSEFLDRFQSLCHLDLQLPSLRPEDLKTMCLTEDKISLLLHLLEDELDHRTDERKTTIKLGSDIQVHVTACILSVCGWACSSSLESMQLSLITCSQCMRKVGLWGFQQIESSMTDLDASFGLTSSPIPGLEGRPERLPLVPESPRRMMTRSQDATFSPGSEQAEKSPGPIVSRTRSWDSSSPVDRPEPEAASPTTRTRPVTRSMGTGDTPGLEVPSSPLRKAKRARLCSSSSSDTSSRSFFDPTSQHRDWCPWVNITLGKESRENGGTEPDASAPAEPGWKAVLTILLAHKQSSQPAETDSMSLSEKSRKVFRIFRQWESLCSC</t>
  </si>
  <si>
    <t>3072368</t>
  </si>
  <si>
    <t>ENSE00001135701</t>
  </si>
  <si>
    <t>ENSG00000108961</t>
  </si>
  <si>
    <t>RANGRF</t>
  </si>
  <si>
    <t>Ran guanine nucleotide release factor (RanGNRF)(Ran-binding protein MOG1) [Source:UniProtKB/Swiss-Prot;Acc:Q9HD47]</t>
  </si>
  <si>
    <t>3709602</t>
  </si>
  <si>
    <t>(direct)Mog1/PsbP/DUF1795_a/b/a-sand-IPR016124, (direct)Mog1-IPR007681</t>
  </si>
  <si>
    <t>3709590</t>
  </si>
  <si>
    <t>ENSE00001326157|ENSE00001552302|ENSE00001564405</t>
  </si>
  <si>
    <t>ENSG00000120669</t>
  </si>
  <si>
    <t>C13orf38</t>
  </si>
  <si>
    <t>UPF0594 protein C13orf38  [Source:UniProtKB/Swiss-Prot;Acc:A6NNP5]</t>
  </si>
  <si>
    <t>3509684</t>
  </si>
  <si>
    <t>(+)alt-N-terminus,(+)alt-C-terminus,(+)AA:112(ENSP00000369191)-&gt;138(ENSP00000239860)</t>
  </si>
  <si>
    <t>(+)sequence: (ENSP00000369191)MPVESLNTLLKQLEEEKKTLESQVKYYALKLEQESKAYQKINNERRTYLAEMSQGSGLHQVSKRQQVDQLPRMQENLVKTGRYNPAKQKTVSAKRGPVKKITRPNHLPELHP -&gt; (ENSP00000239860)PEESLNTLLKQLEEEKKTLESQVKYYALKLEQESKAYQKINNERRTYLAEMSQGSGLHQVSKRQQVDQLPRMQENLVKTLLLKEELDPLKVSCLETLGFSAAGVAGPENRTCLGQKALWPACLHGSSTLAVCQTHLKS</t>
  </si>
  <si>
    <t>3509677</t>
  </si>
  <si>
    <t>ENSE00000938685|ENSE00001482766</t>
  </si>
  <si>
    <t>ENSG00000121753</t>
  </si>
  <si>
    <t>BAI2</t>
  </si>
  <si>
    <t>Brain-specific angiogenesis inhibitor 2 Precursor  [Source:UniProtKB/Swiss-Prot;Acc:O60241]</t>
  </si>
  <si>
    <t>2404753</t>
  </si>
  <si>
    <t>(+)alt-N-terminus,(+)AA:1500(ENSP00000381564)-&gt;1585(ENSP00000362762)</t>
  </si>
  <si>
    <t>(-)GPCR_2-like-IPR017981,(-)GPCR_2_secretin-like-IPR000832,(-)Thrombospondin_1_rpt-IPR000884,(+)DISULFID,(+)DOMAIN-TSP type-1 1,(+)GPCR_2-like-IPR017981,(+)GPCR_2_secretin-like-IPR000832,(+)Peptidase_M12B_ADAM-TS-IPR013273,(+)SIGNAL,(+)TOPO_DOM-Cytoplasmic,(+)TOPO_DOM-Extracellular,(+)TRANSMEM-6,(+)Thrombospondin_1_rpt-IPR000884</t>
  </si>
  <si>
    <t>(+)sequence: (ENSP00000381564)MLSLRGPDTHGKGHRMTPACPLLLSVILSLRLATAFDPAPSACSALASGVLYGAFSLQDLFPTIASGCSWTLENPDPTKYSLYLRFNRQEQVCAHFAPRLLPLDHYLVNFTCLRPSPEEAVAQAESEVGRPEEEEAEAAAGLELCSGSGPFTFLHFDKNFVQLCLSAEPSEAPRLLAPAALAFRFVEVLLINNNNSSQFTCGVLCRWSEECGRAAGRACGFAQPGCSCPGEAGAGSTTTTSPGPPAAHTLSNALVPGGPAPPAEADLHSGSSNDLFTTEMRYGEEPEEEPKVKTQWPRSADEPGLYMAQTVHGVWEEWGSWSLCSRSCGRGSRSRMRTCVPPQHGGKACEGPELQTKLCSMAACPVEGQWLEWGPWGPCSTSCANGTQQRSRKCSVAGPAWATCTGALTDTRECSNLECPATDSKWGPWNAWSLCSKTCDTGWQRRFRMCQATGTQGYPCEGTGEEVKPCSEKRCPAFHEMCRDEYVMLMTWKKAAAGEIIYNKCPPNASGSASRRCLLSAQGVAYWGLPSFARCISHEYRYLYLSLREHLAKGQRMLAGEGMSQVVRSLQELLARRTYYSGDLLFSVDILRNVTDTFKRATYVPSADDVQRFFQVVSFMVDAENKEKWDDAQQVSPGSVHLLRVVEDFIHLVGDALKAFQSSLIVTDNLVISIQREPVSAVSSDITFPMRGRRGMKDWVRHSEDRLFLPKEVLSLSSPGKPATSGAAGSPGRGRGPGTVPPGPGHSHQRLLPADPDESSYFVIGAVLYRTLGLILPPPRPPLAVTSRVMTVTVRPPTQPPAEPLITVELSYIINGTTDPHCASWDYSRADASSGDWDTENCQTLETQAAHTRCQCQHLSTFAVLAQPPKDLTLELAGSPSVPLVIGCAVSCMALLTLLAIYAAFWRFIKSERSIILLNFCLSILASNILILVGQSRVLSKGVCTMTAAFLHFFFLSSFCWVLTEAWQSYLAVIGRMRTRLVRKRFLCLGWGLPALVVAVSVGFTRTKGYGTSSYCWLSLEGGLLYAFVGPAAVIVLVNMLIGIIVFNKLMARDGISDKSKKQRAGASLWSSCVVLPLLALTWMSAVLAMTDRRSVLFQALFAVFNSAQGFVITAVHCFLRREVQDVVKCQMGVCRADESEDSPDSCKNGQLQILSDFEKDVDLACQTVLFKEVNTCNPSTITGTLSRLSLDEDEEPKSCLVGPEGSLSFSPLPGNILVPMAASPGLGEPPPPQEANPVYMCGEGGLRQLDLTWLRPTEPGSEGDYMVLPRRTLSLQPGGGGGGGEDAPRARPEGTPRRAAKTVAHTEGYPSFLSVDHSGLGLGPAYGSLQNPYGMTFQPPPPTPSARQVPEPGERSRTMPRTVPGSTMKMGSLERKKLRYSDLDFEKVMHTRKRHSELYHELNQKFHTFDRYRSQSTAKREKRWSVSSGGAAERSVCTDKPSPGERPSLSQHRRHQSWSTFKSMTLGSLPPKPRERLTLHRAAAWEPTEPPDGDFQTEV -&gt; (ENSP00000362762)MENTGWMGKGHRMTPACPLLLSVILSLRLATAFDPAPSACSALASGVLYGAFSLQDLFPTIASGCSWTLENPDPTKYSLYLRFNRQEQVCAHFAPRLLPLDHYLVNFTCLRPSPEEAVAQAESEVGRPEEEEAEAAAGLELCSGSGPFTFLHFDKNFVQLCLSAEPSEAPRLLAPAALAFRFVEVLLINNNNSSQFTCGVLCRWSEECGRAAGRACGFAQPGCSCPGEAGAGSTTTTSPGPPAAHTLSNALVPGGPAPPAEADLHSGSSNDLFTTEMRYGEEPEEEPKVKTQWPRSADEPGLYMAQTGDPAAEEWSPWSVCSLTCGQGLQVRTRSCVSSPYGTLCSGPLRETRPCNNSATCPVHGVWEEWGSWSLCSRSCGRGSRSRMRTCVPPQHGGKACEGPELQTKLCSMAACPVEGQWLEWGPWGPCSTSCANGTQQRSRKCSVAGPAWATCTGALTDTRECSNLECPATDSKWGPWNAWSLCSKTCDTGWQRRFRMCQATGTQGYPCEGTGEEVKPCSEKRCPAFHEMCRDEYVMLMTWKKAAAGEIIYNKCPPNASGSASRRCLLSAQGVAYWGLPSFARCISHEYRYLYLSLREHLAKGQRMLAGEGMSQVVRSLQELLARRTYYSGDLLFSVDILRNVTDTFKRATYVPSADDVQRFFQVVSFMVDAENKEKWDDAQQVSPGSVHLLRVVEDFIHLVGDALKAFQSSLIVTDNLVISIQREPVSAVSSDITFPMRGRRGMKDWVRHSEDRLFLPKEVLSLSSPGKPATSGAAGSPGRGRGPGTVPPGPGHSHQRLLPADPDESSYFVIGAVLYRTLGLILPPPRPPLAVTSRVMTVTVRPPTQPPAEPLITVELSYIINGTTDPHCASWDYSRADASSGDWDTENCQTLETQAAHTRCQCQHLSTFAVLAQPPKDLTLELAGSPSVPLVIGCAVSCMALLTLLAIYAAFWRFIKSERSIILLNFCLSILASNILILVGQSRVLSKGVCTMTAAFLHFFFLSSFCWVLTEAWQSYLAVIGRMRTRLVRKRFLCLGWGLPALVVAVSVGFTRTKGYGTSSYCWLSLEGGLLYAFVGPAAVIVLVNMLIGIIVFNKLMARDGISDKSKKQRAGSERCPWASLLLPCSACGAVPSPLLSSASARNAMASLWSSCVVLPLLALTWMSAVLAMTDRRSVLFQALFAVFNSAQGFVITAVHCFLRREVQDVVKCQMGVCRADESEDSPDSCKNGQLQILSDFEKDVDLACQTVLFKEVNTCNPSTITGTLSRLSLDEDEEPKSCLVGPEGSLSFSPLPGNILVPMAASPGLGEPPPPQEANPVYMCGEGGLRQLDLTWLRPTEPGSEGDYMVLPRRTLSLQPGGGGGGGEDAPRARPEGTPRRAAKTVAHTEGYPSFLSVDHSGLGLGPAYGSLQNPYGMTFQPPPPTPSARQVPEPGERSRTMPRTVPGSTMKMGSLERKKLRYSDLDFEKVMHTRKRHSELYHELNQKFHTFDRYRSQSTAKREKRWSVSSGGAAERSVCTDKPSPGERPSLSQHRRHQSWSTFKSMTLGSLPPKPRERLTLHRAAAWEPTEPPDGDFQTEV</t>
  </si>
  <si>
    <t>2404693</t>
  </si>
  <si>
    <t>ENSE00001370598</t>
  </si>
  <si>
    <t>E34-1|E34-2</t>
  </si>
  <si>
    <t>ENSG00000138092</t>
  </si>
  <si>
    <t>CENPO</t>
  </si>
  <si>
    <t>Centromere protein O (CENP-O)(Interphase centromere complex protein 36) [Source:UniProtKB/Swiss-Prot;Acc:Q9BU64]</t>
  </si>
  <si>
    <t>2473289</t>
  </si>
  <si>
    <t>(+)alt-N-terminus,(+)AA:294(ENSP00000379186)-&gt;300(ENSP00000370214)</t>
  </si>
  <si>
    <t>(+)sequence: (ENSP00000379186)MAGILASGLGVLAHLERLETQVSRSRKQSEELQSVQAQEGALGTKIHKLRRLRDELRAVVRHRRASVKACIANVEPNQTVEINEQEALEEKLENVKAILQAYHFTGLSGKLTSRGVCVCISTAFEGNLLDSYFVDLVIQKPLRIHHHSVPVFIPLEEIAAKYLQTNIQHFLFSLCEYLNAYSGRKYQADRLQSDFAALLTGPLQRNPLCNLLSFTYKLDPGGQSFPFCARLLYKDLTATLPTDVTVTCQGVEVLSTSWEEQRASHETLFCTKPLHQVFASFTRKGEKLDMSLVS -&gt; (ENSP00000370214)MEQANPLRPDGESKGGVLAHLERLETQVSRSRKQSEELQSVQAQEGALGTKIHKLRRLRDELRAVVRHRRASVKACIANVEPNQTVEINEQEALEEKLENVKAILQAYHFTGLSGKLTSRGVCVCISTAFEGNLLDSYFVDLVIQKPLRIHHHSVPVFIPLEEIAAKYLQTNIQHFLFSLCEYLNAYSGRKYQADRLQSDFAALLTGPLQRNPLCNLLSFTYKLDPGGQSFPFCARLLYKDLTATLPTDVTVTCQGVEVLSTSWEEQRASHETLFCTKPLHQVFASFTRKGEKLDMSLVS</t>
  </si>
  <si>
    <t>2473284</t>
  </si>
  <si>
    <t>ENSE00001182743</t>
  </si>
  <si>
    <t>3735154</t>
  </si>
  <si>
    <t>(-)truncated,(+)AA:878(AK310952-PEP)-&gt;1822(ENSP00000200181)</t>
  </si>
  <si>
    <t>(+)Calx_beta-IPR003644,(+)DOMAIN-Calx-beta,(+)DOMAIN-Fibronectin type-III 1,(+)DOMAIN-Fibronectin type-III 2,(+)DOMAIN-Fibronectin type-III 3,(+)DOMAIN-Fibronectin type-III 4,(+)FN_III-IPR003961,(+)Fibronectin_typ-III-like_fold-IPR008957,(+)FnIII_subd-IPR003962,(+)HELIX,(+)Integrin_bsu-4-IPR012013,(+)MOD_RES-Phosphoserine,(+)MOD_RES-Phosphothreonine,(+)MOD_RES-Phosphotyrosine,(+)STRAND</t>
  </si>
  <si>
    <t>(+)sequence: (AK310952-PEP)MAGPRPSPWARLLLAALISVSLSGTLANRCKKAPVKSCTECVRVDKDCAYCTDEMFRDRRCNTQAELLAAGCQRESIVVMESSFQITEETQIDTTLRRSQMSPQGLRVRLRPGEERHFELEVFEPLESPVDLYILMDFSNSMSDDLDNLKKMGQNLARVLSQLTSDYTIGFGKFVDKVSVPQTDMRPEKLKEPWPNSDPPFSFKNVISLTEDVDEFRNKLQGERISGNLDAPEGGFDAILQTAVCTRDIGWRPDSTHLLVFSTESAFHYEADGANVLAGIMSRNDERCHLDTTGTYTQYRTQDYPSVPTLVRLLAKHNIIPIFAVTNYSYSYYEKLHTYFPVSSLGVLQEDSSNIVELLEEAFNRIRSNLDIRALDSPRGLRTEVTSKMFQKTRTGSFHIRRGEVGIYQVQLRALEHVDGTHVCQLPEDQKGNIHLKPSFSDGLKMDAGIICDVCTCELQKEVRSARCSFNGDFVCGQCVCSEGWSGQTCNCSTGSLSDIQPCLREGEDKPCSGRGECQCGHCVCYGEGRYEGQFCEYDNFQCPRTSGFLCNDRGRCSMGQCVCEPGWTGPSCDCPLSNATCIDSNGGICNGRGHCECGRCHCHQQSLYTDTICEINYSAIHPGLCEDLRSCVQCQAWGTGEKKGRTCEECNFKVKMVDELKRAEEVVVRCSFRDEDDDCTYSYTMEGDGAPGPNSTVLVHKKKDCPPGSFWWLIPLLLLLLPLLALLLLLCWKYCACCKACLALLPCCNRGHMVGFKEDHYMLRENLMASDHLDTPMLRSGNLKGRDVVRWKVTNNMQRPGFATHAASINPTELVPYGLSLRLARLCTENLLKPDTRECAQLRQEVEENLNEVYRQISGVHKLQQTKFRQQPNAGKK -&gt; (ENSP00000200181)MAGPRPSPWARLLLAALISVSLSGTLANRCKKAPVKSCTECVRVDKDCAYCTDEMFRDRRCNTQAELLAAGCQRESIVVMESSFQITEETQIDTTLRRSQMSPQGLRVRLRPGEERHFELEVFEPLESPVDLYILMDFSNSMSDDLDNLKKMGQNLARVLSQLTSDYTIGFGKFVDKVSVPQTDMRPEKLKEPWPNSDPPFSFKNVISLTEDVDEFRNKLQGERISGNLDAPEGGFDAILQTAVCTRDIGWRPDSTHLLVFSTESAFHYEADGANVLAGIMSRNDERCHLDTTGTYTQYRTQDYPSVPTLVRLLAKHNIIPIFAVTNYSYSYYEKLHTYFPVSSLGVLQEDSSNIVELLEEAFNRIRSNLDIRALDSPRGLRTEVTSKMFQKTRTGSFHIRRGEVGIYQVQLRALEHVDGTHVCQLPEDQKGNIHLKPSFSDGLKMDAGIICDVCTCELQKEVRSARCSFNGDFVCGQCVCSEGWSGQTCNCSTGSLSDIQPCLREGEDKPCSGRGECQCGHCVCYGEGRYEGQFCEYDNFQCPRTSGFLCNDRGRCSMGQCVCEPGWTGPSCDCPLSNATCIDSNGGICNGRGHCECGRCHCHQQSLYTDTICEINYSAIHPGLCEDLRSCVQCQAWGTGEKKGRTCEECNFKVKMVDELKRAEEVVVRCSFRDEDDDCTYSYTMEGDGAPGPNSTVLVHKKKDCPPGSFWWLIPLLLLLLPLLALLLLLCWKYCACCKACLALLPCCNRGHMVGFKEDHYMLRENLMASDHLDTPMLRSGNLKGRDVVRWKVTNNMQRPGFATHAASINPTELVPYGLSLRLARLCTENLLKPDTRECAQLRQEVEENLNEVYRQISGVHKLQQTKFRQQPNAGKKQDHTIVDTVLMAPRSAKPALLKLTEKQVEQRAFHDLKVAPGYYTLTADQDARGMVEFQEGVELVDVRVPLFIRPEDDDEKQLLVEAIDVPAGTATLGRRLVNITIIKEQARDVVSFEQPEFSVSRGDQVARIPVIRRVLDGGKSQVSYRTQDGTAQGNRDYIPVEGELLFQPGEAWKELQVKLLELQEVDSLLRGRQVRRFHVQLSNPKFGAHLGQPHSTTIIIRDPDELDRSFTSQMLSSQPPPHGDLGAPQNPNAKAAGSRKIHFNWLPPSGKPMGYRVKYWIQGDSESEAHLLDSKVPSVELTNLYPYCDYEMKVCAYGAQGEGPYSSLVSCRTHQEVPSEPGRLAFNVVSSTVTQLSWAEPAETNGEITAYEVCYGLVNDDNRPIGPMKKVLVDNPKNRMLLIENLRESQPYRYTVKARNGAGWGPEREAIINLATQPKRPMSIPIIPDIPIVDAQSGEDYDSFLMYSDDVLRSPSGSQRPSVSDDTGCGWKFEPLLGEELDLRRVTWRLPPELIPRLSASSGRSSDAEAPHGPPDDGGAGGKGGSLPRSATPGPPGEHLVNGRMDFAFPGSTNSLHRMTTTSAAAYGTHLSPHVPHRVLSTSSTLTRDYNSLTRSEHSHSTTLPRDYSTLTSVSSHDSRLTAGVPDTPTRLVFSALGPTSLRVSWQEPRCERPLQGYSVEYQLLNGGELHRLNIPNPAQTSVVVEDLLPNHSYVFRVRAQSQEGWGREREGVITIESQVHPQSPLCPLPGSAFTLSTPSAPGPLVFTALSPDSLQLSWERPRRPNGDIVGYLVTCEMAQGGGPATAFRVDGDSPESRLTVPGLSENVPYKFKVQARTTEGFGPEREGIITIESQDGGPFPQLGSRAGLFQHPLQSEYSSITTTHTSATEPFLVDGLTLGAQHLEAGGSLTRHVTQEFVSRTLTTSGTLSTHMDQQFFQT</t>
  </si>
  <si>
    <t>ENSE00001241194</t>
  </si>
  <si>
    <t>ENSG00000008128</t>
  </si>
  <si>
    <t>CDC2L2</t>
  </si>
  <si>
    <t>PITSLRE serine/threonine-protein kinase CDC2L2 (EC 2.7.11.22)(Cell division cycle 2-like protein kinase 2)(Galactosyltransferase-associated protein kinase p58/GTA)(CDK11) [Source:UniProtKB/Swiss-Prot;Acc:Q9UQ88]</t>
  </si>
  <si>
    <t>2391762</t>
  </si>
  <si>
    <t>(+)alt-N-terminus,(+)AA:167(ENSP00000321269)-&gt;397(AAC72083.1)</t>
  </si>
  <si>
    <t>(-)SibA-IPR009148,(+)ACT_SITE-Proton acceptor,(+)BINDING-ATP,(+)DOMAIN-Protein kinase,(+)JNK_MAPK-IPR008351,(+)MOD_RES-Phosphoserine,(+)MOD_RES-Phosphothreonine,(+)MOD_RES-Phosphotyrosine,(+)NP_BIND-ATP,(+)Prot_kinase_core-IPR000719,(+)Se/Thr_pkinase-rel-IPR017442,(+)Ser_thr_pkin_AS-IPR008271,(+)Ser_thr_pkinase-IPR002290,(+)Tyr_pkinase-IPR001245</t>
  </si>
  <si>
    <t>(+)sequence: (ENSP00000321269)MGKTEEKGNGKGAFQERKGPLGAVRKEAGAGAQDAGAAEGAAVKKMTFSEHPYNNLRKRFGALLSDQGFDLMNKFLTYFPGRRISAEDGLKHEYFRETPLPIDPSMFPTWPAKSEQQRVKRGTSPRPPEGGLGYSQLGDDDLKETGFHLTTTNQGASAAGPGFSLKF -&gt; (AAC72083.1)MKNEKMKTTSWLFQSHGSTEIPGRVKKQRKKWGCRSVEEFQCLNRIEEGTYGVVYRAKDKKTDEIVALKRLKMEKEKEGFPITSLREINTILKAQHPNIVTVREIVVGSNMDKIYIVMNYVEHDLKSLMETMKQPFLPGEVKTLMIQLLRGVKHLHDNWILHRDLKTSNLLLSHAGILKVGDFGLAREYGSPLKAYTPVVVTQWYRAPELLLGAKEYSTAVDMWSVGCIFGELLTQKPLFPGNSEIDQINKVFKELGTPSEKIWPGYSELPVVKKMTFSEHPYNNLRKRFGALLSDQGFDLMNKFLTYFPGRRISAEDGLKHEYFRETPLPIDPSMFPTWPAKSEQQRVKRGTSPRPPEGGLGYSQLGDDDLKETGFHLTTTNQGASAAGPGFSLKF</t>
  </si>
  <si>
    <t>(direct)Ser_thr_pkinase-IPR002290, (direct)Prot_kinase_core-IPR000719, (direct)Tyr_pkinase-IPR001245, (direct)Kinase_like-IPR011009, (direct)Se/Thr_pkinase-rel-IPR017442</t>
  </si>
  <si>
    <t>2391744</t>
  </si>
  <si>
    <t>ENSE00000731457</t>
  </si>
  <si>
    <t>ENSG00000078674</t>
  </si>
  <si>
    <t>PCM1</t>
  </si>
  <si>
    <t>Pericentriolar material 1 protein (PCM-1)(hPCM-1) [Source:UniProtKB/Swiss-Prot;Acc:Q15154]</t>
  </si>
  <si>
    <t>3087906</t>
  </si>
  <si>
    <t>(+)alt-N-terminus,(+)alt-C-terminus,(+)AA:706(ENSP00000328332)-&gt;2024(ENSP00000327077)</t>
  </si>
  <si>
    <t>(+)COILED,(+)MOD_RES-N6-acetyllysine,(+)MOD_RES-Phosphoserine,(+)MOD_RES-Phosphothreonine,(+)OxRdtase_Mopterin-bd-IPR000572,(+)REGION-Interaction with BBS4,(+)REGION-Interaction with HAP1,(+)SITE-Breakpoint for translocation to form PCM1-JAK2 fusion protein</t>
  </si>
  <si>
    <t>(+)sequence: (ENSP00000328332)MPDPVDPTTVTKTFKTRKASAQASLASKDKTPKSKSKKRNSTQLKSRVKNIKTGSDFSMFEALRDTIYSEVATLISQNESRPHFLIELFHELQLLNTDYLRQRALYALQDIVSRHISESHEKGENVKSVNSGTWIASNSELTPSESLATTDDETFEKNFERETHKISEQNDADNASVLSVSSNFEPFATDDLGNTVIHLDQALARMREYERMKTEAESNSNMRCTCRIIEDGDGAGAGTTVNNLEETPVIENRSSQQPVSEVSTIPCPRIDTQQLDRQIKAIMKEVIPFLKEHMDEVCSSQLLTSVRRMVLTLTQQNDESKEFVKFFHKQLGSILQDSLAKFAGRKLKDCGEDLLVEISEVLFNELAFFKLMQDLDNNSITVKQRCKRKIEATGVIQSCAKEAKRILEDHGSPAGEIDDEDKDKDETETVKQTQTSEVYDGPKNVRSDISDQEEDEESEGCPVSINLSKAETQALTNYGSGEDENEDEEMEEFEEGPVDVQTSLQANTEATEENEHDEQVLQRDFKKTAESKNVPLEREATSKNDQNNCPVKPCYLNILEDEQPLNSAAHKESPPTVDSTQQPNPLPLRLPEMEPLVPRVKEVKSAQETPESSLAGSPDTESPVLVNDYEAESGNISQKSDEEDFVKVEDLPLKLTIYSEADLRKKMVEEEQKNHLSGEICEMQTEELAGNSETLKEPATIPYQEI -&gt; (ENSP00000327077)MATGGGPFEDGMNDQDLPNWSNENVDDRLNNMDWGAQQKKANRSSEKNKKKFGVESDKRVTNDISPESSPGVGRRRTKTPHTFPHSRYMSQMSVPEQAELEKLKQRINFSDLDQRSIGSDSQGRATAANNKRQLSENRKPFNFLPMQINTNKSKDASTNPPNRETIGSAQCKELFASALSNDLLQNCQVSEEDGRGEPAMESSQIVSRLVQIRDYITKASSMREDLVEKNERSANVERLTHLIDHLKEQEKSYMKFLKKILARDPQQEPMEEIENLKKQHDLLKRMLQQQEQLRALQGRQAALLALQHKAEQAIAVMDDSVVAETAGSLSGVSITSELNEELNDLIQRFHNQLRDSQPPAVPDNRRQAESLSLTREVSQSRKPSASERLPDEKVELFSKMRVLQEKKQKMDKLLGELHTLRDQHLNNSSSSPQRSVDQRSTSAPSASVGLAPVVNGESNSLTSSVPYPTASLVSQNESENEGHLNPSEKLQKLNEVRKRLNELRELVHYYEQTSDMMTDAVNENRKDEETEESEYDSEHENSEPVTNIRNPQVASTWNEVNSHSNAQCVSNNRDGRTVNSNCEINNRSAANIRALNMPPSLDCRYNREGEQEIHVAQGEDDEEEEEEAEEEGVSGASLSSHRSSLVDEHPEDAEFEQKINRLMAAKQKLRQLQDLVAMVQDDDAAQGVISASASNLDDFYPAEEDTKQNSNNTRGNANKTQKDTGVNEKAREKFYEAKLQQQQRELKQLQEERKKLIDIQEKIQALQTACPDLQLSAASVGNCPTKKYMPAVTSTPTVNQHETSTSKSVFEPEDSSIVDNELWSEMRRHEMLREELRQRRKQLEALMAEHQRRQGLAETASPVAVSLRSDGSENLCTPQQSRTEKTMATWGGSTQCALDEEGDEDGYLSEGIVRTDEEEEEEQDASSNDNFSVCPSNSVNHNSYNGKETKNRWKNNCPFSADENYRPLAKTRQQNISMQRQENLRWVSELSYVEEKEQWQEQINQLKKQLDFSVSICQTLMQDQQTLSCLLQTLLTGPYSVMPSNVASPQVHFIMHQLNQCYTQLTWQQNNVQRLKQMLNELMRQQNQHPEKPGGKERGSSASHPPSPSLFCPFSFPTQPVNLFNIPGFTNFSSFAPGMNFSPLFPSNFGDFSQNISTPSEQQQPLAQNSSGKTEYMAFPKPFESSSSIGAEKPRNKKLPEEEVESSRTPWLYEQEGEVEKPFIKTGFSVSVEKSTSSNRKNQLDTNGRRRQFDEESLESFSSMPDPVDPTTVTKTFKTRKASAQASLASKDKTPKSKSKKRNSTQLKSRVKNIRYESASMSSTCEPCKSRNRHSAQTEEPVQAKVFSRKNHEQLEKIIKCNRSTEISSETGSDFSMFEALRDTIYSEVATLISQNESRPHFLIELFHELQLLNTDYLRQRALYALQDIVSRHISESHEKGENVKSVNSGTWIASNSELTPSESLATTDDETFEKNFERETHKISEQNDADNASVLSVSSNFEPFATDDLGNTVIHLDQALARMREYERMKTEAESNSNMRCTCRIIEDGDGAGAGTTVNNLEETPVIENRSSQQPVSEVSTIPCPRIDTQQLDRQIKAIMKEVIPFLKEHMDEVCSSQLLTSVRRMVLTLTQQNDESKEFVKFFHKQLGSILQDSLAKFAGRKLKDCGEDLLVEISEVLFNELAFFKLMQDLDNNSITVKQRCKRKIEATGVIQSCAKEAKRILEDHGSPAGEIDDEDKDKDETETVKQTQTSEVYDGPKNVRSDISDQEEDEESEGCPVSINLSKAETQALTNYGSGEDENEDEEMEEFEEGPVDVQTSLQANTEATEENEHDEQVLQRDFKKTAESKNVPLEREATSKNDQNNCPVKPCYLNILEDEQPLNSAAHKESPPTVDSTQQPNPLPLRLPEMEPLVPRVKEVKSAQETPESSLAGSPDTESPVLVNDYEAESGNISQKSDEEDFVKVEDLPLKLTIYSEADLRKKMVEEEQKNHLSGEICEMQTEELAGNSETLKEPETVGAQSI</t>
  </si>
  <si>
    <t>3087813</t>
  </si>
  <si>
    <t>ENSE00001324069|ENSE00001416914</t>
  </si>
  <si>
    <t>ENSG00000104332</t>
  </si>
  <si>
    <t>SFRP1</t>
  </si>
  <si>
    <t>Secreted frizzled-related protein 1 Precursor (sFRP-1)(Frizzled-related protein 1)(FRP-1)(Secreted apoptosis-related protein 2)(SARP-2) [Source:UniProtKB/Swiss-Prot;Acc:Q8N474]</t>
  </si>
  <si>
    <t>3132810</t>
  </si>
  <si>
    <t>3132782</t>
  </si>
  <si>
    <t>ENSE00001482702</t>
  </si>
  <si>
    <t>ENSG00000178773</t>
  </si>
  <si>
    <t>CPNE7</t>
  </si>
  <si>
    <t>Copine-7 (Copine VII) [Source:UniProtKB/Swiss-Prot;Acc:Q9UBL6]</t>
  </si>
  <si>
    <t>3674201</t>
  </si>
  <si>
    <t>(direct)C2_Ca/lipid-bd_reg_CaLB-IPR008973, (direct)C2_Ca-dep-IPR000008</t>
  </si>
  <si>
    <t>3674199</t>
  </si>
  <si>
    <t>ENSE00001220628</t>
  </si>
  <si>
    <t>ENSG00000086758</t>
  </si>
  <si>
    <t>HUWE1</t>
  </si>
  <si>
    <t>E3 ubiquitin-protein ligase HUWE1 (EC 6.3.2.-)(HECT, UBA and WWE domain-containing protein 1)(Upstream regulatory element-binding protein 1)(URE-binding protein 1)(URE-B1)(Mcl-1 ubiquitin ligase E3)(Mule)(ARF-binding protein 1)(ARF-BP1)(Large structure of UREB1)(LASU1)(Homologous to E6AP carboxyl terminus homologous protein 9)(HectH9) [Source:UniProtKB/Swiss-Prot;Acc:Q7Z6Z7]</t>
  </si>
  <si>
    <t>4009483</t>
  </si>
  <si>
    <t>(+)AA:4374(ENSP00000340648)-&gt;4374(ENSP00000262854)</t>
  </si>
  <si>
    <t>(+)sequence: (ENSP00000340648)MKVDRTKLKKTPTEAPADCRALIDKLKVCNDEQLLLELQQIKTWNIGKCELYHWVDLLDRFDGILADAGQTVENMSWMLVCDRPEREQLKMLLLAVLNFTALLIEYSFSRHLYSSIEHLTTLLASSDMQVVLAVLNLLYVFSKRSNYITRLGSDKRTPLLTRLQHLAESWGGKENGFGLAECCRDLHMMKYPPSATTLHFEFYADPGAEVKIEKRTTSNTLHYIHIEQLDKISESPSEIMESLTKMYSIPKDKQMLLFTHIRLAHGFSNHRKRLQAVQARLHAISILVYSNALQESANSILYNGLIEELVDVLQITDKQLMEIKAASLRTLTSIVHLERTPKLSSIIDCTGTASYHGFLPVLVRNCIQAMIDPSMDPYPHQFATALFSFLYHLASYDAGGEALVSCGMMEALLKVIKFLGDEQDQITFVTRAVRVVDLITNLDMAAFQSHSGLSIFIYRLEHEVDLCRKECPFVIKPKIQRPNTTQEGEEMETDMDGVQCIPQRAALLKSMLNFLKKAIQDPAFSDGIRHVMDGSLPTSLKHIISNAEYYGPSLFLLATEVVTVFVFQEPSLLSSLQDNGLTDVMLHALLIKDVPATREVLGSLPNVFSALCLNARGLQSFVQCQPFERLFKVLLSPDYLPAMRRRRSSDPLGDTASNLGSAVDELMRHQPTLKTDATTAIIKLLEEICNLGRDPKYICQKPSIQKADGTATAPPPRSNHAAEEASSEDEEEEEVQAMQSFNSTQQNETEPNQQVVGTEERIPIPLMDYILNVMKFVESILSNNTTDDHCQEFVNQKGLLPLVTILGLPNLPIDFPTSAACQAVAGVCKSILTLSHEPKVLQEGLLQLDSILSSLEPLHRPIESPGGSVLLRELACAGNVADATLSAQATPLLHALTAAHAYIMMFVHTCRVGQSEIRSISVNQWGSQLGLSVLSKLSQLYCSLVWESTVLLSLCTPNSLPSGCEFGQADMQKLVPKDEKAGTTQGGKRSDGEQDGAAGSMDASTQGLLEGIGLDGDTLAPMETDEPTASDSKGKSKITPAMAARIKQIKPLLSASSRLGRALAELFGLLVKLCVGSPVRQRRSHHAASTTTAPTPAARSTASALTKLLTKGLSWQPPPYTPTPRFRLTFFICSVGFTSPMLFDERKYPYHLMLQKFLCSGGHNALFETFNWALSMGGKVPVSEGLEHSDLPDGTGEFLDAWLMLVEKMVNPTTVLESPHSLPAKLPGGVQNFPQFSALRFLVVTQKAAFTCIKNLWNRKPLKVYGGRMAESMLAILCHILRGEPVIRERLSKEKEGSRGEEDTGQEEGGSRREPQVNQQQLQQLMDMGFTREHAMEALLNTSTMEQATEYLLTHPPPIMGGVVRDLSMSEEDQMMRAIAMSLGQDIPMDQRAESPEEVACRKEEEERKAREKQEEEEAKCLEKFQDADPLEQDELHTFTDTMLPGCFHLLDELPDTVYRVCDLIMTAIKRNGADYRDMILKQVVNQVWEAADVLIKAALPLTTSDTKTVSEWISQMATLPQASNLATRILLLTLLFEELKLPCAWVVESSGILNVLIKLLEVVQPCLQAAKEQKEVQTPKWITPVLLLIDFYEKTAISSKRRAQMTKYLQSNSNNWRWFDDRSGRWCSYSASNNSTIDSAWKSGETSVRFTAGRRRYTVQFTTMVQVNEETGNRRPVMLTLLRVPRLNKNSKNSNGQELEKTLEESKEMDIKRKENKGNDTPLALESTNTEKETSLEETKIGEILIQGLTEDMVTVLIRACVSMLGVPVDPDTLHATLRLCLRLTRDHKYAMMFAELKSTRMILNLTQSSGFNGFTPLVTLLLRHIIEDPCTLRHTMEKVVRSAATSGAGSTTSGVVSGSLGSREINYILRVLGPAACRNPDIFTEVANCCIRIALPAPRGSGTASDDEFENLRIKGPNAVQLVKTTPLKPSPLPVIPDTIKEVIYDMLNALAAYHAPEEADKSDPKPGVMTQEVGQLLQDMGDDVYQQYRSLTRQSSDFDTQSGFSINSQVFAADGASTETSASGTSQGEASTPEESRDGKKDKEGDRASEEGKQKGKGSKPLMPTSTILRLLAELVRSYVGIATLIANYSYTVGQSELIKEDCSVLAFVLDHLLPHTQNAEDKDTPALARLFLASLAAAGSGTDAQVALVNEVKAALGRALAMAESTEKHARLQAVMCIISTIMESCPSTSSFYSSATAKTQHNGMNNIIRLFLKKGLVNDLARVPHSLDLSSPNMANTVNAALKPLETLSRIVNQPSSLFGSKSASSKNKSEQDAQGASQDSSSNQQDPGEPGEAEVQEEDHDVTQTEVADGDIMDGEAETDSVVIAGQPEVLSSQEMQVENELEDLIDELLERDGGSGNSTIIVSRSGEDESQEDVLMDEAPSNLSQASTLQANREDSMNILDPEDEEEHTQEEDSSGSNEDEDDSQDEEEEEEEDEEDDQEDDEGEEGDEDDDDDGSEMELDEDYPDMNASPLVRFERFDREDDLIIEFDNMFSSATDIPPSPGNIPTTHPLMVRHADHSSLTLGSGSSTTRLTQGIGRSQRTLRQLTANTGHTIHVHYPGNRQPNPPLILQRLLGPSAAADILQLSSSLPLQSRGRARLLVGNDDVHIIARSDDELLDDFFHDQSTATSQAGTLSSIPTALTRWTEECKVLDAESMHDCVSVVKVSIVNHLEFLRDEELEERREKRRKQLAEEETKITDKGKEDKENRDQSAQCTASKSNDSTEQNLSDGTPMPDSYPTTPSSTDAATSESKETLGTLQSSQQQPTLPTPPALGEVPQELQSPAGEGGSSTQLLMPVEPEELGPTRPSGEAETTQMELSPAPTITSLSPERAEDSDALTAVSSQLEGSPMDTSSLASCTLEEAVGDTSAAGSSEQPRAGSSTPGDAPPAVAEVQGRSDGSGESAQPPEDSSPPASSESSSTRDSAVAISGADSRGILEEPLPSTSSEEEDPLAGISLPEGVDPSFLAALPDDIRREVLQNQLGIRPPTRTAPSTNSSAPAVVGNPGVTEVSPEFLAALPPAIQEEVLAQQRAEQQRRELAQNASSDTPMDPVTFIQTLPSDLRRSVLEDMEDSVLAVMPPDIAAEAQALRREQEARQRQLMHERLFGHSSTSALSAILRSPAFTSRLSGNRGVQYTRLAVQRGGTFQMGGSSSHNRPSGSNVDTLLRLRGRLLLDHEALSCLLVLLFVDEPKLNTSRLHRVLRNLCYHAQTRHWVIRSLLSILQRSSESELCIETPKLTTSEEKGKKSSKSCGSSSHENRPLDLLHKMESKSSNQLSWLSVSMDAALGCRTNIFQIQRSGGRKHTEKHASGGSTVHIHPQAAPVVCRHVLDTLIQLAKVFPSHFTQQRTKETNCESDRERGNKACSPCSSQSSSSGICTDFWDLLVKLDNMNVSRKGKNSVKSVPVSAGGEGETSPYSLEASPLGQLMNMLSHPVIRRSSLLTEKLLRLLSLISIALPENKVSEAQANSGSGASSTTTATSTTSTTTTTAASTTPTPPTAPTPVTSAPALVAATAISTIVVAASTTVTTPTTATTTVSISPTTKGSKSPAKVSDGGSSSTDFKMVSSGLTENQLQLSVEVLTSHSCSEEGLEDAANVLLQLSRGDSGTRDTVLKLLLNGARHLGYTLCKQIGTLLAELREYNLEQQRRAQCETLSPDGLPEEQPQTTKLKGKMQSRFDMAENVVIVASQKRPLGGRELQLPSMSMLTSKTSTQKFFLRVLQVIIQLRDDTRRANKKAKQTGRLGSSGLGSASSIQAAVRQLEAEADAIIQMVREGQRARRQQQAATSESSQSEASVRREESPMDVDQPSPSAQDTQSIASDGTPQGEKEKEERPPELPLLSEQLSLDELWDMLGECLKELEESHDQHAVLVLQPAVEAFFLVHATERESKPPVRDTRESQLAHIKDEPPPLSPAPLTPATPSSLDPFFSREPSSMHISSSLPPDTQKFLRFAETHRTVLNQILRQSTTHLADGPFAVLVDYIRVLDFDVKRKYFRQELERLDEGLRKEDMAVHVRRDHVFEDSYRELHRKSPEEMKNRLYIVFEGEEGQDAGGLLREWYMIISREMFNPMYALFRTSPGDRVTYTINPSSHCNPNHLSYFKFVGRIVAKAVYDNRLLECYFTRSFYKHILGKSVRYTDMESEDYHFYQGLVYLLENDVSTLGYDLTFSTEVQEFGVCEVRDLKPNGANILVTEENKKEYVHLVCQMRMTGAIRKQLAAFLEGFYEIIPKRLISIFTEQELELLISGLPTIDIDDLKSNTEYHKYQSNSIQIQWFWRALRSFDQADRAKFLQFVTGTSKVPLQGFAALEGMNGIQKFQIHRDDRSTDRLPSAHTCFNQLDLPAYESFEKLRHMLLLAIQECSEGFGLA -&gt; (ENSP00000262854)MKVDRTKLKKTPTEAPADCRALIDKLKVCNDEQLLLELQQIKTWNIGKCELYHWVDLLDRFDGILADAGQTVENMSWMLVCDRPEREQLKMLLLAVLNFTALLIEYSFSRHLYSSIEHLTTLLASSDMQVVLAVLNLLYVFSKRSNYITRLGSDKRTPLLTRLQHLAESWGGKENGFGLAECCRDLHMMKYPPSATTLHFEFYADPGAEVKIEKRTTSNTLHYIHIEQLDKISESPSEIMESLTKMYSIPKDKQMLLFTHIRLAHGFSNHRKRLQAVQARLHAISILVYSNALQESANSILYNGLIEELVDVLQITDKQLMEIKAASLRTLTSIVHLERTPKLSSIIDCTGTASYHGFLPVLVRNCIQAMIDPSMDPYPHQFATALFSFLYHLASYDAGGEALVSCGMMEALLKVIKFLGDEQDQITFVTRAVRVVDLITNLDMAAFQSHSGLSIFIYRLEHEVDLCRKECPFVIKPKIQRPNTTQEGEEMETDMDGVQCIPQRAALLKSMLNFLKKAIQDPAFSDGIRHVMDGSLPTSLKHIISNAEYYGPSLFLLATEVVTVFVFQEPSLLSSLQDNGLTDVMLHALLIKDVPATREVLGSLPNVFSALCLNARGLQSFVQCQPFERLFKVLLSPDYLPAMRRRRSSDPLGDTASNLGSAVDELMRHQPTLKTDATTAIIKLLEEICNLGRDPKYICQKPSIQKADGTATAPPPRSNHAAEEASSEDEEEEEVQAMQSFNSTQQNETEPNQQVVGTEERIPIPLMDYILNVMKFVESILSNNTTDDHCQEFVNQKGLLPLVTILGLPNLPIDFPTSAACQAVAGVCKSILTLSHEPKVLQEGLLQLDSILSSLEPLHRPIESPGGSVLLRELACAGNVADATLSAQATPLLHALTAAHAYIMMFVHTCRVGQSEIRSISVNQWGSQLGLSVLSKLSQLYCSLVWESTVLLSLCTPNSLPSGCEFGQADMQKLVPKDEKAGTTQGGKRSDGEQDGAAGSMDASTQGLLEGIGLDGDTLAPMETDEPTASDSKGKSKITPAMAARIKQIKPLLSASSRLGRALAELFGLLVKLCVGSPVRQRRSHHAASTTTAPTPAARSTASALTKLLTKGLSWQPPPYTPTPRFRLTFFICSVGFTSPMLFDERKYPYHLMLQKFLCSGGHNALFETFNWALSMGGKVPVSEGLEHSDLPDGTGEFLDAWLMLVEKMVNPTTVLESPHSLPAKLPGGVQNFPQFSALRFLVVTQKAAFTCIKNLWNRKPLKVYGGRMAESMLAILCHILRGEPVIRERLSKEKEGSRGEEDTGQEEGGSRREPQVNQQQLQQLMDMGFTREHAMEALLNTSTMEQATEYLLTHPPPIMGGVVRDLSMSEEDQMMRAIAMSLGQDIPMDQRAESPEEVACRKEEEERKAREKQEEEEAKCLEKFQDADPLEQDELHTFTDTMLPGCFHLLDELPDTVYRVCDLIMTAIKRNGADYRDMILKQVVNQVWEAADVLIKAALPLTTSDTKTVSEWISQMATLPQASNLATRILLLTLLFEELKLPCAWVVESSGILNVLIKLLEVVQPCLQAAKEQKEVQTPKWITPVLLLIDFYEKTAISSKRRAQMTKYLQSNSNNWRWFDDRSGRWCSYSASNNSTIDSAWKSGETSVRFTAGRRRYTVQFTTMVQVNEETGNRRPVMLTLLRVPRLNKNSKNSNGQELEKTLEESKEMDIKRKENKGNDTPLALESTNTEKETSLEETKIGEILIQGLTEDMVTVLIRACVSMLGVPVDPDTLHATLRLCLRLTRDHKYAMMFAELKSTRMILNLTQSSGFNGFTPLVTLLLRHIIEDPCTLRHTMEKVVRSAATSGAGSTTSGVVSGSLGSREINYILRVLGPAACRNPDIFTEVANCCIRIALPAPRGSGTASDDEFENLRIKGPNAVQLVKTTPLKPSPLPVIPDTIKEVIYDMLNALAAYHAPEEADKSDPKPGVMTQEVGQLLQDMGDDVYQQYRSLTRQSSDFDTQSGFSINSQVFAADGASTETSASGTSQGEASTPEESRDGKKDKEGDRASEEGKQKGKGSKPLMPTSTILRLLAELVRSYVGIATLIANYSYTVGQSELIKEDCSVLAFVLDHLLPHTQNAEDKDTPALARLFLASLAAAGSGTDAQVALVNEVKAALGRALAMAESTEKHARLQAVMCIISTIMESCPSTSSFYSSATAKTQHNGMNNIIRLFLKKGLVNDLARVPHSLDLSSPNMANTVNAALKPLETLSRIVNQPSSLFGSKSASSKNKSEQDAQGASQDSSSNQQDPGEPGEAEVQEEDHDVTQTEVADGDIMDGEAETDSVVIAGQPEVLSSQEMQVENELEDLIDELLERDGGSGNSTIIVSRSGEDESQEDVLMDEAPSNLSQASTLQANREDSMNILDPEDEEEHTQEEDSSGSNEDEDDSQDEEEEEEEDEEDDQEDDEGEEGDEDDDDDGSEMELDEDYPDMNASPLVRFERFDREDDLIIEFDNMFSSATDIPPSPGNIPTTHPLMVRHADHSSLTLGSGSSTTRLTQGIGRSQRTLRQLTANTGHTIHVHYPGNRQPNPPLILQRLLGPSAAADILQLSSSLPLQSRGRARLLVGNDDVHIIARSDDELLDDFFHDQSTATSQAGTLSSIPTALTRWTEECKVLDAESMHDCVSVVKVSIVNHLEFLRDEELEERREKRRKQLAEEETKITDKGKEDKENRDQSAQCTASKSNDSTEQNLSDGTPMPDSYPTTPSSTDAATSESKETLGTLQSSQQQPTLPTPPALGEVPQELQSPAGEGGSSTQLLMPVEPEELGPTRPSGEAETTQMELSPAPTITSLSPERAEDSDALTAVSSQLEGSPMDTSSLASCTLEEAVGDTSAAGSSEQPRAGSSTPGDAPPAVAEVQGRSDGSGESAQPPEDSSPPASSESSSTRDSAVAISGADSRGILEEPLPSTSSEEEDPLAGISLPEGVDPSFLAALPDDIRREVLQNQLGIRPPTRTAPSTNSSAPAVVGNPGVTEVSPEFLAALPPAIQEEVLAQQRAEQQRRELAQNASSDTPMDPVTFIQTLPSDLRRSVLEDMEDSVLAVMPPDIAAEAQALRREQEARQRQLMHERLFGHSSTSALSAILRSPAFTSRLSGNRGVQYTRLAVQRGGTFQMGGSSSHNRPSGSNVDTLLRLRGRLLLDHEALSCLLVLLFVDEPKLNTSRLHRVLRNLCYHAQTRHWVIRSLLSILQRSSESELCIETPKLTTSEEKGKKSSKSCGSSSHENRPLDLLHKMESKSSNQLSWLSVSMDAALGCRTNIFQIQRSGGRKHTEKHASGGSTVHIHPQAAPVVCRHVLDTLIQLAKVFPSHFTQQRTKETNCESDRERGNKACSPCSSQSSSSGICTDFWDLLVKLDNMNVSRKGKNSVKSVPVSAGGEGETSPYSLEASPLGQLMNMLSHPVIRRSSLLTEKLLRLLSLISIALPENKVSEAQANSGSGASSTTTATSTTSTTTTTAASTTPTPPTAPTPVTSAPALVAATAISTIVVAASTTVTTPTTATTTVSISPTTKGSKSPAKVSDGGSSSTDFKMVSSGLTENQLQLSVEVLTSHSCSEEGLEDAANVLLQLSRGDSGTRDTVLKLLLNGARHLGYTLCKQIGTLLAELREYNLEQQRRAQCETLSPDGLPEEQPQTTKLKGKMQSRFDMAENVVIVASQKRPLGGRELQLPSMSMLTSKTSTQKFFLRVLQVIIQLRDDTRRANKKAKQTGRLGSSGLGSASSIQAAVRQLEAEADAIIQMVREGQRARRQQQAATSESSQSEASVRREESPMDVDQPSPSAQDTQSIASDGTPQGEKEKEERPPELPLLSEQLSLDELWDMLGECLKELEESHDQHAVLVLQPAVEAFFLVHATERESKPPVRDTRESQLAHIKDEPPPLSPAPLTPATPSSLDPFFSREPSSMHISSSLPPDTQKFLRFAETHRTVLNQILRQSTTHLADGPFAVLVDYIRVLDFDVKRKYFRQELERLDEGLRKEDMAVHVRRDHVFEDSYRELHRKSPEEMKNRLYIVFEGEEGQDAGGLLREWYMIISREMFNPMYALFRTSPGDRVTYTINPSSHCNPNHLSYFKFVGRIVAKAVYDNRLLECYFTRSFYKHILGKSVRYTDMESEDYHFYQGLVYLLENDVSTLGYDLTFSTEVQEFGVCEVRDLKPNGANILVTEENKKEYVHLVCQMRMTGAIRKQLAAFLEGFYEIIPKRLISIFTEQELELLISGLPTIDIDDLKSNTEYHKYQSNSIQIQWFWRALRSFDQADRAKFLQFVTGTSKVPLQGFAALEGMNGIQKFQIHRDDRSTDRLPSAHTCFNQLDLPAYESFEKLRHMLLLAIQECSEGFGLA</t>
  </si>
  <si>
    <t>4009315</t>
  </si>
  <si>
    <t>ENSE00001285581</t>
  </si>
  <si>
    <t>E87-1</t>
  </si>
  <si>
    <t>ENSG00000206149</t>
  </si>
  <si>
    <t>HERC2P2</t>
  </si>
  <si>
    <t>Putative uncharacterized protein HERC2P2  [Source:UniProtKB/TrEMBL;Acc:A6NLQ0]</t>
  </si>
  <si>
    <t>E18-2</t>
  </si>
  <si>
    <t>3585800</t>
  </si>
  <si>
    <t>(+)alt-N-terminus,(+)alt-C-terminus,(+)AA:169(BAG57243.1)-&gt;508(BAG56995.1)</t>
  </si>
  <si>
    <t>(+)sequence: (BAG57243.1)MMFTSTINLLQTLCLSAGVHAEIMQSEATKTLCGLLQMLVESGMTDKTSSPNRLVYREQHRSWCTLGFVQSIALTLQVCGALSSLQWITLLMKVVEGHAPFTATSLQRQILAVHLLQAVLPSWDKTERARDMKCLVEKLFDFLGSLLTMCSSDVPLLRGEWPSPFPVPW -&gt; (BAG56995.1)MLRWRRVCPQASLTATHSSTLVEEVVALLHTLHSLTQWNGLINKYINSQLRSITHSFAGRPSEGAQLEDYFPDSENPEVGGLMAVLAVVGGIDGRLRLGGQVVHDDFGEVTMTRITLKGKITVQFSDMRTCRVCPLNQLKPLPAVAFNVNNLPFTEPMLSVWAQLVNLAGSKLEKHKIKKSTKQAFAGQVDLDLLRCQQLKLYILKAGRALFSHQDKLRQILSQPAVQETGSVHTDDGAVVSPDLGDMSPEGPQPPMILLQQLLASATQPSPVKAIFDKQELEAAALAVCQCLAVESTHPSSPGFEDCSSSEATTPVAVQHIRPARVKRRKQSPVPALPIVVQLMEMGFSRRNIEFALKSLTGASGNASGLPGVEALVGWLLDHSDIQVTELSDADTVSDEYSDEEVVEDVDDAAYSMSTGAVVTESQTYKNRAGFLGNDDYAVYVRENIQVGMMVRCCRTYEEVCEGDVMLAKSSSWTEMDCMISMCSVTGSRKGASTGLGTFMWNL</t>
  </si>
  <si>
    <t>3585749</t>
  </si>
  <si>
    <t>ENSE00001493987</t>
  </si>
  <si>
    <t>ENSG00000091592</t>
  </si>
  <si>
    <t>NLRP1</t>
  </si>
  <si>
    <t>NACHT, LRR and PYD domains-containing protein 1 (Death effector filament-forming ced-4-like apoptosis protein)(Nucleotide-binding domain and caspase recruitment domain)(Caspase recruitment domain-containing protein 7) [Source:UniProtKB/Swiss-Prot;Acc:Q9C000]</t>
  </si>
  <si>
    <t>3742852</t>
  </si>
  <si>
    <t>(+)alt-N-terminus,(+)alt-C-terminus,(+)AA:87(AK057464-PEP)-&gt;1375(AAH51787.1)</t>
  </si>
  <si>
    <t>(+)ATPase_AAA+_core-IPR003593,(+)DEATH_like-IPR011029,(+)DOMAIN-DAPIN,(+)DOMAIN-NACHT,(+)HELIX,(+)Leu-rich_rpt-IPR001611,(+)Leu-rich_rpt_Cys-con_subtyp-IPR006553,(+)Leu-rich_rpt_RNase_inh_sub-typ-IPR003590,(+)NACHT_NTPase-IPR007111,(+)NP_BIND-ATP,(+)Pyrin-IPR004020,(+)REPEAT-LRR 1,(+)REPEAT-LRR 2,(+)REPEAT-LRR 3,(+)REPEAT-LRR 4,(+)REPEAT-LRR 5,(+)REPEAT-LRR 6,(+)REPEAT-LRR 7,(+)STRAND</t>
  </si>
  <si>
    <t>(+)sequence: (AK057464-PEP)MTSFKLFRATLNILSFHFSLSGPSMSFHSAFCNLPFHSSHSFTPPKPSFHSTLHTFQFHPSYTSTRLGAVAHASNPSSLGGRGRWIT -&gt; (AAH51787.1)MAGGAWGRLACYLEFLKKEELKEFQLLLANKAHSRSSSGETPAQPEKTSGMEVASYLVAQYGEQRAWDLALHTWEQMGLRSLCAQAQEGAGHSPSFPYSPSEPHLGSPSQPTSTAVLMPWIHELPAGCTQGSERRVLRQLPDTSGRRWREISASLLYQALPSSPDHESPSQESPNAPTSTAVLGSWGSPPQPSLAPREQEAPGTQWPLDETSGIYYTEIREREREKSEKGRPPWAAVVGTPPQAHTSLQPHHHPWEPSVRESLCSTWPWKNEDFNQKFTQLLLLQRSHPRSQDPLVKRSWPDYVEENRGHLIEIRDLFGPGLDTQEPRIVILQGAAGIGKSTLARQVKEAWGRGQLYGDRFQHVFYFSCRELAQSKVVSLAELIGKDGTATPAPIRQILSRPERLLFILDGVDEPGWVLQEPSSELCLHWSQPQPADALLGSLLGKTILPEASFLITARTTALQNLIPSLEQARWVEVLGFSESSRKEYFYRYFTDERQAIRAFRLVKSNKELWALCLVPWVSWLACTCLMQQMKRKEKLTLTSKTTTTLCLHYLAQALQAQPLGPQLRDLCSLAAEGIWQKKTLFSPDDLRKHGLDGAIISTFLKMGILQEHPIPLSYSFIHLCFQEFFAAMSYVLEDEKGRGKHSNCIIDLEKTLEAYGIHGLFGASTTRFLLGLLSDEGEREMENIFHCRLSQGRNLMQWVPSLQLLLQPHSLESLHCLYETRNKTFLTQVMAHFEEMGMCVETDMELLVCTFCIKFSRHVKKLQLIEGRQHRSTWSPTMVVLFRWVPVTDAYWQILFSVLKVTRNLKELDLSGNSLSHSAVKSLCKTLRRPRCLLETLRLAGCGLTAEDCKDLAFGLRANQTLTELDLSFNVLTDAGAKHLCQRLRQPSCKLQRLQLVSCGLTSDCCQDLASVLSASPSLKELDLQQNNLDDVGVRLLCEGLRHPACKLIRLGLDQTTLSDEMRQELRALEQEKPQLLIFSRRKPSVMTPTEGLDTGEMSNSTSSLKRQRLGSERAASHVAQANLKLLDVSKIFPIAEIAGKSHEESSPEVVPVELLCVPSPASQGDLHTKPLGTDDDFWGPTGPVATEVVDKEKNLYRVHFPVAGSYRWPNTGLCFVMREAVTVEIEFCVWDQFLGEINPQHSWMVAGPLLDIKAEPGAVEAVHLPHFVALQGGHVDTSLFQMAHFKEEGMLLEKPARVELHHIVLENPSFSPLGVLLKMIHNALRFIPVTSVVLLYHRVHPEEVTFHLYLIPSDCSIRKAIDDLEMKFQFVRIHKPPPLTPLYMGCRYTVSGSGSGMLEILPKELELCYRSPGEDQLFSEFYVGHLGSGIRLQVKDKKDETLVWEALVKPGRNTSQPWNLRCNRDARRY</t>
  </si>
  <si>
    <t>3742783</t>
  </si>
  <si>
    <t>ENSE00001149441</t>
  </si>
  <si>
    <t>ENSG00000205659</t>
  </si>
  <si>
    <t>LIN52</t>
  </si>
  <si>
    <t>Protein lin-52 homolog  [Source:UniProtKB/Swiss-Prot;Acc:Q52LA3]</t>
  </si>
  <si>
    <t>E6-4</t>
  </si>
  <si>
    <t>3544065</t>
  </si>
  <si>
    <t>3544029</t>
  </si>
  <si>
    <t>ENSE00001487500</t>
  </si>
  <si>
    <t>3062893</t>
  </si>
  <si>
    <t>(+)alt-C-terminus,(+)AA:324(AK309936-PEP)-&gt;511(ENSP00000005260)</t>
  </si>
  <si>
    <t>(+)DOMAIN-SH3,(+)MOD_RES-Phosphoserine,(+)MOD_RES-Phosphothreonine,(+)MUTAGEN-Missing: Loss ability to induce the formation of actin clusters; induce the formation of long filipodia,(+)REGION-Binds F-actin,(+)SH3_2-IPR011511,(+)SH3_domain-IPR001452</t>
  </si>
  <si>
    <t>(+)sequence: (AK309936-PEP)MSRGPEEVNRLTESTYRNVMEQFNPGLRNLINLGKNYEKAVNAMILAGKAYYDGVAKIGEIATGSPVSTELGHVLIEISSTHKKLNESLDENFKKFHKEIIHELEKKIELDVKYMNATLKRYQTEHKNKLESLEKSQAELKKIRRKSQGSRNALKYEHKEIEYVETVTSRQSEIQKFIADGCKEALLEEKRRFCFLVDKHCGFANHIHYYHLQSAELLNSKLPRWQETCVDAIKVPEKIMNMIEEIKTPASTPVSGTPQASPMIERSNVVRKDYDTLSKCSPKMPPAPSGRAYTSPLIDMFNNPATAAPNSQRVNNSTGLGVRS -&gt; (ENSP00000005260)MSRGPEEVNRLTESTYRNVMEQFNPGLRNLINLGKNYEKAVNAMILAGKAYYDGVAKIGEIATGSPVSTELGHVLIEISSTHKKLNESLDENFKKFHKEIIHELEKKIELDVKYMNATLKRYQTEHKNKLESLEKSQAELKKIRRKSQGSRNALKYEHKEIEYVETVTSRQSEIQKFIADGCKEALLEEKRRFCFLVDKHCGFANHIHYYHLQSAELLNSKLPRWQETCVDAIKVPEKIMNMIEEIKTPASTPVSGTPQASPMIERSNVVRKDYDTLSKCSPKMPPAPSGRAYTSPLIDMFNNPATAAPNSQRVNNSTGTSEDPSLQRSVSVATGLNMMKKQKVKTIFPHTAGSNKTLLSFAQGDVITLLIPEEKDGWLYGEHDVSKARGWFPSSYTKLLEENETEAVTVPTPSPTPVRSISTVNLSENSSVVIPPPDYLECLSMGAAADRRADSARTTSTFKAPASKPETAAPNDANGTAKPPFLSGENPFATVKLRPTVTNDRSAPIIR</t>
  </si>
  <si>
    <t>ENSE00000877538</t>
  </si>
  <si>
    <t>ENSG00000111799</t>
  </si>
  <si>
    <t>COL12A1</t>
  </si>
  <si>
    <t>Collagen alpha-1(XII) chain Precursor  [Source:UniProtKB/Swiss-Prot;Acc:Q99715]</t>
  </si>
  <si>
    <t>E24-2</t>
  </si>
  <si>
    <t>2961247</t>
  </si>
  <si>
    <t>(+)alt-N-terminus,(+)alt-C-terminus,(+)AA:113(ENSP00000265379)-&gt;1899(AAI46869.1)</t>
  </si>
  <si>
    <t>(-)Laminin_G_thrombospondin_N-IPR003129,(+)Collagen-IPR008160,(+)ConA_like_lec_gl-IPR008985,(+)DOMAIN-Fibronectin type-III 10,(+)DOMAIN-Fibronectin type-III 11,(+)DOMAIN-Fibronectin type-III 12,(+)DOMAIN-Fibronectin type-III 13,(+)DOMAIN-Fibronectin type-III 14,(+)DOMAIN-Fibronectin type-III 15,(+)DOMAIN-Fibronectin type-III 16,(+)DOMAIN-Fibronectin type-III 17,(+)DOMAIN-Fibronectin type-III 18,(+)DOMAIN-Fibronectin type-III 9,(+)DOMAIN-TSP N-terminal,(+)DOMAIN-VWFA 3,(+)DOMAIN-VWFA 4,(+)FN_III-IPR003961,(+)Fibronectin_typ-III-like_fold-IPR008957,(+)Laminin_G_thrombospondin_N-IPR003129,(+)MOD_RES-4-hydroxyproline,(+)MOTIF-Cell attachment site,(+)PRO_rich-IPR000694,(+)REGION-Nonhelical region (NC2),(+)REGION-Nonhelical region (NC3),(+)REGION-Triple-helical region (COL2) with 1 imperfection,(+)SIGNAL,(+)VWF_A-IPR002035</t>
  </si>
  <si>
    <t>(+)sequence: (ENSP00000265379)DLHPNGLPPSYTIILLFRLLPETPSDPFAIWQITDRDYKPQVGVIADPSSKTLSFFNKDTRGEVQTVTFDTEEVKTLFYGSFHKRDEGKCPAFPNSCTCTQDSVGPPGPPGPA -&gt; (AAI46869.1)MRSRLPPALAALGAALLLSSIEAEGMECLTRAEADIVLLVDGSWSIGRANFRTVRSFISRIVEVFDIGPKRVQIALAQYSGDPRTEWQLNAHRDKKSLLQAVANLPYKGGNTLTGMALNFIRQQNFRTQAGMRPRARKIGVLITDGKSQDDVEAPSKKLKDEGVELFAIGIKNADEVELKMIATDPDDTHAYNVADFESLSRIVDDLTINLCNSVKGPGDLEAPSNLVISERTHRSFRVSWTPPSDSVDRYKVEYYPVSGGKRQEFYVSRMETSTVLKDLKPETEYVVNVYSVVEDEYSEPLKGTEKTLPVPVVSLNIYDVGPTTMHVQWQPVGGATGYILSYKPVKDTEPTRPKEVRLGPTVNDMQLTDLVPNTEYAVTVQAVLHDLTSEPVTVREVTLPLPRPQDLKLRDVTHSTMNVFWEPVPGKVRKYIVRYKTPEEDVKEVEVDRSETSTSLKDLFSQTLYTVSVSAVHDEGESPPVTAQETTRPVPAPTNLKITEVTSEGFRGTWDHGASDVSLYRITWAPFGSSDKMETILNGDENTLVFENLNPNTIYEVSITAIYPDESESDDLIGSERTLPILTTQAPKSGPRNLQVYNATSNSLTVKWDPASGRVQKYRITYQPSTGEGNEQTTTIGGRQNSVVLQKLKPDTPYTITVSSLYPDGEGGRMTGRGKTKPLNTVRNLRVYDPSTSTLNVRWDHAEGNPRQYKLFYAPAAGGPEELVPIPGNTNYAILRNLQPDTSYTVTVVPVYTEGDGGRTSDTGRTLMRGLARNVQVYNPTPNSLDVRWDPAPGPVLQYRVVYSPVDGTRPSESIVVPGNTRMVHLERLIPDTLYSVNLVALYSDGEGNPSPAQGRTLPRSGPRNLRVFGETTNSLSVAWDHADGPVQQYRIIYSPTVGDPIDEYTTVPGRRNNVILQPLQPDTPYKITVIAVYEDGDGGHLTGNGRTVGLLPPQNIHISDEWYTRFRVSWDPSPSPVLGYKIVYKPVGSNEPMEAFVGEMTSYTLHNLNPSTTYDVNVYAQYDSGLSVPLTDQGTTLYLNVTDLKTYQIGWDTFCVKWSPHRAATSYRLKLSPADGTRGQEITVRGSETSHCFTGLSPDTDYGVTVFVQTPNLEGPGVSVKEHTTVKPTEAPTEPPTPPPPPTIPPARDVCKGAKADIVFLTDASWSIGDDNFNKVVKFIFNTVGGFDEISPAGIQVSFVQYSDEVKSEFKLNTYNDKALALGALQNIRYRGGNTRTGKALTFIKEKVLTWESGMRKNVPKVLVVVTDGRSQDEVKKAALVIQQSGFSVFVVGVADVDYNELANIASKPSERHVFIVDDFESFEKIEDNLITFVCETATSSCPLIYLDGYTSPGFKMLEAYNLTEKNFASVQGVSLESGSFPSYSAYRIQKNAFVNQPTADLHPNGLPPSYTIILLFRLLPETPSDPFAIWQITDRDYKPQVGVIADPSSKTLSFFNKDTRGEVQTVTFDTEEVKTLFYGSFHKVHIVVTSKSVKIYIDCYEIIEKDIKEAGNITTDGYEILGKLLKGERKSAAFQIQSFDIVCSPVWTSRDRCCDIPSRRDEGKCPAFPNSCTCTQDSVGPPGPPGPAGGPGAKGPRGERGISGAIGPPGPRGDIGPPGPQGPPGPQGPNGLSIPGEQGRQGMKGDAGEPGLPGRTGTPGLPGPPGPMGPPGDRGFTGKDGAMGPRGPPGPPGSPGSPGVTGPSGKPGKPGDHGRPGPSGLKGEKGDRGDIASQNMMRAVARQVCEQLISGQMNRFNQMLNQIPNDYQSSRNQPGPPGPPGPPGSAGARGEPGPGGRPGFPGTPGMQGPPGERGLPGEKGERGTGSSGPRGLPGPQGPQGESRTGPPGSTGSRGPPGPPGRPGNSGIRGPPGPPGYCDSSQCASIPYNGQSYPGSG</t>
  </si>
  <si>
    <t>(direct)Fibronectin_typ-III-like_fold-IPR008957, (direct)FN_III-IPR003961</t>
  </si>
  <si>
    <t>2961177</t>
  </si>
  <si>
    <t>ENSE00001143306</t>
  </si>
  <si>
    <t>ENSG00000172379</t>
  </si>
  <si>
    <t>Aryl hydrocarbon receptor nuclear translocator 2 (ARNT protein 2) [Source:UniProtKB/Swiss-Prot;Acc:Q9HBZ2]</t>
  </si>
  <si>
    <t>E20-2</t>
  </si>
  <si>
    <t>3604073</t>
  </si>
  <si>
    <t>3604006</t>
  </si>
  <si>
    <t>ENSE00001165394</t>
  </si>
  <si>
    <t>E22-4</t>
  </si>
  <si>
    <t>ENSG00000124091</t>
  </si>
  <si>
    <t>GCNT7</t>
  </si>
  <si>
    <t>Beta-1,3-galactosyl-O-glycosyl-glycoprotein beta-1,6-N-acetylglucosaminyltransferase 7 (EC 2.4.1.-) [Source:UniProtKB/Swiss-Prot;Acc:Q6ZNI0]</t>
  </si>
  <si>
    <t>3910841</t>
  </si>
  <si>
    <t>3910831</t>
  </si>
  <si>
    <t>ENSE00000845711</t>
  </si>
  <si>
    <t>ENSG00000109743</t>
  </si>
  <si>
    <t>BST1</t>
  </si>
  <si>
    <t>ADP-ribosyl cyclase 2 Precursor (EC 3.2.2.5)(Cyclic ADP-ribose hydrolase 2)(cADPr hydrolase 2)(Bone marrow stromal antigen 1)(BST-1)(CD157 antigen) [Source:UniProtKB/Swiss-Prot;Acc:Q10588]</t>
  </si>
  <si>
    <t>2719640</t>
  </si>
  <si>
    <t>(+)alt-coding,(+)AA:318(ENSP00000265016)-&gt;333(ENSP00000371783),(+)microRNA-target(hsa-miR-34a*:mirbase,hsa-miR-421:mirbase)</t>
  </si>
  <si>
    <t>(-)ADP-ribosyl_cyclase-IPR003193,(-)DISULFID,(+)ADP-ribosyl_cyclase-IPR003193</t>
  </si>
  <si>
    <t>(+)sequence: (ENSP00000265016)MAAQGCAASRLLQLLLQLLLLLLLLAAGGARARWRGEGTSAHLRDIFLGRCAEYRALLSPEQRNKNCTAIWEAFKVALDKDPCSVLPSDYDLFINLSRHSIPRDKSLFWENSHLLVNSFADNTRRFMPLSDVLYGRVADFLSWCRQKNDSGLDYQSCPTSEDCENNPVDSFWKRASIQYSKDSSGVIHVMLNGSEPTGAYPIKGFFADYEIPNLQKEKITRIEIWVMHEIGGPNVESCGEGSMKVLEKRLKDMGFQYSCINDYRPVKLLQCVDHSTHPDCALKSAAAATQRKAPSLYTEQRAGLIIPLFLVLASRTQL -&gt; (ENSP00000371783)MAAQGCAASRLLQLLLQLLLLLLLLAAGGARARWRGEGTSAHLRDIFLGRCAEYRALLSPEQRQIRNSREPPVLHTTQNKNCTAIWEAFKVALDKDPCSVLPSDYDLFINLSRHSIPRDKSLFWENSHLLVNSFADNTRRFMPLSDVLYGRVADFLSWCRQKNDSGLDYQSCPTSEDCENNPVDSFWKRASIQYSKDSSGVIHVMLNGSEPTGAYPIKGFFADYEIPNLQKEKITRIEIWVMHEIGGPNVESCGEGSMKVLEKRLKDMGFQYSCINDYRPVKLLQCVDHSTHPDCALKSAAAATQRKAPSLYTEQRAGLIIPLFLVLASRTQL,(+)miR-sequence: (hsa-miR-34a*:mirbase)GACACTGCATGCTTGTTGATTG,(+)miR-sequence: (hsa-miR-421:mirbase)ACGGACACTGCATGCTTGTTGAT</t>
  </si>
  <si>
    <t>2719617</t>
  </si>
  <si>
    <t>ENSE00001491800</t>
  </si>
  <si>
    <t>ENSG00000088179</t>
  </si>
  <si>
    <t>PTPN4</t>
  </si>
  <si>
    <t>Tyrosine-protein phosphatase non-receptor type 4 (EC 3.1.3.48)(Protein-tyrosine phosphatase MEG1)(PTPase-MEG1)(MEG) [Source:UniProtKB/Swiss-Prot;Acc:P29074]</t>
  </si>
  <si>
    <t>2503028</t>
  </si>
  <si>
    <t>(+)alt-N-terminus,(+)AA:639(BX648614-PEP)-&gt;926(ENSP00000263708)</t>
  </si>
  <si>
    <t>(+)DOMAIN-FERM,(+)Ez/rad/moesin-IPR000798,(+)FERM_3-hlx-IPR009065,(+)FERM_dom-IPR000299,(+)Tyr_Pase_non-rcpt_typ-3/4-IPR012151</t>
  </si>
  <si>
    <t>(+)sequence: (BX648614-PEP)MVNYRACKNLWKACVEHHTFFRLDRPLPPQKNFFAHYFTLGSKFRYCGRTEVQSVQYGKEKANKDRVFARSPSKPLARKLMDWEVVSRNSISDDRLETQSLPSRSPPGTPNHRNSTFTQEGTRLRPSSVGHLVDHMVHTSPSEVFVNQRSPSSTQANSIVLESSPSQETPGDGKPPALPPKQSKKNSWNQIHYSHSQQDLESHINETFDIPSSPEKPTPNGGIPHDNLVLIRMKPDENGRFGFNVKGGYDQKMPVIVSRVAPGTPADLCVPRLNEGDQVVLINGRDIAEHTHDQVVLFIKASCERHSGELMLLVRPNAVYDVVEEKLENEPDFQYIPEKAPLDSVHQDDHSLRESMIQLAEGLITGTVLTQFDQLYRKKPGMTMSCAKLPQNISKNRYRDISPYDATRVILKGNEDYINANYINMEIPSSSIINQYIACQGPLPHTCTDFWQMTWEQGSSMVVMLTTQVERGRVKCHQYWPEPTGSSSYGCYQVTCHSEEGNTAYIFRKMTLFNQEKNESRPLTQIQYIAWPDHGVPDDSSDFLDFVCHVRNKRAGKEEPVVVHCSAGIGRTGVLITMETAMCLIECNQPVYPLDIVRTMRDQRAMMIQTPSQYRFVCEAILKVYEEGFVKPLTTSTNK -&gt; (ENSP00000263708)MTSRFRLPAGRTYNVRASELARDRQHTEVVCNILLLDNTVQAFKVNKHDQGQVLLDVVFKHLDLTEQDYFGLQLADDSTDNPRWLDPNKPIRKQLKRGSPYSLNFRVKFFVSDPNKLQEEYTRYQYFLQIKQDILTGRLPCPSNTAALLASFAVQSELGDYDQSENLSGYLSDYSFIPNQPQDFEKEIAKLHQQHIGLSPAEAEFNYLNTARTLELYGVEFHYARDQSNNEIMIGVMSGGILIYKNRVRMNTFPWLKIVKISFKCKQFFIQLRKELHESRETLLGFNMVNYRACKNLWKACVEHHTFFRLDRPLPPQKNFFAHYFTLGSKFRYCGRTEVQSVQYGKEKANKDRVFARSPSKPLARKLMDWEVVSRNSISDDRLETQSLPSRSPPGTPNHRNSTFTQEGTRLRPSSVGHLVDHMVHTSPSEVFVNQRSPSSTQANSIVLESSPSQETPGDGKPPALPPKQSKKNSWNQIHYSHSQQDLESHINETFDIPSSPEKPTPNGGIPHDNLVLIRMKPDENGRFGFNVKGGYDQKMPVIVSRVAPGTPADLCVPRLNEGDQVVLINGRDIAEHTHDQVVLFIKASCERHSGELMLLVRPNAVYDVVEEKLENEPDFQYIPEKAPLDSVHQDDHSLRESMIQLAEGLITGTVLTQFDQLYRKKPGMTMSCAKLPQNISKNRYRDISPYDATRVILKGNEDYINANYINMEIPSSSIINQYIACQGPLPHTCTDFWQMTWEQGSSMVVMLTTQVERGRVKCHQYWPEPTGSSSYGCYQVTCHSEEGNTAYIFRKMTLFNQEKNESRPLTQIQYIAWPDHGVPDDSSDFLDFVCHVRNKRAGKEEPVVVHCSAGIGRTGVLITMETAMCLIECNQPVYPLDIVRTMRDQRAMMIQTPSQYRFVCEAILKVYEEGFVKPLTTSTNK</t>
  </si>
  <si>
    <t>2503021</t>
  </si>
  <si>
    <t>ENSE00001202414</t>
  </si>
  <si>
    <t>ENSG00000058600</t>
  </si>
  <si>
    <t>POLR3E</t>
  </si>
  <si>
    <t>DNA-directed RNA polymerase III subunit RPC5 (RNA polymerase III subunit C5)(DNA-directed RNA polymerase III 80 kDa polypeptide) [Source:UniProtKB/Swiss-Prot;Acc:Q9NVU0]</t>
  </si>
  <si>
    <t>3652492</t>
  </si>
  <si>
    <t>(+)alt-N-terminus,(+)AA:652(BAG56821.1)-&gt;708(ENSP00000299853)</t>
  </si>
  <si>
    <t>(+)Sin_N-IPR006886</t>
  </si>
  <si>
    <t>(+)sequence: (BAG56821.1)MTFRTSQPRSSPSSRSKGEQIALNVDGACADETSTYSSKLMDKQTFCSSQTTSNTSRYAAALYRQGELHLTPLHGILQLRPSFSYLDKADAKHREREAANEAGDSSQDEAEDDVKQITVRFSRPESEQARQRRVQSYEFLQKKHAEEPWVHLHYYGLRDSRSEHERQYLLCPGSSGVENTELVKSPSEYLMMLMPPSQEEEKDKPVAPSNVLSMAQLRTLPLADQIKILMKNVKVMPFANLMSLLGPSIDSVAVLRGIQKVAMLVQGNWVVKSDILYPKDSSSPHSGVPAEVLCRGRDFVMWKFTQSRWVVRKEVATVTKLCAEDVKDFLEHMAVVRINKGWEFILPYDGEFIKKHPDVVQRQHMLWTGIQAKLEKVYNLVKETMPKKPDAQSGPAGLVCGDQRIQVAKTKAQQNHALLERELQRRKEQLRVPAVPPGVRIKEEPVSEEGEEDEEQEAEEEPMDTSPSGLHSKLANGLPLGRAAGTDSFNGHPPQGCASTPVARELKAFVEATFQRQFVLTLSELKRLFNLHLASLPPGHTLFSGISDRMLQDTVLAAGCKQILVPFPPQTAASPDEQKVFALWESGDMSDQHRQVLLEIFSKNYRVRRNMIQSRLTQECGEDLSKQEVDKVLKDCCVSYGGMWYLKGTVQS -&gt; (ENSP00000299853)MANEEDDPVVQEIDVYLAKSLAEKLYLFQYPVRPASMTYDDIPHLSAKIKPKQQKVELEMAIDTLNPNYCRSKGEQIALNVDGACADETSTYSSKLMDKQTFCSSQTTSNTSRYAAALYRQGELHLTPLHGILQLRPSFSYLDKADAKHREREAANEAGDSSQDEAEDDVKQITVRFSRPESEQARQRRVQSYEFLQKKHAEEPWVHLHYYGLRDSRSEHERQYLLCPGSSGVENTELVKSPSEYLMMLMPPSQEEEKDKPVAPSNVLSMAQLRTLPLADQIKILMKNVKVMPFANLMSLLGPSIDSVAVLRGIQKVAMLVQGNWVVKSDILYPKDSSSPHSGVPAEVLCRGRDFVMWKFTQSRWVVRKEVATVTKLCAEDVKDFLEHMAVVRINKGWEFILPYDGEFIKKHPDVVQRQHMLWTGIQAKLEKVYNLVKETMPKKPDAQSGPAGLVCGDQRIQVAKTKAQQNHALLERELQRRKEQLRVPAVPPGVRIKEEPVSEEGEEDEEQEAEEEPMDTSPSGLHSKLANGLPLGRAAGTDSFNGHPPQGCASTPVARELKAFVEATFQRQFVLTLSELKRLFNLHLASLPPGHTLFSGISDRMLQDTVLAAGCKQILVPFPPQTAASPDEQKVFALWESGDMSDQHRQVLLEIFSKNYRVRRNMIQSRLTQECGEDLSKQEVDKVLKDCCVSYGGMWYLKGTVQS</t>
  </si>
  <si>
    <t>3652489</t>
  </si>
  <si>
    <t>ENSE00001422768</t>
  </si>
  <si>
    <t>E21-3</t>
  </si>
  <si>
    <t>ENSG00000069667</t>
  </si>
  <si>
    <t>RORA</t>
  </si>
  <si>
    <t>Nuclear receptor ROR-alpha (Retinoid-related orphan receptor-alpha)(Nuclear receptor RZR-alpha)(Nuclear receptor subfamily 1 group F member 1) [Source:UniProtKB/Swiss-Prot;Acc:P35398]</t>
  </si>
  <si>
    <t>3627431</t>
  </si>
  <si>
    <t>(+)alt-N-terminus,(+)alt-C-terminus,(+)AA:54(AB209916-PEP)-&gt;468(AAA02963.1)</t>
  </si>
  <si>
    <t>(+)COMPBIAS-Poly-Gln,(+)CROSSLNK-Glycyl lysine isopeptide (Lys-Gly) (interchain with G-Cter in SUMO),(+)DNA_BIND-Nuclear receptor,(+)HELIX,(+)REGION-Hinge,(+)ROR_rcpt-IPR003079,(+)STRAND,(+)Str_hrmn_rcpt-IPR001723,(+)TURN,(+)ThyrH_rcpt-IPR001728,(+)VitD_rcpt-IPR000324,(+)ZN_FING-NR C4-type,(+)Znf_hrmn_rcpt-IPR001628</t>
  </si>
  <si>
    <t>(+)sequence: (AB209916-PEP)MLTHLAKLWESYQEDLSSSPIASTCPYCFECVLISLSLSCFIFKVGITPDLSTG -&gt; (AAA02963.1)MMYFVIAEMKAQIEIIPCKICGDKSSGIHYGVITCEGCKGFFRRSQQSNATYSCPRQKNCLIDRTSRNRCQHCRLQKCLAVGMSRDAVKFGRMSKKQRDSLYAEVQKHRMQQQQRDHQQQPGEAEPLTPTYNISANGLTELHDDLSNYIDGHTPEGSKADSAVSSFYLDIQPSPDQSGLDINGIKPEPICDYTPASGFFPYCSFTNGETSPTVSMAELEHLAQNISKSHLETCQYLREELQQITWQTFLQEEIENYQNKQREVMWQLCAIKITEAIQYVVEFAKRIDGFMELCQNDQIVLLKAGSLEVVFIRVCRAFDSQNNTVYFDGKYASPDVFKSLGCEDFISFVFEFGKSLCSMHLTEDEIALFSAFVLMSADRSWLQEKVKIEKLQQKIQLALQHVLQKNHREDGMLTKLICKVSTLRALCGRHTEKLMAFKAIYPDIVRLHFPPLYKELFTSEFEPAMQIDG</t>
  </si>
  <si>
    <t>(direct)ThyrH_rcpt-IPR001728, (direct)Nucl_hormone_rcpt_ligand-bd-IPR008946, (direct)Nucl_hrmn_rcpt_lig-bd_core-IPR000536, (direct)ROR_rcpt-IPR003079, (direct)Str_hrmn_rcpt-IPR001723</t>
  </si>
  <si>
    <t>3627422</t>
  </si>
  <si>
    <t>ENSE00000885025</t>
  </si>
  <si>
    <t>ENSG00000161551</t>
  </si>
  <si>
    <t>ZNF577</t>
  </si>
  <si>
    <t>Zinc finger protein 577  [Source:UniProtKB/Swiss-Prot;Acc:Q9BSK1]</t>
  </si>
  <si>
    <t>3869301</t>
  </si>
  <si>
    <t>(+)alt-N-terminus,(+)alt-C-terminus,(+)AA:78(AK056853-PEP)-&gt;172(AX747873-PEP)</t>
  </si>
  <si>
    <t>(+)sequence: (AK056853-PEP)MLWFLRHNPLHLHPFPKHTCQVFSDLPFTGYRGTKPDSLFKLEQGEPPGIAEGAAHSQICPGYSFRRRTLQMEGMQES -&gt; (AX747873-PEP)MKNATIVMSVRREQGSSSGGGVIVIRRCGCGLHQGGVAVFGPVSEGLVQGSNVGELHQPSINRVSRHQARFALQVGARRTPRDSRRSSPQSNLSRVFIQEKDPTDGGNAGKLRRITPHCRSALPLENSSLRTTVAMKTISLQPPPLYQRRQISLEILKKPHPQSNVIIYLVL</t>
  </si>
  <si>
    <t>3869275</t>
  </si>
  <si>
    <t>AK093036-3|AX747873-3|ENSE00001214869</t>
  </si>
  <si>
    <t>ENSG00000153666</t>
  </si>
  <si>
    <t>GOLGA9P</t>
  </si>
  <si>
    <t>Golgin subfamily A member 8-like protein 1  [Source:UniProtKB/Swiss-Prot;Acc:A6NC78]</t>
  </si>
  <si>
    <t>3583845</t>
  </si>
  <si>
    <t>(+)alt-N-terminus,(+)alt-C-terminus,(+)AA:371(ENSP00000283760)-&gt;632(ENSP00000343064)</t>
  </si>
  <si>
    <t>(+)COILED,(+)COMPBIAS-Poly-Arg,(+)REGION-Golgi-targeting domain</t>
  </si>
  <si>
    <t>(+)sequence: (ENSP00000283760)MGGPVLGHWWHSGGMSLAVPSLPPPGKSSVFLFLQEKKANIKKQKAKRVLEVQIQTLNIQKEELNTDLYHMKRSLRYFEEKSKDLAVRLQHSLQRKGELESVLSDVMATQKKKANQLSSPSKAGTEWKLEQSMREEALLKVQLTQLKESFQQLQLERHEYAEHLKGERARWQQRMRKMSQEICTLKKEKQQDMRRVEKLERSLSKLKNQMAEPLPPEPPAVPSEVELQHLRKELERVAGALQAQVKNNQRISLLNRGQEERIREQEERLRKQEERIQEQHKSLQQLAKPQSVFEEPNNENKSALQLEQQVKELQEKLGEVKESETSTPSKKGWEAGSSLWGGEVPGQRQLPAWGLVTTAPPRAVLFLASCL -&gt; (ENSP00000343064)MAEETQHNKLAAAKKKLKEYWQKNSPRVPAGANRNRKTNGSIPQTATSGGCQPPGDSATGFHREGPTSSATLKDLESPCQERAVVLDSRSVEISQLKNTIKSLKQQKKQVEHQLEEEKKANIKKQKAKRVLEVQIQTLNIQKEELNTDLYHMKRSLRYFEEKSKDLAVRLQHSLQRKGELESVLSDVMATQKKKANQLSSPSKAGTEWKLEQSMREEALLKVQLTQLKESFQQLQLERHEYAEHLKGERARWQQRMRKMSQEICTLKKEKQQDMRRVEKLERSLSKLKNQMAEPLPPEPPAVPSEVELQHLRKELERVAGALQAQVKNNQRISLLNRGQEERIREQEERLRKQEERIQEQHKSLQQLAKPQSVFEEPNNENKSALQLEQQVKELQEKLGEEHLEAASQQNQQLTAQLSLMALPGEGHGGEHLDSEGEEAPQPMPSVPEDLESREAMSSFMDHLEEKADLSELVKKKELCFIHHWRERCHQKTHHLLSEPGGRAKDAALGGGHHQAGAQGGDEGEAAGAAADGIAAYSNYNNGHRKFLAAAHNPADEPGPGAPAPQELGAADKHGDLCEVSLTSSAQGEAREDPLLDKPTAQPIVQDHQEHPGLGSNCCVPFFCWAWLPRRRR</t>
  </si>
  <si>
    <t>3583843</t>
  </si>
  <si>
    <t>ENSE00001541709</t>
  </si>
  <si>
    <t>ENSG00000164808</t>
  </si>
  <si>
    <t>KIAA0146</t>
  </si>
  <si>
    <t>Uncharacterized protein KIAA0146  [Source:UniProtKB/Swiss-Prot;Acc:Q14159]</t>
  </si>
  <si>
    <t>3097098</t>
  </si>
  <si>
    <t>(-)alt-N-terminus,(-)alt-C-terminus,(-)AA:876(BAG64598.1)-&gt;915(ENSP00000297423)</t>
  </si>
  <si>
    <t>(-)sequence: (BAG64598.1)MAQSLTAEEKTITEKHLELCPRPKQETTTSKSTSGLTDITWSSSGSDLSDEDKTLSQLQRDELQFIDWEIDSDRAEASDCDEFEDDEGAVEISDCASCASNQSLTSDEKLSELPKPSSIEILEYSSDSEKEDDLENVLLIDSESPHKYHVQFASDARQIMERLIDPRTKSTETILHTPQKPTAKFPRTPENSAKKKLLRGGLAERLNGLQNRERSAISLWRHQCISYQKTLSGRKSGVLTVKILELHEECAMQVAMCEQLLGSPATSSSQSVAPRPGAGLKVLFTKETAGYLRGRPQDTVRIFPPWQKLIIPSGSCPVILNTYFCEKVVAKEDSEKTCEVYCPDIPLPRRSISLAQMFVIKGLTNNSPEIQVVCSGVATTGTAWTHGHKEAKQRIPTSTPLRDSLLDVVESQGAASWPGAGVRVVVQRVYSLPSRDSTRGQQGASSGHTDPAGTRACLLVQDACGMFGEVHLEFTMSKARQLEGKSCSLVGMKVLQKVTRGRTAGIFSLIDTLWPPAIPLKTPGRDQPCEEIKTHLPPPALCYILTAHPNLGQIDIIDEDPIYKLYQPPVTRCLRDILQMNDLGTRCSFYATVIYQKPQLKSLLLLEQREIWLLVTDVTLQTKEERDPRLPKTLLVYVAPLCVLGSEVLEALAGAAPHSLFFKDALRDQGRIVCAERTVLLLQKPLLSVVSGASSCELPGPVMLDSLDSATPVNSICSVQGTVVGVDESTAFSWPVCDMCGNGRLEQRPEDRGAFSCGDCSRVVTSPVLKRHLQVFLDCRSRPQCRVKVKVGARPEHARTPSSLQHSEELRSEECPRKGSGVVKLFCPVRNRPPDQLHWIGGNRASECRRGLCRTLAVAAGSVNFAMWLQGWWWWW -&gt; (ENSP00000297423)MPRGSRARGSKRKRSWNTECPSFPGERPLQVRRAGLRTAGAAASLSEAWLRCGEGFQNTSGNPSLTAEEKTITEKHLELCPRPKQETTTSKSTSGLTDITWSSSGSDLSDEDKTLSQLQRDELQFIDWEIDSDRAEASDCDEFEDDEGAVEISDCASCASNQSLTSDEKLSELPKPSSIEILEYSSDSEKEDDLENVLLIDSESPHKYHVQFASDARQIMERLIDPRTKSTETILHTPQKPTAKFPRTPENSAKKKLLRGGLAERLNGLQNRERSAISLWRHQCISYQKTLSGRKSGVLTVKILELHEECAMQVAMCEQLLGSPATSSSQSVAPRPGAGLKVLFTKETAGYLRGRPQDTVRIFPPWQKLIIPSGSCPVILNTYFCEKVVAKEDSEKTCEVYCPDIPLPRRSISLAQMFVIKGLTNNSPEIQVVCSGVATTGTAWTHGHKEAKQRIPTSTPLRDSLLDVVESQGAASWPGAGVRVVVQRVYSLPSRDSTRGQQGASSGHTDPAGTRACLLVQDACGMFGEVHLEFTMSKARQLEGKSCSLVGMKVLQKVTRGRTAGIFSLIDTLWPPAIPLKTPGRDQPCEEIKTHLPPPALCYILTAHPNLGQIDIIDEDPIYKLYQPPVTRCLRDILQMNDLGTRCSFYATVIYQKPQLKSLLLLEQREIWLLVTDVTLQTKEERDPRLPKTLLVYVAPLCVLGSEVLEALAGAAPHSLFFKDALRDQGRIVCAERTVLLLQKPLLSVVSGASSCELPGPVMLDSLDSATPVNSICSVQGTVVGVDESTAFSWPVCDMCGNGRLEQRPEDRGAFSCGDCSRVVTSPVLKRHLQVFLDCRSRPQCRVKVKLLQRSISSLLRFAAGEDGSYEVKSVLGKEVGLLNCFVQSVTAHPTSCIGLEEIELLSAGGASAEH</t>
  </si>
  <si>
    <t>3096932</t>
  </si>
  <si>
    <t>AK303579-18</t>
  </si>
  <si>
    <t>3402575</t>
  </si>
  <si>
    <t>(-)alt-coding,(-)AA:1362(BAG54665.1)-&gt;1401(ENSP00000325017)</t>
  </si>
  <si>
    <t>(-)ARM-type_fold-IPR016024,(-)Condensin_D2_su-IPR007673,(-)MOD_RES-Phosphothreonine,(-)REGION-Interactions with SMC2 and SMC4</t>
  </si>
  <si>
    <t>(-)sequence: (BAG54665.1)MAPQMYEFHLPLSPEELLKSGGVNQYVVQEVLSIKHLPPQLRAFQAAFRAQGPLAMLQHFDTIYSILHHFRSIDPGLKEDTLQFLIRLLESFETMASQTNLVDLDLGGKGKKARTKAAHGFDWEEERQPILQLLTQLLQLDIRHLWNHSIIEEEFVSLVTGCCYRLLENPTINHQKNRPTREAITHLLGVALTRYNHMLSATVKIIQMLQHFEHLAPVLVAAVSLWATDYGMKSIVGEIVREIGQKCPQELSRDPSGTKGFAAFLTELAERVPAILMSSMCILLDHLDGENYMMRNAVLAAMAEMVLQVLSGDQLEAAARDTRDQFLDTLQAHGHDVNSFVRSRVLQLFTRIVQQKALPLTRFQAVVALAVGRLADKSVLVCKNAIQLLASFLANNPFSCKLSDADLAGPLQKETQKLQEMRAQRRTAAASAVLDPEEEWEAMLPELKSTLQQLLQLPQGEEEIPEQIANTETTEDVKGRIYQLLAKASYKKAIILTREATGHFQESEPFSHIDPEESEETRLLNILGLIFKGPAASTQEKNPRESTGNMVTGQTVCKNKPNMSDPEESRGNDELVKQEMLVQYLQDAYSFSRKITEAIGIISKMMYENTTTVVQEVIEFFVMVFQFGVPQALFGVRRMLPLIWSKEPGVREAVLNAYRQLYLNPKGDSARAKAQALIQNLSLLLVDASVGTIQCLEEILCEFVQKDELKPAVTQLLWERATEKVACCPLERCSSVMLLGMMARGKPEIVGSNLDTLVSIGLDENFPQDYRLAQQVCHAIANISDRRKPSLGKRHPPFRLPQEHRLFERLRETVTKGFVHPDPLWIPFKEVAVTLIYQLAEGPEVICAQILQGCAKQALEKLEEKRTSQEDPKESPAMLPTFLLMNLLSLAGDVALQQLVHLEQAVSGELCRRRVLREEQEHKTKDPKEKNTSSETTMEEELGLVGATADDTEAELIRGICEMELLDGKQTLAAFVPLLLKVCNNPGLYSNPDLSAAASLALGKFCMISATFCDSQLRLLFTMLEKSPLPIVRSNLMVATGDLAIRFPNLVDPWTPHLYARLRDPAQQVRKTAGLVMTHLILKDMVKVKGQVSEMAVLLIDPEPQIAALAKNFFNELSHKGNAIYNLLPDIISRLSDPELGVEEEPFHTIMKQLLSYITKDKQTESLVEKLCQRFRTSRTERQQRDLAYCVSQLPLTERGLRKMLDNFDCFGDKLSDESIFSAFLSVVGKLRRGAKPEGKAIIDEFEQKLRACHTRGLDGIKELEIGQAGSQRAPSAKKPSAGSRYQPLASTASDNDFVTPEPRRTTRRHPNTQQRASKKKPKVVFSSDESSEEDLSAEMTEDETPKKTTPILRASARRHRS -&gt; (ENSP00000325017)MAPQMYEFHLPLSPEELLKSGGVNQYVVQEVLSIKHLPPQLRAFQAAFRAQGPLAMLQHFDTIYSILHHFRSIDPGLKEDTLQFLIKVVSRHSQELPAILDDTTLSGSDRNAHLNALKMNCYALIRLLESFETMASQTNLVDLDLGGKGKKARTKAAHGFDWEEERQPILQLLTQLLQLDIRHLWNHSIIEEEFVSLVTGCCYRLLENPTINHQKNRPTREAITHLLGVALTRYNHMLSATVKIIQMLQHFEHLAPVLVAAVSLWATDYGMKSIVGEIVREIGQKCPQELSRDPSGTKGFAAFLTELAERVPAILMSSMCILLDHLDGENYMMRNAVLAAMAEMVLQVLSGDQLEAAARDTRDQFLDTLQAHGHDVNSFVRSRVLQLFTRIVQQKALPLTRFQAVVALAVGRLADKSVLVCKNAIQLLASFLANNPFSCKLSDADLAGPLQKETQKLQEMRAQRRTAAASAVLDPEEEWEAMLPELKSTLQQLLQLPQGEEEIPEQIANTETTEDVKGRIYQLLAKASYKKAIILTREATGHFQESEPFSHIDPEESEETRLLNILGLIFKGPAASTQEKNPRESTGNMVTGQTVCKNKPNMSDPEESRGNDELVKQEMLVQYLQDAYSFSRKITEAIGIISKMMYENTTTVVQEVIEFFVMVFQFGVPQALFGVRRMLPLIWSKEPGVREAVLNAYRQLYLNPKGDSARAKAQALIQNLSLLLVDASVGTIQCLEEILCEFVQKDELKPAVTQLLWERATEKVACCPLERCSSVMLLGMMARGKPEIVGSNLDTLVSIGLDEKFPQDYRLAQQVCHAIANISDRRKPSLGKRHPPFRLPQEHRLFERLRETVTKGFVHPDPLWIPFKEVAVTLIYQLAEGPEVICAQILQGCAKQALEKLEEKRTSQEDPKESPAMLPTFLLMNLLSLAGDVALQQLVHLEQAVSGELCRRRVLREEQEHKTKDPKEKNTSSETTMEEELGLVGATADDTEAELIRGICEMELLDGKQTLAAFVPLLLKVCNNPGLYSNPDLSAAASLALGKFCMISATFCDSQLRLLFTMLEKSPLPIVRSNLMVATGDLAIRFPNLVDPWTPHLYARLRDPAQQVRKTAGLVMTHLILKDMVKVKGQVSEMAVLLIDPEPQIAALAKNFFNELSHKGNAIYNLLPDIISRLSDPELGVEEEPFHTIMKQLLSYITKDKQTESLVEKLCQRFRTSRTERQQRDLAYCVSQLPLTERGLRKMLDNFDCFGDKLSDESIFSAFLSVVGKLRRGAKPEGKAIIDEFEQKLRACHTRGLDGIKELEIGQAGSQRAPSAKKPSTGSRYQPLASTASDNDFVTPEPRRTTRRHPNTQQRASKKKPKVVFSSDESSEEDLSAEMTEDETPKKTTPILRASARRHRS</t>
  </si>
  <si>
    <t>ENSE00001309685|ENSE00001562111</t>
  </si>
  <si>
    <t>E1-1|E1-2</t>
  </si>
  <si>
    <t>ENSG00000047849</t>
  </si>
  <si>
    <t>MAP4</t>
  </si>
  <si>
    <t>Microtubule-associated protein 4 (MAP-4) [Source:UniProtKB/Swiss-Prot;Acc:P27816]</t>
  </si>
  <si>
    <t>2673022</t>
  </si>
  <si>
    <t>(+)alt-N-terminus,(+)alt-C-terminus,(+)AA:740(BAG59722.1)-&gt;887(ENSP00000264724)</t>
  </si>
  <si>
    <t>(-)MOD_RES-Phosphoserine,(-)MOD_RES-Phosphothreonine,(-)REGION-17 X 14 AA tandem repeats,(-)REPEAT-1,(-)REPEAT-10,(-)REPEAT-11,(-)REPEAT-12,(-)REPEAT-13,(-)REPEAT-14,(-)REPEAT-15,(-)REPEAT-16,(-)REPEAT-17,(-)REPEAT-2,(-)REPEAT-26 residues 1,(-)REPEAT-26 residues 2,(-)REPEAT-3,(-)REPEAT-4,(-)REPEAT-5,(-)REPEAT-6,(-)REPEAT-7,(-)REPEAT-8; truncated,(-)REPEAT-9,(+)MOD_RES-Phosphoserine,(+)MOD_RES-Phosphothreonine,(+)MOD_RES-Phosphotyrosine,(+)REPEAT-Tau/MAP motif 1,(+)REPEAT-Tau/MAP motif 2,(+)REPEAT-Tau/MAP motif 3,(+)REPEAT-Tau/MAP motif 4,(+)Tau_tubulin-bd-IPR001084,(+)Tropoelastin-IPR003979</t>
  </si>
  <si>
    <t>(+)sequence: (BAG59722.1)MADLSLADALTEPSPDIEGEIKRDFIATLEAEAFDDVVGETVGKTDYIPLLDVDEKTGNSESKKKPCSETSQIEGSPTEFLEEKMAYQEYPNSQNWPEDTNFCFQPEQVVDPIQTDPFKMYHDDDLADLVFPSSATADTSIFAGQNDPLKDSYGMSPCNTAVVPQGWSVEALNSPHSESFVSPEAVAEPPQPTAVPLELAKEIEMASEERPPAQALEIMMGLKTTDMAPSKETEMALAKDMALATKTEVALAKDMESPTKLDVTLAKDMQPSMESDMALVKDMELPTEKEVALVKDVRWPTETDVSSAKNVVLPTETEVAPAKDVTLLKETERASPIKMDLAPSKDMGPPKENKKETERASPIKMDLAPSKDMGPPKENKIVPAKDLVLLSEIEVAQANDIISSTEISSAEKVALSSETEVALARDMTLPPETNVILTKDKALPLEAEVAPVKDMAQLPETEIAPAKDVAPSTVKEVGLLKDMSPLSETEMALGKDVTPPPETEVVLIKNVCLPPEMEVALTEDQVPALKTEAPLAKDGVLTLANNVTPAKDVPPLSETEATPVPIKDMEIAQTQKGISEDSRLESLQDVGQSAAPTFMISPETVTGTGKKCSLPAEEDSVLEKLGERKPCNSQPSELSSETSGIARPEEGRPVVSGTGNDITTPPNKELPPSPEKKTKPLATTQPAKTSTSKAKTQPTSLPKQPAPTTIGGLNKKPMSLASGLVLAAVTFFLFCPFIFF -&gt; (ENSP00000264724)METTGDQGIEGMAYMDENRNITFTCPRTPSELINKSSPLEVLESAACEKLPTPTPQVVKEGDSFPDTLAKNGQEIAPAQISKSLMVDNYTKDGVPGQERPKGPSAVVPSTSTGGVALPITTAIETVNIHGDHSLKNKAELADSMKNEAGIDEGHVIGESESVHSGASKHSVEKVTELAKGHLLPGVPVEDQSLPGEARALEGYADRGNFPAHPVNEEKETKEGSVAVQIPDLLEDKAQKLSFCEDQNAQDRNSKGSDSLNKKVDLTLLSPKSENDKLKEISLACKITELESVSLPTPEIQSDFLHSKVEAPPSEVADTLVIMTASKGVRLPEPKDKILETPQKMTEKSESKTPGEGKKEDKSRMAEPMKGYMRPTKSRGLTPLLPKSTIQEQERHKQLKSAGIARPEEGRPVVSGTGNDITTPPNKELPPSPEKKTKPLATTQPAKTSTSKAKTQPTSLPKQPAPTTIGGLNKKPMSLASGLVPAAPPKRPAVASARPSILPSKDVKPKPIADAKAPEKRASPSKPASAPASRSGSKSTQTVAKTTTAAAVASTGPSSRSPSTLLPKKPTAIKTEGKPAEVKKMTAKSVPADLSRPKSTSTSSMKKTTTLSGTAPAAGVVPSRVKATPMPSRPSTTPFIDKKPTSAKPSSTTPRLSRLATNTSAPDLKNVRSKVGSTENIKHQPGGGRAKVEKKTEAAATTRKPESNAVTKTAGPIASAQKQPAGKVQIVSKKVSYSHIQSKCGSKDNIKHVPGGGNVQIQNKKVDISKVSSKCGSKANIKHKPGGGDVKIESQKLNFKEKAQAKVGSLDNVGHLPAGGAVKTEGGGSEAPLCPGPPAGEEPAISEAAPEAGAPTSASGLNGHPTLSGGGDQREAQTLDSQIQETSI</t>
  </si>
  <si>
    <t>2672966</t>
  </si>
  <si>
    <t>ENSE00001314499</t>
  </si>
  <si>
    <t>E26-14</t>
  </si>
  <si>
    <t>ENSG00000139679</t>
  </si>
  <si>
    <t>P2RY5</t>
  </si>
  <si>
    <t>Oleoyl-L-alpha-lysophosphatidic acid receptor (P2Y purinoceptor 5)(P2Y5)(Purinergic receptor 5)(RB intron encoded G-protein coupled receptor) [Source:UniProtKB/Swiss-Prot;Acc:P43657]</t>
  </si>
  <si>
    <t>E10-7</t>
  </si>
  <si>
    <t>3513529</t>
  </si>
  <si>
    <t>(+)alt-N-terminus,(+)alt-C-terminus,(+)AA:29(BC039373-PEP)-&gt;344(ENSP00000367691)</t>
  </si>
  <si>
    <t>(+)7TM_GPCR_Rhodpsn-IPR000276,(+)ATII_rcpt-IPR000248,(+)DISULFID,(+)GPCR_Rhodpsn_supfam-IPR017452,(+)Galanin_rcpt-IPR000405,(+)LIPID-S-palmitoyl cysteine,(+)Leukotriene_B4_rcpt-IPR003981,(+)NPFF_rcpt-IPR005395,(+)P2Y5_purnocptor-IPR002188,(+)P2_purnocptor-IPR002286,(+)PAF_rcpt-IPR002282,(+)Protea_act_rcpt-IPR003912,(+)Psych_rcpt-IPR005464,(+)TOPO_DOM-Cytoplasmic,(+)TOPO_DOM-Extracellular,(+)TRANSMEM-1,(+)TRANSMEM-2,(+)TRANSMEM-3,(+)TRANSMEM-4,(+)TRANSMEM-5,(+)TRANSMEM-6,(+)TRANSMEM-7</t>
  </si>
  <si>
    <t>(+)sequence: (BC039373-PEP)MASCNRENFIIMSIKRIPNEKTAFCISVN -&gt; (ENSP00000367691)MVSVNSSHCFYNDSFKYTLYGCMFSMVFVLGLISNCVAIYIFICVLKVRNETTTYMINLAMSDLLFVFTLPFRIFYFTTRNWPFGDLLCKISVMLFYTNMYGSILFLTCISVDRFLAIVYPFKSKTLRTKRNAKIVCTGVWLTVIGGSAPAVFVQSTHSQGNNASEACFENFPEATWKTYLSRIVIFIEIVGFFIPLILNVTCSSMVLKTLTKPVTLSRSKINKTKVLKMIFVHLIIFCFCFVPYNINLILYSLVRTQTFVNCSVVAAVRTMYPITLCIAVSNCCFDPIVYYFTSDTIQNSIKMKNWSVRRSDFRFSEVHGAENFIQHNLQTLKSKIFDNESAA</t>
  </si>
  <si>
    <t>(direct)P2_purnocptor-IPR002286, (direct)Protea_act_rcpt-IPR003912, (direct)7TM_GPCR_Rhodpsn-IPR000276, (direct)GPCR_Rhodpsn_supfam-IPR017452, (direct)P2Y5_purnocptor-IPR002188</t>
  </si>
  <si>
    <t>3513514</t>
  </si>
  <si>
    <t>ENSE00001555678</t>
  </si>
  <si>
    <t>ENSG00000169925</t>
  </si>
  <si>
    <t>BRD3</t>
  </si>
  <si>
    <t>Bromodomain-containing protein 3 (RING3-like protein) [Source:UniProtKB/Swiss-Prot;Acc:Q15059]</t>
  </si>
  <si>
    <t>3229088</t>
  </si>
  <si>
    <t>(+)AA:556(ENSP00000350557)-&gt;556(ENSP00000360900)</t>
  </si>
  <si>
    <t>(+)sequence: (ENSP00000350557)MSTATTVAPAGIPATPGPVNPPPPEVSNPSKPGRKTNQLQYMQNVVVKTLWKHQFAWPFYQPVDAIKLNLPDYHKIIKNPMDMGTIKKRLENNYYWSASECMQDFNTMFTNCYIYNKPTDDIVLMAQALEKIFLQKVAQMPQEEVELLPPAPKGKGRKPAAGAQSAGTQQVAAVSSVSPATPFQSVPPTVSQTPVIAATPVPTITANVTSVPVPPAAAPPPPATPIVPVVPPTPPVVKKKGVKRKADTTTPTTSAITASRSESPPPLSDPKQAKVVARRESGGRPIKPPKKDLEDGEVPQHAGKKGKLSEHLRYCDSILREMLSKKHAAYAWPFYKPVDAEALELHDYHDIIKHPMDLSTVKRKMDGREYPDAQGFAADVRLMFSNCYKYNPPDHEVVAMARKLQDVFEMRFAKMPDEPVEAPALPAPAAPMVSKGAESSRSSEESSSDSGSSDSEEERATRLAELQEQLKAVHEQLAALSQAPVNKPKKKKEKKEKEKKKKDKEKEKEKHKVKAEEEKKAKVAPPAKQAQQKKAPAKKANSTTTAGRDHFLTCGV -&gt; (ENSP00000360900)MSTATTVAPAGIPATPGPVNPPPPEVSNPSKPGRKTNQLQYMQNVVVKTLWKHQFAWPFYQPVDAIKLNLPDYHKIIKNPMDMGTIKKRLENNYYWSASECMQDFNTMFTNCYIYNKPTDDIVLMAQALEKIFLQKVAQMPQEEVELLPPAPKGKGRKPAAGAQSAGTQQVAAVSSVSPATPFQSVPPTVSQTPVIAATPVPTITANVTSVPVPPAAAPPPPATPIVPVVPPTPPVVKKKGVKRKADTTTPTTSAITASRSESPPPLSDPKQAKVVARRESGGRPIKPPKKDLEDGEVPQHAGKKGKLSEHLRYCDSILREMLSKKHAAYAWPFYKPVDAEALELHDYHDIIKHPMDLSTVKRKMDGREYPDAQGFAADVRLMFSNCYKYNPPDHEVVAMARKLQDVFEMRFAKMPDEPVEAPALPAPAAPMVSKGAESSRSSEESSSDSGSSDSEEERATRLAELQEQLKAVHEQLAALSQAPVNKPKKKKEKKEKEKKKKDKEKEKEKHKVKAEEEKKAKVAPPAKQAQQKKAPAKKANSTTTAGRDHFLTCGV</t>
  </si>
  <si>
    <t>3229042</t>
  </si>
  <si>
    <t>ENSE00001552554</t>
  </si>
  <si>
    <t>3217399</t>
  </si>
  <si>
    <t>(-)alt-N-terminus,(-)alt-C-terminus,(-)AA:241(BC012981-PEP)-&gt;871(ENSP00000297837)</t>
  </si>
  <si>
    <t>(-)ANK-IPR002110,(-)COMPBIAS-Ser-rich,(-)DOMAIN-SAM,(-)REPEAT-ANK 1,(-)REPEAT-ANK 10,(-)REPEAT-ANK 11,(-)REPEAT-ANK 2,(-)REPEAT-ANK 3,(-)REPEAT-ANK 7,(-)REPEAT-ANK 8,(-)REPEAT-ANK 9,(-)SAM-IPR001660,(-)SAM_2-IPR011510,(-)SAM_homology-IPR010993</t>
  </si>
  <si>
    <t>(-)sequence: (BC012981-PEP)MPIRDDISWPPSAVCSVSLILHLPGRFGHVSVAHLLLDHGADVNAQNRLGASVLTVASRGGHLGVVKLLLEAGAFVDHHHPSGEQLGLGGSRDEPLDITALMAAIQHGHEAVVRLLMEWGADPNHAARTVGWSPLMLAALTGRLGVAQQLVEKGANPDHLSVLEKTAFEVALDCKHRDLVDYLDPLTTVRPKTGQAACPPWLHRGPQIVFMWLKLRIALLEGHAELRVQPCRPLRLRKWCA -&gt; (ENSP00000297837)MGEGGLPPAFQLLLRACDQGDTETARRLLEPGAAEPAERGAEPEAGAEPAGAEVAGPGAAAAGAVGAPVPVDCSDEAGNTALQFAAAGGHEPLVRFLLRRGASVNSRNHYGWSALMQAARFGHVSVAHLLLDHGADVNAQNRLGASVLTVASRGGHLGVVKLLLEAGAFVDHHHPSGEQLGLGGSRDEPLDITALMAAIQHGHEAVVRLLMEWGADPNHAARTVGWSPLMLAALTGRLGVAQQLVEKGANPDHLSVLEKTAFEVALDCKHRDLVDYLDPLTTVRPKTDEEKRRPDIFHALKMGNFQLVKEIADEDPSHVNLVNGDGATPLMLAAVTGQLALVQLLVERHADVDKQDSVHGWTALMQATYHGNKEIVKYLLNQGADVTLRAKNGYTAFDLVMLLNDPDTELVRLLASVCMQVNKDKGRPSHQPPLPHSKVRQPWSIPVLPDDKGGLKSWWNRMSNRFRKLKLMQTLPRGLSSNQPLPFSDEPEPALDSTMRAAPQDKTSRSALPDAAPVTKDNGPGSTRGEKEDTLLTTMLRNGAPLTRLPSDKLKAVIPPFLPPSSFELWSSDRSRTRHNGKADPMKTALPQRASRGHPVGGGGTDTTPVRPVKFPSLPRSPASSANSGNFNHSPHSSGGSSGVGVSRHGGELLNRSGGSIDNVLSQIAAQRKKAAGLLEQKPSHRSSPVGPAPGSSPSELPASPAGGSAPVGKKLETSKRPPSGTSTTSKSTSPTLTPSPSPKGHTAESSVSSSSSHRQSKSSGGSSSGTITDEDELTGILKKLSLEKYQPIFEEQEVDMEAFLTLTDGDLKELGIKTDGSRQQILAAISELNAGKGRERQILQETIHNFHSSFESSASNTRAPGNSPCA</t>
  </si>
  <si>
    <t>3217395</t>
  </si>
  <si>
    <t>ENSG00000003402</t>
  </si>
  <si>
    <t>CFLAR</t>
  </si>
  <si>
    <t>CASP8 and FADD-like apoptosis regulator Precursor (Cellular FLICE-like inhibitory protein)(c-FLIP)(Caspase-eight-related protein)(Casper)(Caspase-like apoptosis regulatory protein)(CLARP)(MACH-related inducer of toxicity)(MRIT)(Caspase homolog)(CASH)(Inhibitor of FLICE)(I-FLICE)(FADD-like antiapoptotic molecule 1)(FLAME-1)(Usurpin) [Contains CASP8 and FADD-like apoptosis regulator subunit p43;CASP8 and FADD-like apoptosis regulator subunit p12] [Source:UniProtKB/Swiss-Prot;Acc:O15519]</t>
  </si>
  <si>
    <t>2522648</t>
  </si>
  <si>
    <t>(-)alt-N-terminus,(-)alt-C-terminus,(-)AA:45(CR594605-PEP)-&gt;480(BAG37645.1)</t>
  </si>
  <si>
    <t>(-)DEATH_like-IPR011029,(-)DED-IPR001875,(-)DOMAIN-DED 1,(-)DOMAIN-DED 2,(-)HELIX,(-)Pept_C14_ICE_p20-IPR001309,(-)Pept_C14_cat-IPR011600,(-)Pept_C14_p45_core-IPR015917,(-)REGION-Caspase,(-)REGION-Interaction with FADD,(-)REGION-Interaction with TRAF1 and TRAF2,(-)REGION-Interaction with caspase-3,(-)REGION-Interaction with caspase-8,(-)REGION-Interaction with caspase-8 propeptide,(-)REGION-Interaction with caspase-8 subunits p18 and p10,(-)REGION-Not proteolytically processed and involved in apoptosis inhibition,(-)STRAND,(-)TURN</t>
  </si>
  <si>
    <t>(-)sequence: (CR594605-PEP)MNPGSGGCSSQIAPLYSSLGDKSKTLSQKKCFLPTPIILTSNYFS -&gt; (BAG37645.1)MSAEVIHQVEEALDTDEKEMLLFLCRDVAIDVVPPNVRDLLDILRERGKLSVGDLAELLYRVRRFDLLKRILKMDRKAVETHLLRNPHLVSDYRVLMAEIGEDLDKSDVSSLIFLMKDYMGRGKISKEKSFLDLVVELEKLNLVAPDQLDLLEKCLKNIHRIDLKTKIQKYKQSVQGAGTSYRNVLQAAIQKSLKDPSNNFRLHNGRSKEQRLKEQLGAQQEPVKKSIQESEAFLPQSIPEERYKMKSKPLGICLIIDCIGNETELLRDTFTSLGYEVQKFLHLSMHGISQILGQFACMPEHRDYDSFVCVLVSRGGSQSVYGVDQTHSGLPLHHIRRMFMGDSCPYLAGKPKMFFIQNYVVSEGQLEDSSLLEVDGPAMKNVEFKAQKRGLCTVHREADFFWSLCTADMSLLEQSHSSPSLYLQCLSQKLRQERKRPLLDLHIELNGYMYDWNSRVSAKEKYYVWLQHTLRKKLILSYT</t>
  </si>
  <si>
    <t>2522616</t>
  </si>
  <si>
    <t>ENSE00001377826</t>
  </si>
  <si>
    <t>ENSG00000102796</t>
  </si>
  <si>
    <t>DHRS12</t>
  </si>
  <si>
    <t>dehydrogenase/reductase (SDR family) member 12 isoform 2  [Source:RefSeq peptide;Acc:NP_078981]</t>
  </si>
  <si>
    <t>3514640</t>
  </si>
  <si>
    <t>(-)alt-N-terminus,(-)alt-C-terminus,(-)AA:189(BC026024-PEP)-&gt;271(ENSP00000280056),(+)microRNA-target(hsa-miR-623:mirbase)</t>
  </si>
  <si>
    <t>(-)Glc/ribitol_DHase-IPR002347,(-)NAD(P)-bd-IPR016040,(+)Glc/ribitol_DHase-IPR002347</t>
  </si>
  <si>
    <t>(-)sequence: (BC026024-PEP)MVNKRELTEDGLEKNFAANTLGVYILTTGLIPVLEKEHDPRVITVSSGGMLVQKLNTNDLQSERTPFDGTMVYAQNKRQQVVLTERWAQGHPAIHFSSMHPGWADTPGVRQAMPGFHARFGDRLRSEAQGADTMLWLALSSAAAAQPSGRFFQDRKPVSTHLPLATASSSPAEEEKLIEILEQLAQTFK -&gt; (ENSP00000280056)MNLHVKTLSLMTWRSRFLEESFWSLEETAALAKQLPLKSPSENIFLHIVDLSDPKQIWKFVENFKQEHKLHVLINNAGCMVNKRELTEDGLEKNFAANTLGVYILTTGLIPVLEKEHDPRVITVSSGGMLVQKLNTNDLQSERTPFDGTMVYAQNKRQQVVLTERWAQGHPAIHFSSMHPGWADTPDRNEQELRKVVGEAQTASPLPRFLEIMMHEGKCQPQGHSSNDLEACWSSGGGEQNSLPDWPHQLHDLRQLTWALCSSFLLYKQGN,(+)miR-sequence: (hsa-miR-623:mirbase)TCACAGCGAGGCCTACAAGGGAT</t>
  </si>
  <si>
    <t>3514639</t>
  </si>
  <si>
    <t>BC026024-10</t>
  </si>
  <si>
    <t>3672649</t>
  </si>
  <si>
    <t>4044560</t>
  </si>
  <si>
    <t>4044515</t>
  </si>
  <si>
    <t>ENSG00000188522</t>
  </si>
  <si>
    <t>FAM83G</t>
  </si>
  <si>
    <t>Protein FAM83G  [Source:UniProtKB/Swiss-Prot;Acc:A6ND36]</t>
  </si>
  <si>
    <t>3748653</t>
  </si>
  <si>
    <t>(+)AA:823(ENSP00000343279)-&gt;823(ENSP00000373647)</t>
  </si>
  <si>
    <t>(+)sequence: (ENSP00000343279)MAFSQVQCLDDNHVNWRSSESKPEFFYSEEQRLALEALVARGRDAFYEVLKRENIRDFLSELELKRILETIEVYDPGSEDPRGTGPSQGPEDNGVGDGEEASGADGVPIEAEPLPSLEYWPQKSDRSIPQLDLGWPDTIAYRGVTRASVYMQPPIDGQAHIKEVVRKMISQAQKVIAVVMDMFTDVDIFKDLLDAGFKRKVAVYIIVDESNVKYFLHMCERACMHLGHLKNLRVRSSGGTEFFTRSATKFKGALAQKFMFVDGDRAVCGSYSFTWSAARTDRNVISVLSGQVVEMFDRQFQELYLMSHSVSLKGIPMEKEPEPEPIVLPSVVPLVPAGTVAKKLVNPKYALVKAKSVDEIAKISSEKQEAKKPLGLKGPALAEHPGELPELLPPIHPGLLHLERANMFEYLPTWVEPDPEPGSDILGYINIIDPNIWNPQPSQMNRIKIRDTSQASAQHQLWKQSQDSRPRPEPCPPPEPSAPQDGVPAENGLPQGDPEPLPPVPKPRTVPVADVLARDSSDIGWVLELPKEEAPQNGTDHRLPRMAGPGHAPLQRQLSVTQDDPESLGVGLPNGLDGVEEEDDDDYVTLSDQDSHSGSSGRGPGPRRPSVASSVSEEYFEVREHSVPLRRRHSEQVANGPTPPPRRQLSAPHITRGTFVGPQGGSPWAQSRGREEADALKRMQAQRSTDKEAQGQQFHHHRVPASGTRDKDGFPGPPRYRSAADSVQSSTRNAGPAMAGPHHWQAKGGQVPRLLPDPGSPRLAQNARPMTDGRATEEHPSPFGIPYSKLSQSKHLKARTGGSQWASSDSKRRAQAPRDRKDP -&gt; (ENSP00000373647)MAFSQVQCLDDNHVNWRSSESKPEFFYSEEQRLALEALVARGRDAFYEVLKRENIRDFLSELELKRILETIEVYDPGSEDPRGTGPSQGPEDNGVGDGEEASGADGVPIEAEPLPSLEYWPQKSDRSIPQLDLGWPDTIAYRGVTRASVYMQPPIDGQAHIKEVVRKMISQAQKVIAVVMDMFTDVDIFKDLLDAGFKRKVAVYIIVDESNVKYFLHMCERACMHLGHLKNLRVRSSGGTEFFTRSATKFKGALAQKFMFVDGDRAVCGSYSFTWSAARTDRNVISVLSGQVVEMFDRQFQELYLMSHSVSLKGIPMEKEPEPEPIVLPSVVPLVPAGTVAKKLVNPKYALVKAKSVDEIAKISSEKQEAKKPLGLKGPALAEHPGELPELLPPIHPGLLHLERANMFEYLPTWVEPDPEPGSDILGYINIIDPNIWNPQPSQMNRIKIRDTSQASAQHQLWKQSQDSRPRPEPCPPPEPSAPQDGVPAENGLPQGDPEPLPPVPKPRTVPVADVLARDSSDIGWVLELPKEEAPQNGTDHRLPRMAGPGHAPLQRQLSVTQDDPESLGVGLPNGLDGVEEEDDDDYVTLSDQDSHSGSSGRGPGPRRPSVASSVSEEYFEVREHSVPLRRRHSEQVANGPTPPPRRQLSAPHITRGTFVGPQGGSPWAQSRGREEADALKRMQAQRSTDKEAQGQQFHHHRVPASGTRDKDGFPGPPRYRSAADSVQSSTRNAGPAMAGPHHWQAKGGQVPRLLPDPGSPRLAQNARPMTDGRATEEHPSPFGIPYSKLSQSKHLKARTGGSQWASSDSKRRAQAPRDRKDP</t>
  </si>
  <si>
    <t>3748629</t>
  </si>
  <si>
    <t>ENSE00001536413</t>
  </si>
  <si>
    <t>ENSG00000128805</t>
  </si>
  <si>
    <t>ARHGAP22</t>
  </si>
  <si>
    <t>Rho GTPase-activating protein 22 (Rho-type GTPase-activating protein 22) [Source:UniProtKB/Swiss-Prot;Acc:Q7Z5H3]</t>
  </si>
  <si>
    <t>3288367</t>
  </si>
  <si>
    <t>(-)alt-N-terminus,(-)AA:608(BAC87044.1)-&gt;704(BAG57049.1)</t>
  </si>
  <si>
    <t>(-)DOMAIN-PH,(-)Pleckstrin_homology-IPR001849,(-)Spectrin_PH-IPR001605</t>
  </si>
  <si>
    <t>(-)sequence: (BAC87044.1)MPFWPIRCLKRSRRMPRGGAGEREKVPANPEALLLMASSQRDMEDWVQAIRRVIWAPLGGGIFGQRLEETVHHERKYGPRLAPLLVEQCVDFIRERGLTEEGLFRMPGQANLVRDLQDSFDCGEKPLFDSTTDVHTVASLLKLYLRELPEPVVPFARYEDFLSCAQLLTKDEGEGTLELAKQVSNLPQANYNLLRYICKFLDEVQAYSNVNKMSVQNLATVFGPNILRPQVEDPVTIMEGTSLVQHLMTVLIRKHSQLFTAPVPEGPTSPRGGLQCAVGWGSEEVTRDSQGEPGGPGLPAHRTSSLDGAAVAVLSRTAPTGPGSRCSPGKKVQTLPSWKSSFRQPRSLSGSPKGGGSSLEVPIISSGGNWLMNGLSSLRGHRRASSGDRLKDSGSVQRLSTYDNVPAPGLVPGIPSVASMAWSGASSSESSVGGSLSSCTACRASDSSARSSLHTDWALEPSPLPSSSEDPKSLDLDHSMDEAGAGASNSEPSEPDSPTREHARRSEALQGLVTELRAELCRQRTEYERSVKRIEEGSADLRKRMSRLEEELDQEKKKYIMLEIKLRNSERAREDAERRNQLLQREMEEFFSTLGSLTVGAKGARAPK -&gt; (BAG57049.1)MLPTASSKRRTFAARYFTRSKSLVMGEQSRSPGRMPCPHRLGPVLKAGWLKKQRSIMKNWQQRWFVLRGDQLFYYKDKDEIKPQGFISLQGTQVTELPPGPEDPGKHLFEISPGGAGEREKVPANPEALLLMASSQRDMEDWVQAIRRVIWAPLGGGIFGQRLEETVHHERKYGPRLAPLLVEQCVDFIRERGLTEEGLFRMPGQANLVRDLQDSFDCGEKPLFDSTTDVHTVASLLKLYLRELPEPVVPFARYEDFLSCAQLLTKDEGEGTLELAKQVSNLPQANYNLLRYICKFLDEVQAYSNVNKMSVQNLATVFGPNILRPQVEDPVTIMEGTSLVQHLMTVLIRKHSQLFTAPVPEGPTSPRGGLQCAVGWGSEEVTRDSQGEPGGPGLPAHRTSSLDGAAVAVLSRTAPTGPGSRCSPGKKVQTLPSWKSSFRQPRSLSGSPKGGGSSLEVPIISSGGNWLMNGLSSLRGHRRASSGDRLKDSGSVQRLSTYDNVPAPGLVPGIPSVASMAWSGASSSESSVGGSLSSCTACRASDSSARSSLHTDWALEPSPLPSSSEDPKSLDLDHSMDEAGAGASNSEPSEPDSPTREHARRSEALQGLVTELRAELCRQRTEYERSVKRIEEGSADLRKRMSRLEEELDQEKKKYIMLEIKLRNSERAREDAERRNQLLQREMEEFFSTLGSLTVGAKGARAPK</t>
  </si>
  <si>
    <t>3288337</t>
  </si>
  <si>
    <t>AK127586-1</t>
  </si>
  <si>
    <t>2527899</t>
  </si>
  <si>
    <t>(+)truncated,(-)AA:272(AAS82574.1)-&gt;762(ABW03854.1)</t>
  </si>
  <si>
    <t>(-)ACT_SITE,(-)BINDING-Substrate,(-)C2_Ca-dep-IPR000008,(-)C2_membr_targeting-IPR018029,(-)COMPBIAS-Glu-rich,(-)COMPBIAS-Poly-Lys,(-)DOMAIN-C2,(-)DOMAIN-PI-PLC X-box,(-)DOMAIN-PI-PLC Y-box,(-)METAL-Calcium 1; catalytic,(-)METAL-Calcium 2,(-)METAL-Calcium 2; via carbonyl oxygen,(-)METAL-Calcium 3,(-)METAL-Calcium 3; via carbonyl oxygen,(-)MOTIF-PDZ-binding,(-)PLC-like_Pdiesterase_TIM-brl-IPR017946,(-)Phospholipase_C_EF-hand-like-IPR015359,(-)Phospholipase_C_Pinositol-sp_C-IPR001192,(-)Phospholipase_C_Pinositol-sp_X-IPR000909,(-)Phospholipase_C_Pinositol-sp_Y-IPR001711,(-)Synaptotagmin-IPR001565</t>
  </si>
  <si>
    <t>(-)sequence: (AAS82574.1)MASLLQDQLTTDQDLLLMQEGMPMRKVRSKSWKKLRYFRLQNDGMTVWHARQARGSAKPSFSISDVETIRNGHDSELLRSLAEELPLEQGFTIVFHGRRSNLDLMANSVEEAQIWMRGLQLLVDLVTSMDHQERLDQWLSDWFQRGDKNQDGKMSFQEVQRLLHLMNVEMDQEYAFSLFQAADTSQSGTLEGEEFVQFYKALTKRAEVQELFESFSADGQKLTLLEFLDFLQEEQKERDCTSELALELIDRYEPSDSGASEEDPGEGEEVNT -&gt; (ABW03854.1)MASLLQDQLTTDQDLLLMQEGMPMRKVRSKSWKKLRYFRLQNDGMTVWHARQARGSAKPSFSISDVETIRNGHDSELLRSLAEELPLEQGFTIVFHGRRSNLDLMANSVEEAQIWMRGLQLLVDLVTSMDHQERLDQWLSDWFQRGDKNQDGKMSFQEVQRLLHLMNVEMDQEYAFSLFQAADTSQSGTLEGEEFVQFYKALTKRAEVQELFESFSADGQKLTLLEFLDFLQEEQKERDCTSELALELIDRYEPSDSGKLRHVLSMDGFLSYLCSKDGDIFNPACLPIYQDMTQPLNHYFICSSHNTYLVGDQLCGQSSVEGYIRALKRGCRCVEVDVWDGPSGEPVVYHGHTLTSRILFKDVVATVAQYAFQTSDYPVILSLETHCSWEQQQTMARHLTEILGEQLLSTTLDGVLPTQLPSPEELRRKILVKGKKLTLEEDLEYEEEEAEPELEESELALESQFETEPEPQEQNLQNKDKKKKSKPILCPALSSLVIYLKSVSFRSFTHSKEHYHFYEISSFSETKAKRLIKEAGNEFVQHNTWQLSRVYPSGLRTDSSNYNPQELWNAGCQMVAMNMQTAGLEMDICDGHFRQNGGCGYVLKPDFLRDIQSSFHPEKPISPFKAQTLLIQVISGQQLPKVDKTKEGSIVDPLVKVQIFGVRLDTARQETNYVENNGFNPYWGQTLCFRVLVPELAMLRFVVMDYDWKSRNDFIGQYTLPWTCMQQGYRHIHLLSKDGISLRPASIFVYICIQEGLEGDES</t>
  </si>
  <si>
    <t>ENSE00001577498|ENSE00001589290</t>
  </si>
  <si>
    <t>ENSG00000196218</t>
  </si>
  <si>
    <t>RYR1</t>
  </si>
  <si>
    <t>Ryanodine receptor 1 (RYR-1)(RyR1)(Skeletal muscle-type ryanodine receptor)(Skeletal muscle calcium release channel) [Source:UniProtKB/Swiss-Prot;Acc:P21817]</t>
  </si>
  <si>
    <t>3832515</t>
  </si>
  <si>
    <t>(direct)Ca-rel_channel-IPR000699</t>
  </si>
  <si>
    <t>3832457</t>
  </si>
  <si>
    <t>ENSE00000780456</t>
  </si>
  <si>
    <t>E106-1</t>
  </si>
  <si>
    <t>ENSG00000099246</t>
  </si>
  <si>
    <t>RAB18</t>
  </si>
  <si>
    <t>Ras-related protein Rab-18  [Source:UniProtKB/Swiss-Prot;Acc:Q9NP72]</t>
  </si>
  <si>
    <t>3240137</t>
  </si>
  <si>
    <t>(-)truncated,(+)AA:70(ENSP00000379554)-&gt;206(ENSP00000349415)</t>
  </si>
  <si>
    <t>(-)GTPase_Rab-IPR003579,(-)Gprotein_alph_bd-IPR001019,(-)Ras-IPR013753,(-)Ras_GTPase-IPR001806,(+)ARF-IPR006688,(+)ARF/SAR-IPR006689,(+)GTPase_Rab-IPR003579,(+)GTPase_Ras-IPR003577,(+)GTPase_Rho-IPR003578,(+)HELIX,(+)LIPID-S-geranylgeranyl cysteine,(+)LIPID-S-palmitoyl cysteine,(+)MOD_RES-Cysteine methyl ester,(+)MOD_RES-N6-acetyllysine,(+)Miro-like-IPR013684,(+)NP_BIND-GTP,(+)PROPEP-Removed in mature form,(+)Ran_GTPase-IPR002041,(+)Ras-IPR013753,(+)Ras_GTPase-IPR001806,(+)STRAND,(+)Small_GTP_bd-IPR005225,(+)TURN</t>
  </si>
  <si>
    <t>(+)sequence: (ENSP00000379554)MDEDVLTTLKILIIGESGVGKSSLLLRFTDDTFDPELAATIGVDFKVKTISVDGNKAKLAIWDKHWRREV -&gt; (ENSP00000349415)MDEDVLTTLKILIIGESGVGKSSLLLRFTDDTFDPELAATIGVDFKVKTISVDGNKAKLAIWDTAGQERFRTLTPSYYRGAQGVILVYDVTRRDTFVKLDNWLNELETYCTRNDIVNMLVGNKIDKENREVDRNEGLKFARKHSMLFIEASAKTCDGVQCAFEELVEKIIQTPGLWESENQNKGVKLSHREEGQGGGACGGYCSVL</t>
  </si>
  <si>
    <t>3240095</t>
  </si>
  <si>
    <t>ENSE00001415399|ENSE00001557584</t>
  </si>
  <si>
    <t>ENSG00000010322</t>
  </si>
  <si>
    <t>NISCH</t>
  </si>
  <si>
    <t>Nischarin (Imidazoline receptor 1)(IR1)(I-1)(Imidazoline-1 receptor)(I1R)(Imidazoline receptor antisera-selected protein)(hIRAS)(Imidazoline-1 receptor candidate protein)(I-1 receptor candidate protein)(I1R candidate protein) [Source:UniProtKB/Swiss-Prot;Acc:Q9Y2I1]</t>
  </si>
  <si>
    <t>2623887</t>
  </si>
  <si>
    <t>(-)alt-N-terminus,(-)alt-C-terminus,(-)AA:663(AK001505-PEP)-&gt;1504(ENSP00000339958)</t>
  </si>
  <si>
    <t>(-)COMPBIAS-Ala/Pro-rich,(-)DOMAIN-PX,(-)Leu-rich_rpt_typical-subtyp-IPR003591,(-)PX-IPR001683,(-)REGION-Necessary for binding to phosphoinositide-3-P; not sufficient for targeting to endosomes,(-)REPEAT-LRR 2,(-)REPEAT-LRR 3,(-)REPEAT-LRR 4,(-)REPEAT-LRR 5,(-)REPEAT-LRR 6</t>
  </si>
  <si>
    <t>(-)sequence: (AK001505-PEP)MFVQEEALASSLSSTDSLTPEHQPIAQGCSDSLESIPAGQAASDDLRDVPGAVGGASPEHAEPEVQVVPGSGQIIFLPFTCIGYTATNQDFIQRLSTLIRQAIERQLPAWIEAANQREEGQGEQGEEEDEEEEEEEDVAENRYFEMGPPDVEEEEGGGQGEEEEEEEEDEEAEEERLALEWALGADEDFLLEHIRILKVLWCFLIHVQGSIRQFAACLVLTDFGIAVFEIPHQESRGSSQHILSSLRFVFCFPHGDLTEFGFLMPELCLVLKVRHSENTLFIISDAANLHEFHADLRSCFAPQHMAMLCSPILYGSHTSLQEFLRQLLTFYKVAGGCQERSQGCFPVYLVYSDKRMVQTAAGDYSGNIEWASCTLCSAVRRSCCAPSEAVKSAAIPYWLLLTPQHLNVIKADFNPMPNRGTHNCRNRNSFKLSRVPLSTVLLDPTRSCTQPRGAFADGHVLELLVGYRFVTAIFVLPHEKFHFLRVYNQLRASLQDLKTVVIAKTPGTGGSPQGSFADGQPAERRASNDQRPQEVPAEALAPAPVEVPAPAPAAASASGPAKTPAPAEASTSALVPEETPVEAPAPPPAEAPAQYPSEHLIQATSEENQIPSHLPACPSLRHVASLRGSAIIELFHSSIAEISGIRKTPTTTTALSTSPSASC -&gt; (ENSP00000339958)MATARTFGPEREAEPAKEARVVGSELVDTYTVYIIQVTDGSHEWTVKHRYSDFHDLHEKLVAERKIDKNLLPPKKIIGKNSRSLVEKREKDLEVYLQKLLAAFPGVTPRVLAHFLHFHFYEINGITAALAEELFEKGEQLLGAGEVFAIGPLQLYAVTEQLQQGKPTCASGDAKTDLGHILDFTCRLKYLKVSGTEGPFGTSNIQEQLLPFDLSIFKSLHQVEISHCDAKHIRGLVASKPTLATLSVRFSATSMKEVLVPEASEFDEWEPEGTTLEGPVTAVIPTWQALTTLDLSHNSVSEIDESVKLIPKIEFLDLSHNGLLVVDNLQHLYNLVHLDLSYNKLSSLEGLHTKLGNIKTLNLAGNLLESLSGLHKLYSLVNLDLRDNRIEQMEEVRSIGSLPCLEHVSLLNNPLSIIPDYRTKVLAQFGERASEVCLDDTVTTEKELDTVEVLKAIQKAKEVKSKLSNPEKKGGEDSRLSAAPCIRPSSSPPTVAPASASLPQPILSNQGIMFVQEEALASSLSSTDSLTPEHQPIAQGCSDSLESIPAGQAASDDLRDVPGAVGGASPEHAEPEVQVVPGSGQIIFLPFTCIGYTATNQDFIQRLSTLIRQAIERQLPAWIEAANQREEGQGEQGEEEDEEEEEEEDVAENRYFEMGPPDVEEEEGGGQGEEEEEEEEDEEAEEERLALEWALGADEDFLLEHIRILKVLWCFLIHVQGSIRQFAACLVLTDFGIAVFEIPHQESRGSSQHILSSLRFVFCFPHGDLTEFGFLMPELCLVLKVRHSENTLFIISDAANLHEFHADLRSCFAPQHMAMLCSPILYGSHTSLQEFLRQLLTFYKVAGGCQERSQGCFPVYLVYSDKRMVQTAAGDYSGNIEWASCTLCSAVRRSCCAPSEAVKSAAIPYWLLLTPQHLNVIKADFNPMPNRGTHNCRNRNSFKLSRVPLSTVLLDPTRSCTQPRGAFADGHVLELLVGYRFVTAIFVLPHEKFHFLRVYNQLRASLQDLKTVVIAKTPGTGGSPQGSFADGQPAERRASNDQRPQEVPAEALAPAPAEVPAPAPAAASASGPAKTPAPAEASTSALVPEETPVEAPAPPPAEAPAQYPSEHLIQATSEENQIPSHLPACPSLRHVASLRGSAIIELFHSSIAEVENEELRHLMWSSVVFYQTPGLEVTACVLLSTKAVYFVLHDGLRRYFSEPLQDFWHQKNTDYNNSPFHISQCFVLKLSDLQSVNVGLFDQHFRLTGSTPMQVVTCLTRDSYLTHCFLQHLMVVLSSLERTPSPEPVDKDFYSEFGNKTTGKMENYELIHSSRVKFTYPSEEEIGDLTFTVAQKMAEPEKAPALSILLYVQAFQVGMPPPGCCRGPLRPKTLLLTSSEIFLLDEDCVHYPLPEFAKEPPQRDRYRLDDGRRVRDLDRVLMGYQTYPQALTLVFDDVQGHDLMGSVTLDHFGEVPGGPARASQGREVQWQVFVPSAESREKLISLLARQWEALCGRELPVELTG</t>
  </si>
  <si>
    <t>2623859</t>
  </si>
  <si>
    <t>AK001505-11</t>
  </si>
  <si>
    <t>bleedingExon|cassette-exon</t>
  </si>
  <si>
    <t>E24-4</t>
  </si>
  <si>
    <t>ENSG00000168874</t>
  </si>
  <si>
    <t>ATOH8</t>
  </si>
  <si>
    <t>Protein atonal homolog 8 (Helix-loop-helix protein hATH-6) [Source:UniProtKB/Swiss-Prot;Acc:Q96SQ7]</t>
  </si>
  <si>
    <t>2491794</t>
  </si>
  <si>
    <t>(+)alt-N-terminus,(+)alt-C-terminus,(+)AA:118(AK096049-PEP)-&gt;321(ENSP00000304676)</t>
  </si>
  <si>
    <t>(+)COMPBIAS-Pro-rich,(+)DNA_BIND-Basic motif,(+)DOMAIN-Helix-loop-helix motif,(+)HLH_DNA_bd-IPR011598,(+)HLH_basic-IPR001092,(+)PRO_rich-IPR000694</t>
  </si>
  <si>
    <t>(+)sequence: (AK096049-PEP)MQGGLSSWLTQDAQGHHSLDSRHHATCCTCCVFESLQPCEARYHYSRFTEEATEAQRVPEQPWRRSVTFPPSLPLTGWMHRKTGSPDRTVKGTRVACPYQRFPEHQPLETGRKARVRL -&gt; (ENSP00000304676)MKHIPVLEDGPWKTVCVKELNGLKKLKRKGKEPARRANGYKTFRLDLEAPEPRAVATNGLRDRTHRLQPVPVPVPVPVPVAPAVPPRGGTDTAGERGGSRAPEVSDARKRCFALGAVGPGLPTPPPPPPPAPQSQAPGGPEAQPFREPGLRPRILLCAPPARPAPSAPPAPPAPPESTVRPAPPTRPGESSYSSISHVIYNNHQDSSASPRKRPGEATAASSEIKALQQTRRLLANARERTRVHTISAAFEALRKQVPCYSYGQKLSKLAILRIACNYILSLARLADLDYSADHSNLSFSECVQRCTRTLQAEGRAKKRKE</t>
  </si>
  <si>
    <t>2491788</t>
  </si>
  <si>
    <t>ENSE00001432581</t>
  </si>
  <si>
    <t>ENSG00000119139</t>
  </si>
  <si>
    <t>TJP2</t>
  </si>
  <si>
    <t>Tight junction protein ZO-2 (Zonula occludens protein 2)(Zona occludens protein 2)(Tight junction protein 2) [Source:UniProtKB/Swiss-Prot;Acc:Q9UDY2]</t>
  </si>
  <si>
    <t>3173886</t>
  </si>
  <si>
    <t>(+)alt-N-terminus,(+)AA:1157(BAH13722.1)-&gt;1190(ENSP00000366453)</t>
  </si>
  <si>
    <t>(+)DOMAIN-Guanylate kinase-like,(+)DOMAIN-SH3,(+)Guanylate_kin-IPR008144,(+)Guanylt/Ca-IPR008145,(+)MOD_RES-Phosphoserine,(+)SH3_domain-IPR001452</t>
  </si>
  <si>
    <t>(+)sequence: (BAH13722.1)MKTAQALHRMWIQAVKKLRRWKGRAPGMEELIWEQYTVTLQKDSKRGFGIAVSGGRDNPHFENGETSIVISDVLPGGPADGLLQENDRVVMVNGTPMEDVLHSFAVQQLRKSGKVAAIVVKRPRKVQVAALQASPPLDQDDRAFEVMDEFDGRSFRSGYSERSRLNSHGGRSRSWEDSPERGRPHERARSRERDLSRDRSRGRSLERGLDQDHARTRDRSRGRSLERGLDHDFGPSRDRDRDRSRGRSIDQDYERAYHRAYDPDYERAYSPEYRRGARHDARSRGPRSRSREHPHSRSPSPEPRGRPGPIGVLLMKSRANEEYGLRLGSQIFVKEMTRTGLATKDGNLHEGDIILKINGTVTENMSLTDARKLIEKSRGKLQLVVLRDSQQTLINIPSLNDSDSEIEDISEIESNRSFSPEERRHQYSDYDYHSSSEKLKERPSSREDTPSRLSRMGATPTPFKSTGDIAGTVVPETNKEPRYQEEPPAPQPKAAPRTFLRPSPEDEAIYGPNTKMVRFKKGDSVGLRLAGGNDVGIFVAGIQEGTSAEQEGLQEGDQILKVNTQDFRGLVREDAVLYLLEIPKGEMVTILAQSRADVYRDILACGRGDSFFIRSHFECEKETPQSLAFTRGEVFRVVDTLYDGKLGNWLAVRIGNELEKGLIPNKSRAEQIASVQNAQRDNAGDRADFWRMRGQRSGVKKNLRKSREDLTAVVSVSTKFPVYERVLLREAGFKRPVVLFGPIADIAMEKLANELPDWFQTAKTEPKDAGSEKSTGVVRLNTVRQIIEQDKHALLDVTPKAVDLLNYTQWFPIVIFFNPDSRQGVKTMRQRLNPTSNKSSRKLFDQANKLKKTCAHLFTATINLNSANDSWFGSLKDTIQHQQGEAVWVSEGKMEGMDDDPEDRMSYLTAMGADYLSCDSRLISDFEDTDGEGGAYTDNELDEPAEEPLVSSITRSSEPVQHEEAKTQNKEESYDFSKSYEYKSNPSAVAGNETPGASTKGYPPPVAAKPTFGRSILKPSTPIPPQEGEEVGESSEEQDNAPKSVLGKVKIFEKMDHKARLQRMQELQEAQNARIELAQKHPDIYAVPIKTHKPDPGTPQHTSSRPPEPQKAPSRPYQDTRGSYGSDAEEEEYRQQLSEHSKRGYYGQSARYRDTEL -&gt; (ENSP00000366453)MPVRGDRGFPPRRELSGWLRAPGMEELIWEQYTVTLQKDSKRGFGIAVSGGRDNPHFENGETSIVISDVLPGGPADGLLQENDRVVMVNGTPMEDVLHSFAVQQLRKSGKVAAIVVKRPRKVQVAALQASPPLDQDDRAFEVMDEFDGRSFRSGYSERSRLNSHGGRSRSWEDSPERGRPHERARSRERDLSRDRSRGRSLERGLDQDHARTRDRSRGRSLERGLDHDFGPSRDRDRDRSRGRSIDQDYERAYHRAYDPDYERAYSPEYRRGARHDARSRGPRSRSREHPHSRSPSPEPRGRPGPIGVLLMKSRANEEYGLRLGSQIFVKEMTRTGLATKDGNLHEGDIILKINGTVTENMSLTDARKLIEKSRGKLQLVVLRDSQQTLINIPSLNDSDSEIEDISEIESNRSFSPEERRHQYSDYDYHSSSEKLKERPSSREDTPSRLSRMGATPTPFKSTGDIAGTVVPETNKEPRYQEDPPAPQPKAAPRTFLRPSPEDEAIYGPNTKMVRFKKGDSVGLRLAGGNDVGIFVAGIQEGTSAEQEGLQEGDQILKVNTQDFRGLVREDAVLYLLEIPKGEMVTILAQSRADVYRDILACGRGDSFFIRSHFECEKETPQSLAFTRGEVFRVVDTLYDGKLGNWLAVRIGNELEKGLIPNKSRAEQMASVQNAQRDNAGDRADFWRMRGQRSGVKKNLRKSREDLTAVVSVSTKFPAYERVLLREAGFKRPVVLFGPIADIAMEKLANELPDWFQTAKTEPKDAGSEKSTGVVRLNTVRQIIEQDKHALLDVTPKAVDLLNYTQWFPIVIFFNPDSRQGVKTMRQRLNPTSNKSSRKLFDQANKLKKTCAHLFTATINLNSANDSWFGSLKDTIQHQQGEAVWVSEGKMEGMDDDPEDRMSYLTAMGADYLSCDSRLISDFEDTDGEGGAYTDNELDEPAEEPLVSSITRSSEPVQHEESIRKPSPEPRAQMRRAASSDQLRDNSPPPAFKPEPPKAKTQNKEESYDFSKSYEYKSNPSAVAGNETPGASTKGYPPPVAAKPTFGRSILKPSTPIPPQEGEEVGESSEEQDNAPKSVLGKVKIFEKMDHKARLQRMQELQEAQNARIEIAQKHPDIYAVPIKTHKPDPGTPQHTSSRPPEPQKAPSRPYQDTRGSYGSDAEEEEYRQQLSEHSKRGYYGQSARYRDTEL</t>
  </si>
  <si>
    <t>3173880</t>
  </si>
  <si>
    <t>ENSE00001473174|ENSE00001473273</t>
  </si>
  <si>
    <t>alt-C-term|alt-N-term</t>
  </si>
  <si>
    <t>ENSG00000153246</t>
  </si>
  <si>
    <t>PLA2R1</t>
  </si>
  <si>
    <t>Secretory phospholipase A2 receptor Precursor (PLA2-R)(PLA2R)(180 kDa secretory phospholipase A2 receptor)(M-type receptor) [Contains Soluble secretory phospholipase A2 receptor(Soluble PLA2-R)(Soluble PLA2R)] [Source:UniProtKB/Swiss-Prot;Acc:Q13018]</t>
  </si>
  <si>
    <t>2583455</t>
  </si>
  <si>
    <t>2583374</t>
  </si>
  <si>
    <t>ENSE00001372849</t>
  </si>
  <si>
    <t>ENSG00000107554</t>
  </si>
  <si>
    <t>DNMBP</t>
  </si>
  <si>
    <t>Dynamin-binding protein (Scaffold protein Tuba) [Source:UniProtKB/Swiss-Prot;Acc:Q6XZF7]</t>
  </si>
  <si>
    <t>3303181</t>
  </si>
  <si>
    <t>(+)alt-N-terminus,(+)alt-C-terminus,(+)AA:224(ENSP00000359452)-&gt;1601(ENSP00000344914)</t>
  </si>
  <si>
    <t>(-)DH-domain-IPR000219,(+)BAR-IPR004148,(+)COILED,(+)COMPBIAS-Pro-rich,(+)COMPBIAS-Ser-rich,(+)DH-domain-IPR000219,(+)DOMAIN-BAR,(+)DOMAIN-DH,(+)DOMAIN-SH3 1,(+)DOMAIN-SH3 2,(+)DOMAIN-SH3 3,(+)DOMAIN-SH3 4,(+)DOMAIN-SH3 5,(+)DOMAIN-SH3 6,(+)GDS_CDC24_CS-IPR001331,(+)HELIX,(+)Neu_cyt_fact_2-IPR000108,(+)PRO_rich-IPR000694,(+)SH3_2-IPR011511,(+)SH3_domain-IPR001452,(+)STRAND</t>
  </si>
  <si>
    <t>(+)sequence: (ENSP00000359452)MPTLFKGVWGVVEHSRALGRFCPACLPSGPHLHTQPALGTAEMTLLSSQSSSLVAPSGSVSAENPEQRMLEKRAKVIEELLQTERDYIRDLEMCIERIMVPMQQAQVPNIDFEGLFGNMQMVIKVSKQLLAALEISDAVGPVFLGHRDELEGTYKIYCQNHDEAIALLEIYEKDEKIQKHLQDSLADLNSLVLKKGCTNYINLGSFLIKPVQRVMRYPLLLMEL -&gt; (ENSP00000344914)MEAGSVVRAIFDFCPSVSEELPLFVGDIIEVLAVVDEFWLLGKKEDVTGQFPSSFVEIVTIPSLKEGERLFVCICEFTSQELDNLPLHRGDLVILDGIPTAGWLQGRSCWGARGFFPSSCVRELCLSSQSRQWHSQSALFQIPEYSMGQARALMGLSAQLDEELDFREGDVITIIGVPEPGWFEGELEGRRGIFPEGFVELLGPLRTVDESVSSGNQDDCIVNGEVDTPVGEEEIGPDEDEEEPGTYGVALYRFQALEPNELDFEVGDKIRILATLEDGWLEGSLKGRTGIFPYRFVKLCPDTRVEETMALPQEGSLARIPETSLDCLENTLGVEEQRHETSDHEAEEPDCIISEAPTSPLGHLTSEYDTDRNSYQDEDTAGGPPRSPGVEWEMPLATDSPTSDPTEVVNGISSQPQVPFHPNLQKSQYYSTVGGSHPHSEQYPDLLPLEARTRDYASLPPKRMYSQLKTLQKPVLPLYRGSSVSASRVVKPRQSSPQLHNLASYTKKHHTSSVYSISERLEMKPGPQAQGLVMEAATHSQGDGSTDLDSKLTQQLIEFEKSLAGPGTEPDKILRHFSIMDFNSEKDIVRGSSKLITEQELPERRKALRPPPPRPCTPVSTSPHLLVDQNLKPAPPLVVRPSRPAPLPPSAQQRTNAVSPKLLSRHRPTCETLEKEGPGHMGRSLDQTSPCPLVLVRIEEMERDLDMYSRAQEELNLMLEEKQDESSRAETLEDLKFCESNIESLNMELQQLREMTLLSSQSSSLVAPSGSVSAENPEQRMLEKRAKVIEELLQTERDYIRDLEMCIERIMVPMQQAQVPNIDFEGLFGNMQMVIKVSKQLLAALEISDAVGPVFLGHRDELEGTYKIYCQNHDEAIALLEIYEKDEKIQKHLQDSLADLKSLYNEWGCTNYINLGSFLIKPVQRVMRYPLLLMELLNSTPESHPDKVPLTNAVLAVKEINVNINEYKRRKDLGKNSIIAEKEYAHAEESAFLTYSLVLKYRKGDEDSLMEKISKLNIHSIIKKSNRVSSHLKHLTGFAPQIKDEVFEETEKNFRMQERLIKSFIRDLSLYLQHIRESACVKVVAAVSMWDVCMERGHRDLEQFERVHRYISDQLFTNFKERTERLVISPLNQLLSMFTGPHKLVQKRFDKLLDFYNCTERAEKLKDKKTLEELQSARNNYEALNAQLLDELPKFHQYAQGLFTNCVHGYAEAHCDFVHQALEQLKPLLSLLKVAGREGNLIAIFHEEHSRVLQQLQVFTFFPESLPATKKPFERKTIDRQSARKPLLGLPSYMLQSEELRASLLARYPPEKLFQAERNFNAAQDLDVSLLEGDLVGVIKKKDPMGSQNRWLIDNGVTKGFVYSSFLKPYNPRRSHSDASVGSHSSTESEHGSSSPRFPRQNSGSTLTFNPSSMAVSFTSGSCQKQPQDASPPPKECDQGTLSASLNPSNSESSPSRCPSDPDSTSQPRSGDSADVARDVKQPTATPRSYRNFRHPEIVGYSVPGRNGQSQDLVKGCARTAQAPEDRSTEPDGSEAEGNQVYFAVYTFKARNPNELSVSANQKLKILEFKDVTGNTEWWLAEVNGKKGYVPSNYIRKTEYT</t>
  </si>
  <si>
    <t>(indirect)DH-domain-IPR000219</t>
  </si>
  <si>
    <t>3303165</t>
  </si>
  <si>
    <t>ENSE00001452703</t>
  </si>
  <si>
    <t>alt-3'|cassette-exon</t>
  </si>
  <si>
    <t>ENSG00000205643</t>
  </si>
  <si>
    <t>C22orf40</t>
  </si>
  <si>
    <t>UPF0595 protein C22orf40  [Source:UniProtKB/Swiss-Prot;Acc:Q6NVV7]</t>
  </si>
  <si>
    <t>3963985</t>
  </si>
  <si>
    <t>3963973</t>
  </si>
  <si>
    <t>ENSE00001487308|ENSE00001555522|ENSE00001559117|ENSE00001560266</t>
  </si>
  <si>
    <t>ENSG00000175602</t>
  </si>
  <si>
    <t>CCDC85B</t>
  </si>
  <si>
    <t>Coiled-coil domain-containing protein 85B (Hepatitis delta antigen-interacting protein A)(Delta-interacting protein A) [Source:UniProtKB/Swiss-Prot;Acc:Q15834]</t>
  </si>
  <si>
    <t>3335720</t>
  </si>
  <si>
    <t>3335719</t>
  </si>
  <si>
    <t>ENSE00001190339</t>
  </si>
  <si>
    <t>2675166</t>
  </si>
  <si>
    <t>(+)AA:435(ENSP00000378576)-&gt;435(ENSP00000346068)</t>
  </si>
  <si>
    <t>(+)sequence: (ENSP00000378576)MAAHLLPICALFLTLLDMAQGFRGPLLPNRPFTTVWNANTQWCLERHGVDVDVSVFDVVANPGQTFRGPDMTIFYSSQLGTYPYYTPTGEPVFGGLPQNASLIAHLARTFQDILAAIPAPDFSGLAVIDWEAWRPRWAFNWDTKDIYRQRSRALVQAQHPDWPAPQVEAVAQDQFQGAARAWMAGTLQLGRALRPRGLWGFYGFPDCYNYDFLSPNYTGQCPSGIRAQNDQLGWLWGQSRALYPSIYMPAVLEGTGKSQMYVQHRVAEAFRVAVAAGDPNLPVLPYVQIFYDTTNHFLPLDELEHSLGESAAQGAAGVVLWVSWENTRTKESCQAIKEYMDTTLGPFILNVTSGALLCSQALCSGHGRCVRRTSHPKALLLLNPASFSIQLTPGGGPLSLRGALSLEDQAQMAVEFKCRCYPGWQAPWCERKSMW -&gt; (ENSP00000346068)MAAHLLPICALFLTLLDMAQGFRGPLLPNRPFTTVWNANTQWCLERHGVDVDVSVFDVVANPGQTFRGPDMTIFYSSQLGTYPYYTPTGEPVFGGLPQNASLIAHLARTFQDILAAIPAPDFSGLAVIDWEAWRPRWAFNWDTKDIYRQRSRALVQAQHPDWPAPQVEAVAQDQFQGAARAWMAGTLQLGRALRPRGLWGFYGFPDCYNYDFLSPNYTGQCPSGIRAQNDQLGWLWGQSRALYPSIYMPAVLEGTGKSQMYVQHRVAEAFRVAVAAGDPNLPVLPYVQIFYDTTNHFLPLDELEHSLGESAAQGAAGVVLWVSWENTRTKESCQAIKEYMDTTLGPFILNVTSGALLCSQALCSGHGRCVRRTSHPKALLLLNPASFSIQLTPGGGPLSLRGALSLEDQAQMAVEFKCRCYPGWQAPWCERKSMW</t>
  </si>
  <si>
    <t>ENSE00001520717</t>
  </si>
  <si>
    <t>ENSG00000185100</t>
  </si>
  <si>
    <t>ADSSL1</t>
  </si>
  <si>
    <t>Adenylosuccinate synthetase isozyme 1 (AMPSase 1)(AdSS 1)(EC 6.3.4.4)(IMP--aspartate ligase 1) [Source:UniProtKB/Swiss-Prot;Acc:Q8N142]</t>
  </si>
  <si>
    <t>3554362</t>
  </si>
  <si>
    <t>(+)alt-N-terminus,(+)AA:252(BAG53356.1)-&gt;457(ENSP00000331260)</t>
  </si>
  <si>
    <t>(+)ACT_SITE,(+)Adenylosuccinate_synthase_AS-IPR018220,(+)Adenylosuccinate_synthetase-IPR001114,(+)METAL-Magnesium,(+)METAL-Magnesium; via carbonyl oxygen,(+)NP_BIND-GTP</t>
  </si>
  <si>
    <t>(+)sequence: (BAG53356.1)MFPTLEIDIEGQLKRLKGFAERIRPMVRDGVYFMYEALHGPPKKILVEGANAALLDIDFGTYPFVTSSNCTVGGVCTGLGIPPQNIGDVYGVVKAYTTRVGIGAFPTEQINEIGGLLQTRGHEWGVTTGRKRRCGWLDLMILRYAHMVNGFTALALTKLDILDVLGEVKVGVSYKLNGKRIPYFPANQEMLQKVEVEYETLPGWKADTTGARRWEDLPPQAQNYIRFVENHVGVAVKWVGVGKSRESMIQLF -&gt; (ENSP00000331260)MSGTRASNDRPPGAGGVKRGRLQQEAAATGSRVTVVLGAQWGDEGKGKVVDLLATDADIISRCQGGNNAGHTVVVDGKEYDFHLLPSGIINTKAVSFIGNGVVIHLPGLFEEAEKNEKKGLKDWEKRLIISDRAHLVFDFHQAVDGLQEVQRQAQEGKNIGTTKKGIGPTYSSKAARTGLRICDLLSDFDEFSSRFKNLAHQHQSMFPTLEIDIEGQLKRLKGFAERIRPMVRDGVYFMYEALHGPPKKILVEGANAALLDIDFGTYPFVTSSNCTVGGVCTGLGIPPQNIGDVYGVVKAYTTRVGIGAFPTEQINEIGGLLQTRGHEWGVTTGRKRRCGWLDLMILRYAHMVNGFTALALTKLDILDVLGEVKVGVSYKLNGKRIPYFPANQEMLQKVEVEYETLPGWKADTTGARRWEDLPPQAQNYIRFVENHVGVAVKWVGVGKSRESMIQLF</t>
  </si>
  <si>
    <t>(direct)Adenylosuccinate_synthetase-IPR001114</t>
  </si>
  <si>
    <t>3554360</t>
  </si>
  <si>
    <t>ENSE00001291575</t>
  </si>
  <si>
    <t>ENSG00000134775</t>
  </si>
  <si>
    <t>FHOD3</t>
  </si>
  <si>
    <t>FH1/FH2 domain-containing protein 3 (Formin homolog overexpressed in spleen 2)(hFHOS2)(Formactin-2) [Source:UniProtKB/Swiss-Prot;Acc:Q2V2M9]</t>
  </si>
  <si>
    <t>3784947</t>
  </si>
  <si>
    <t>(+)alt-N-terminus,(+)AA:643(AX747242-PEP)-&gt;1422(ENSP00000352186)</t>
  </si>
  <si>
    <t>(+)ARM-type_fold-IPR016024,(+)COILED,(+)COMPBIAS-Poly-Ser,(+)COMPBIAS-Pro-rich,(+)DOMAIN-FH1,(+)DOMAIN-FH2,(+)FH2_actin_bd-IPR015425,(+)FH2_actin_bd_DRF-IPR003104,(+)PRO_rich-IPR000694</t>
  </si>
  <si>
    <t>(+)sequence: (AX747242-PEP)MRWRSGTRMAMRPRSHPPVGAGTGGGPACVPVAEASTGAWTAEGAAGTRCRASRAPCRPPPVPAPSQLPASSPTKCEICVKNTAILAITLITPQGLGWSQVPRGQPTFTKKKKTIRLFWNEVRPFDWPCKNNRRCREFLWSKLEPIKVDTSRLEHLFESKSKELSVSKKTAADGKRQEIIVLDSKRSNAINIGLTVLPPPRTIKIAILNFDEYALNKEGIEKILTMIPTDEEKQKIQEAQLANPEIPLGSAEQFLLTLSSISELSARLHLWAFKMDYETTEKEVAEPLLDLKEGIDQLENNKTLGFILSTLLAIGNFLNGTNAKAFELSYLEKVPEVKDTVHKQSLLRHVCTMVVENFPDSSDLYSEIGAITRSAKVDFDQLQDNLCQMERRCKASWDHLKAIAKHEMKPVLKQRMSEFLKDCAERIIILKIVHRRIINRFHSFLLFMGHPPYAIREVNINKFCRIISEFALEYRTTRERVLQQKQKRANHRERNKTRGKMITDSGKFSGSSPAPPSQPQGLSYAEDAAEHENMKAVLKTSSPSVEDATPALGVRTRSRASRGSTSSWTMATDDSPNVTDDAADEIMDRIVKSATQVPSQRVVPRERKRSRANRKSLRRTLKSGLTPEEARALGLVGTSELQL -&gt; (ENSP00000352186)MATLACRVQFLDDTDPFNSTNFPEPSRPPLFTFREDLALGTQLAGVHRLLQAPHKLDDCTLQLSHNGAYLDLEATLAEQRDELEGFQDDAGRGKKHSIILRTQLSVRVHACIEKLYNSSGRDLRRALFSLKQIFQDDKDLVHEFVVAEGLTCLIKVGAEADQNYQNYILRALGQIMLYVDGMNGVINRNETIQWLYTLIGSKFRLVVKTALKLLLVFVEYSESNAPLLIQAVTAVDTKRGVKPWSNIMEILEEKDGVDTELLVYAMTLVNKTLSGLPDQDTFYDVVDCLEELGIAAVSQRHLNKKGTDLDLVEQLNIYEVALRHEDGDETTEPPPSGCRDRRRASVCSSGGGEHRGLDRRRSRRHSVQSIKSTLSAPTSPCSQSAPSFKPNQVRDLREKYSNFGNNSYHSSRPSSGSSVPTTPTSSVSPPQEARLERSSPSGLLTSSFRQHQESLAAERERRRQEREERLQRIEREERNKFRYKYLEQLAAEEHEKELRSRSVSRGRADLSLDLTSPAAPACLAPLSHSPSSSDSQEALTVSASSPGTPHHPQASAGDPEPESEAEPEAEAGAGQVADEAGQDIASAHEGAETEVEQALEQEPEERASLSEKERQNEGVNERDNCSASSVSSSSSTLEREEKEDKLSRDRTTGLWPAGVQDAGVNGQCGDILTNKRFMLDMLYAHNRKSPDDEEKGDGEAGRTQQEAEAVASLATRISTLQANSQTQDESVRRVDVGCLDNRGSVKAFAEKFNSGDLGRGSISPDAEPNDKVPETAPVQPKTESDYIWDQLMANPRELRIQDMDFTDLGEEDDIDVLDVDLGHREAPGPPPPPPPTFLGLPPPPPPPLLDSIPPPPVPGNLLVPPPPVFNAPQGLGWSQVPRGQPTFTKKKKTIRLFWNEVRPFDWPCKNNRRCREFLWSKLEPIKVDTSRLEHLFESKSKELSVSKKTAADGKRQEIIVLDSKRSNAINIGLTVLPPPRTIKIAILNFDEYALNKEGIEKILTMIPTDEEKQKIQEAQLANPEIPLGSAEQFLLTLSSISELSARLHLWAFKMDYETTEKEVAEPLLDLKEGIDQLENNKTLGFILSTLLAIGNFLNGTNAKAFELSYLEKVPEVKDTVHKQSLLHHVCTMVVENFPDSSDLYSEIGAITRSAKVDFDQLQDNLCQMERRCKASWDHLKAIAKHEMKPVLKQRMSEFLKDCAERIIILKIVHRRIINRFHSFLLFMGHPPYAIREVNINKFCRIISEFALEYRTTRERVLQQKQKRANHRERNKTRGKMITDSGKFSGSSPAPPSQPQGLSYAEDAAEHENMKAVLKTSSPSVEDATPALGVRTRSRASRGSTSSWTMGTDDSPNVTDDAADEIMDRIVKSATQVPSQRVVPRERKRSRANRKSLRRTLKSGLTPEEARALGLVGTSELQL</t>
  </si>
  <si>
    <t>3784840</t>
  </si>
  <si>
    <t>ENSE00000948420</t>
  </si>
  <si>
    <t>ENSG00000082512</t>
  </si>
  <si>
    <t>TRAF5</t>
  </si>
  <si>
    <t>TNF receptor-associated factor 5 (RING finger protein 84) [Source:UniProtKB/Swiss-Prot;Acc:O00463]</t>
  </si>
  <si>
    <t>I6-2</t>
  </si>
  <si>
    <t>2378686</t>
  </si>
  <si>
    <t>(+)truncated,(-)AA:149(BC032830-PEP)-&gt;557(ENSP00000336825)</t>
  </si>
  <si>
    <t>(-)COILED,(-)DOMAIN-MATH,(-)MATH-IPR002083,(-)TNF_recpt_TRAF-IPR012227,(-)TRAF_like-IPR008974,(-)ZN_FING-TRAF-type 1,(-)ZN_FING-TRAF-type 2,(-)Znf_TRAF-IPR001293</t>
  </si>
  <si>
    <t>(-)sequence: (BC032830-PEP)MAYSEEHKGMPCGFIRQNSGNSISLDFEPSIEYQFVERLEERYKCAFCHSVLHNPHQTGCGHRFCQHCILSLRELNTVPICPVDKEVIKSQEVFKDNCCKREVLNLYVYCSNAPGCNAKVILGRYQVGITHERYLLLPFFQECVLNPFM -&gt; (ENSP00000336825)MAYSEEHKGMPCGFIRQNSGNSISLDFEPSIEYQFVERLEERYKCAFCHSVLHNPHQTGCGHRFCQHCILSLRELNTVPICPVDKEVIKSQEVFKDNCCKREVLNLYVYCSNAPGCNAKVILGRYQDHLQQCLFQPVQCSNEKCREPVLRKDLKEHLSASCQFRKEKCLYCKKDVVVINLQNHEENLCPEYPVFCPNNCAKIILKTEVDEHLAVCPEAEQDCPFKHYGCAVTDKRRNLQQHEHSALREHMRLVLEKNVQLEEQISDLHKSLEQKESKIQQLAETIKKLEKEFKQFAQLFGKNGSFLPNIQVFASHIDKSAWLEAQVHQLLQMVNQQQNKFDLRPLMEAVDTVKQKITLLENNDQRLAVLEEETNKHDTHINIHKAQLSKNEERFKLLEGTCYNGKLIWKVTDYKMKKREAVDGHTVSIFSQSFYTSRCGYRLCARAYLNGDGSGRGSHLSLYFVVMRGEFDSLLQWPFRQRVTLMLLDQSGKKNIMETFKPDPNSSSFKRPDGEMNIASGCPRFVAHSVLENAKNAYIKDDTLFLKVAVDLTDLEDL</t>
  </si>
  <si>
    <t>(indirect)TRAF_like-IPR008974, (indirect)TNF_recpt_TRAF-IPR012227</t>
  </si>
  <si>
    <t>2378662</t>
  </si>
  <si>
    <t>BC032830-4</t>
  </si>
  <si>
    <t>2928480</t>
  </si>
  <si>
    <t>ENSE00001292004</t>
  </si>
  <si>
    <t>ENSG00000138002</t>
  </si>
  <si>
    <t>IFT172</t>
  </si>
  <si>
    <t>Intraflagellar transport protein 172 homolog  [Source:UniProtKB/Swiss-Prot;Acc:Q9UG01]</t>
  </si>
  <si>
    <t>E32-2</t>
  </si>
  <si>
    <t>2545898</t>
  </si>
  <si>
    <t>(+)alt-N-terminus,(+)alt-C-terminus,(+)AA:511(BAG61513.1)-&gt;744(BC144491-PEP)</t>
  </si>
  <si>
    <t>(-)REPEAT-WD 2,(-)REPEAT-WD 3,(-)REPEAT-WD 4,(-)REPEAT-WD 5,(-)REPEAT-WD 6,(-)WD40_repeat-IPR001680,(+)MOD_RES-Phosphotyrosine,(+)REPEAT-TPR 10,(+)REPEAT-TPR 11,(+)REPEAT-TPR 12,(+)REPEAT-TPR 13,(+)REPEAT-TPR 14,(+)REPEAT-TPR 8,(+)REPEAT-TPR 9</t>
  </si>
  <si>
    <t>(+)sequence: (BAG61513.1)MAWSQNNAKFAVCTVDRVVLLYDEHGERRDKFSTKPADMKYGRKSYMVKGMAFSPDSTKIAIGQTDNIIYVYKIGEDWGDKKVICNKFIQTSAVTCLQWPAEYIIVFGLAEGKVRLANTKTNKSSTIYGTESYVVSLTTNCSGKGILSGHADGTIVRYFFDDEGSGESQGKLVNHPCPPYALAWATNSIVAAGCDRKIVAYGKEGHMLQTFDYSRDPQEREFTTAVSSPGGQSVVLGSYDRLRVFNWIPRRSIWEEAKPKEITNLYTITALAWKRDGSRLCVGALCGGVEQFDCCLRRSIYKNKFELTYVGPSQVIVKNLSSGTRVVLKSHYGYEVEEVKILGKERYLVAHTSETLLLGDLNTNRLSEIAWQGSGGNEKYFFENENVCMIFNAGELTLVEYGNNDTLGSVRTEFMNPHLISVRINERCQRGTEDNKKLAYLIDIKTIAIVDLIGGYNIGTVSHESRVDWLELNETGHKLLFRDRKLRVRRATKALGIGWPTEGVRQAATRD -&gt; (BC144491-PEP)MYKKHKLYDDMIRLVGKHHPDLLSDTHLHLGKELEAEGRLQEAEYHYLEAQEWKATVNMYRASGLWEEAYRVARTQGGANAHKHVAYLWAKSLGGEAAVRLLNKLGLLEAAVDHAADNCSFEFAFELSRLALKHKTPEVHLKYAMFLEDEGKFEEAEAEFIRAGKPKEAVLMFVHNQDWEAAQRVAEAHDPDSVAEVLVGQARGALEEKDFQKAEGLLLRAQRPGLALNYYKEAGLWSDALRICKDYVPSQLEALQEEYEREATKKGARGVEGFVEQARHWEQAGEYSRAVDCYLKVRDSGNSGLAEKCWMKAAELSIKFLPPQRNMEVVLAVGPQLIGIGKHSAAAELYLNLDLVKEAIDAFIEGEEWNKAKRVAKELDPRYEDYVDQHYKEFLKNQGKVDSLVGVDVIAALDLYVEQGQWDKCIETATKQNYKILHKYVALYATHLIREGSSAQALALYVQHGAPANPQNFNIYKRIFTDMVSSPGTNCAEAYHSWADLRDVLFNLCENLVKSSEANSPAHEEFKTMLLIAHYYATRSAAQSVKQLETVAARLSVSLLRHTQLLPVDKAFYEAGIAAKAVGWDNMAFIFLNRFLDLTDAIEEGTLDGLDHSDFQDTDIPFEVPLPAKQHVPEAEREEVRDWVLTVSMDQRLEQVLPRDERGAYEASLVAASTGVRALPCLITGYPILRNKIEFKRPGKAANKDNWNKFLMAIKTSHSPVCQDVLKFISQWCGGLPSTSFSFQ</t>
  </si>
  <si>
    <t>2545869</t>
  </si>
  <si>
    <t>ENSE00000962943</t>
  </si>
  <si>
    <t>ENSG00000142949</t>
  </si>
  <si>
    <t>PTPRF</t>
  </si>
  <si>
    <t>Receptor-type tyrosine-protein phosphatase F Precursor (EC 3.1.3.48)(LAR protein)(Leukocyte antigen related) [Source:UniProtKB/Swiss-Prot;Acc:P10586]</t>
  </si>
  <si>
    <t>2333360</t>
  </si>
  <si>
    <t>(-)alt-N-terminus,(-)alt-C-terminus,(-)AA:347(ENSP00000361482)-&gt;1485(ENSP00000361484)</t>
  </si>
  <si>
    <t>(-)ACT_SITE-Phosphocysteine intermediate,(-)DOMAIN-Fibronectin type-III 3,(-)DOMAIN-Fibronectin type-III 4,(-)DOMAIN-Fibronectin type-III 5,(-)DOMAIN-Tyrosine-protein phosphatase 1,(-)DOMAIN-Tyrosine-protein phosphatase 2,(-)FN_III-IPR003961,(-)Fibronectin_typ-III-like_fold-IPR008957,(-)FnIII_subd-IPR003962,(-)HELIX,(-)STRAND,(-)TRANSMEM,(-)TURN,(-)Tyr_Pase-IPR000387,(-)Tyr_Pase_AS-IPR016130,(-)Tyr_Pase_cat-IPR003595,(-)Tyr_Pase_rcpt/non-rcpt-IPR000242</t>
  </si>
  <si>
    <t>(-)sequence: (ENSP00000361482)MAPEPAPGRTMVPLVPALVMLGLVAGAHGDSKPVFIKVPEDQTGLSGGVASFVCQATGEPKPRITWMKKGKKVSSQRFEVIEFDDGAGSVLRIQPLRVQRDEAIYECTATNSLGEINTSAKLSVLEEEQLPPGFPSIDMGPQLKVVEKARTATMLCAAGGNPDPEISWFKDFLPVDPATSNGRIKQLRSGALQIESSEESDQGKYECVATNSAGTRYSAPANLYVRGKDSGSAWPLSPQSCAAPAGLSAQSPWCRHARDCHGPSLFSFLLLSAAAATAPTGQVPGVCHYFAFLPCRPMGKQPLLGAFVSFVGLAAWARSPMGIWSHPIRLLGVCACVCAHTGTLICV -&gt; (ENSP00000361484)RREDLVDCPGLWLAVELEPWMAPEPAPGRTMVPLVPALVMLGLVAGAHGDSKPVFIKVPEDQTGLSGGVASFVCQATGEPKPRITWMKKGKKVSSQRFEVIEFDDGAGSVLRIQPLRVQRDEAIYECTATNSLGEINTSAKLSVLEEEQLPPGFPSIDMGPQLKVVEKARTATMLCAAGGNPDPEISWFKDFLPVDPATSNGRIKQLRSGALQIESSEESDQGKYECVATNSAGTRYSAPANLYVRVRRVAPRFSIPPSSPTIQVKTQQGVPAQPADFQAEVESDTRIQLSWLLPPQERIIMYELVYWAAEDEDQQHKVTFDPTSSYTLEDLKPDTLYRFQLAARSDMGVGVFTPTIEARTAQSTPSAPPQKVMCVSMGSTTVRVSWVPPPADSRNGVITQYSVAYEAVDGEDRGRHVVDGISREHSSWDLVGLEKWTEYRVWVRAHTDVGPGPESSPVLVRTDEDVPSGPPRKVEVEPLNSTAVHVYWKLPVPSKQHGQIRGYQVTYVRLENGEPRGLPIIQDVMLAEAQWRPEESEDYETTISGLTPETTYSVTVAAYTTKGDGARSKPKIVTTTGAVFAKNFRVAAAMKTSVLLSWEVPDSYKSAVPFKILYNGQSVEVDGHSMRKLIADLQPNTEYSFVLMNRGSSAGGLQHLVSIRTAPDLLPHKPLPASAYIEDGRFDLSMPHVQDPSLVRWFYIVVVPIDRVGGSMLTPRWSTPEELELDELLEAIEQGGEEQRRRRRQAERLKPYVAAQLDVLPETFTLGDKKNYRGFYNRPLSPDLSYQCFVLASLKEPMDQKRYASSPYSDEIVVQVTPAQQQEEPEMLWVTGPVLAVILIILIVIAILLFKRKRTHSPSSKDEQSIGLKDSLLAHSSDPVEMRRLNYQTPGSSVPSCPNTSSMRDHPPIPITDLADNIERLKANDGLKFSQEYESIDPGQQFTWENSNLEVNKPKNRYANVIAYDHSRVILTSIDGVPGSDYINANYIDGYRKQNAYIATQGPLPETMGDFWRMVWEQRTATVVMMTRLEEKSRVKCDQYWPARGTETCGLIQVTLLDTVELATYTVRTFALHKSGSSEKRELRQFQFMAWPDHGVPEYPTPILAFLRRVKACNPLDAGPMVVHCSAGVGRTGCFIVIDAMLERMKHEKTVDIYGHVTCMRSQRNYMVQTEDQYVFIHEALLEAATCGHTEVPARNLYAHIQKLGQVPPGESVTAMELEFKLLASSKAHTSRFISANLPCNKFKNRLVNIMPYELTRVCLQPIRGVEGSDYINASFLDGYRQQKAYIATQGPLAESTEDFWRMLWEHNSTIIVMLTKLREMGREKCHQYWPAERSARYQYFVVDPMAEYNMPQYILREFKVTDARDGQSRTIRQFQFTDWPEQGVPKTGEGFIDFIGQVHKTKEQFGQDGPITVHCSAGVGRTGVFITLSIVLERMRYEGVVDMFQTVKTLRTQRPAMVQTEDQYQLCYRAALEYLGSFDHYAT</t>
  </si>
  <si>
    <t>2333318</t>
  </si>
  <si>
    <t>ENSE00001457728</t>
  </si>
  <si>
    <t>E36-3</t>
  </si>
  <si>
    <t>ENSG00000145362</t>
  </si>
  <si>
    <t>ANK2</t>
  </si>
  <si>
    <t>Ankyrin-2 (Brain ankyrin)(Ankyrin-B)(Non-erythroid ankyrin) [Source:UniProtKB/Swiss-Prot;Acc:Q01484]</t>
  </si>
  <si>
    <t>2740222</t>
  </si>
  <si>
    <t>(+)alt-coding,(+)AA:3924(ENSP00000354873)-&gt;3957(ENSP00000378044)</t>
  </si>
  <si>
    <t>(-)DOMAIN-ZU5,(-)REGION-Interaction with SPTBN1,(-)ZU5-IPR000906,(+)ZU5-IPR000906</t>
  </si>
  <si>
    <t>(+)sequence: (ENSP00000354873)MMNEDAAQKSDSGEKFNGSSQRRKRPKKSDSNASFLRAARAGNLDKVVEYLKGGIDINTCNQNGLNALHLAAKEGHVGLVQELLGRGSSVDSATKKGNTALHIASLAGQAEVVKVLVKEGANINAQSQNGFTPLYMAAQENHIDVVKYLLENGANQSTATEDGFTPLAVALQQGHNQAVAILLENDTKGKVRLPALHIAARKDDTKSAALLLQNDHNADVQSKMMVNRTTESGFTPLHIAAHYGNVNVATLLLNRGAAVDFTARNGITPLHVASKRGNTNMVKLLLDRGGQIDAKTRDGLTPLHCAARSGHDQVVELLLERGAPLLARTKNGLSPLHMAAQGDHVECVKHLLQHKAPVDDVTLDYLTALHVAAHCGHYRVTKLLLDKRANPNARALNGFTPLHIACKKNRIKVMELLVKYGASIQAITESGLTPIHVAAFMGHLNIVLLLLQNGASPDVTNIRGETALHMAARAGQVEVVRCLLRNGALVDARAREEQTPLHIASRLGKTEIVQLLLQHMAHPDAATTNGYTPLHISAREGQVDVASVLLEAGAAHSLATKKGFTPLHVAAKYGSLDVAKLLLQRRAAADSAGKNGLTPLHVAAHYDNQKVALLLLEKGASPHATAKNGYTPLHIAAKKNQMQIASTLLNYGAETNIVTKQGVTPLHLASQEGHTDMVTLLLDKGANIHMSTKSGLTSLHLAAQEDKVNVADILTKHGADQDAHTKLGYTPLIVACHYGNVKMVNFLLKQGANVNAKTKNGYTPLHQAAQQGHTHIINVLLQHGAKPNATTANGNTALAIAKRLGYISVVDTLKVVTEEVTTTTTTITEKHKLNVPETMTEVLDVSDEEGDDTMTGDGGEYLRPEDLKELGDDSLPSSQFLDGMNYLRYSLEGGRSDSLRSFSSDRSHTLSHASYLRDSAVMDDSVVIPSHQVSTLAKEAERNSYRLSWGTENLDNVALSSSPIHSGFLVSFMVDARGGAMRGCRHNGLRIIIPPRKCTAPTRVTCRLVKRHRLATMPPMVEGEGLASRLIEVGPSGAQFLGPVIVEIPHFAALRGKERELVVLRSENGDSWKEHFCDYTEDELNEILNGMDEVLDSPEDLEKKRICRIITRDFPQYFAVVSRIKQDSNLIGPEGGVLSSTVVPQVQAVFPEGALTKRIRVGLQAQPMHSELVKKILGNKATFSPIVTLEPRRRKFHKPITMTIPVPKASSDVMLNGFGGDAPTLRLLCSITGGTTPAQWEDITGTTPLTFVNECVSFTTNVSARFWLIDCRQIQESVTFASQVYREIICVPYMAKFVVFAKSHDPIEARLRCFCMTDDKVDKTLEQQENFAEVARSRDVEVLEGKPIYVDCFGNLVPLTKSGQHHIFSFFAFKENRLPLFVKVRDTTQEPCGRLSFMKEPKSTRGLVHQAICNLNITLPIYTKESESDQEQEEEIDMTSEKNDETESTETSVLKSHLVNEVPVLASPDLLSEVSEMKQDLIKMTAILTTDVSDKAGSIKVKELVKAAEEEPGEPFEIVERVKEDLEKVNEILRSGTCTRDESSVQSSRSERGLVEEEWVIVSDEEIEEARQKAPLEITEYPCVEVRIDKEIKGKVEKDSTGLVNYLTDDLNTCVPLPKEQLQTVQDKAGKKCEALAVGRSSEKEGKDIPPDETQSTQKQHKPSLGIKKPVRRKLKEKQKQKEEGLQASAEKAELKKGSSEESLGEDPGLAPEPLPTVKATSPLIEETPIGSIKDKVKALQKRVEDEQKGRSKLPIRVKGKEDVPKKTTHRPHPAASPSLKSERHAPGSPSPKTERHSTLSSSAKTERHPPVSPSSKTEKHSPVSPSAKTERHSPASSSSKTEKHSPVSPSTKTERHSPVSSTKTERHPPVSPSGKTDKRPPVSPSGRTEKHPPVSPGRTEKRLPVSPSGRTDKHQPVSTAGKTEKHLPVSPSGKTEKQPPVSPTSKTERIEETMSVRELMKAFQSGQDPSKHKTGLFEHKSAKQKQPQEKGKVRVEKEKGPILTQREAQKTENQTIKRGQRLPVTGTAESKRGVRVSSIGVKKEDAAGGKEKVLSHKIPEPVQSVPEEESHRESEVPKEKMADEQGDMDLQISPDRKTSTDFSEVIKQELEDNDKYQQFRLSEETEKAQLHLDQVLTSPFNTTFPLDYMKDEFLPALSLQSGALDGSSESLKNEGVAGSPCGSLMEGTPQISSEESYKHEGLAETPETSPESLSFSPKKSEEQTGETKESTKTETTTEIRSEKEHPTTKDITGGSEERGATVTEDSETSTESFQKEATLGSPKDTSPKRQDDCTGSCSVALAKETPTGLTEEAACDEGQRTFGSSAHKTQTDSEVQESTATSDETKALPLPEASVKTDTGTESKPQGVIRSPQGLELALPSRDSEVLSAVADDSLAVSHKDSLEASPVLEDNSSHKTPDSLEPSPLKESPCRDSLESSPVEPKMKAGIFPSHFPLPAAVAKTELLTEVASVRSRLLRDPDGSAEDDSLEQTSLMESSGKSPLSPDTPSSEEVSYEVTPKTTDVSTPKPAVIHECAEEDDSENGEKKRFTPEEEMFKMVTKIKMFDELEQEAKQKRDYKKEPKQEESSSSSDPDADCSVDVDEPKHTGSGEDESGVPVLVTSESRKVSSSSESEPELAQLKKGADSGLLPEPVIRVQPPSPLPSSMDSNSSPEEVQFQPVVSKQYTFKMNEDTQEEPGKSEEEKDSESHLAEDRHAVSTEAEDRSYDKLNRDTDQPKICDGHGCEAMSPSSSAAPVSSGLQSPTGDDVDEQPVIYKESLALQGTHEKDTEGEELDVSRAESPQADCPSESFSSSSSLPHCLVSEGKELDEDISATSSIQKTEVTKTDETFENLPKDCPSQDSSITTQTDRFSMDVPVSDLAENDEIYDPQITSPYENVPSQSFFSSEESKTQTDANHTTSFHSSEVYSVTITSPVEDVVVASSSSGTVLSKESNFEGQDIKMESQQESTLWEMQSDSVSSSFEPTMSATTTVVGEQISKVIITKTDVDSDSWSEIREDDEAFEARVKEEEQKIFGLMVDRQSQGTTPDTTPARTPTEEGTPTSEQNPFLFQEGKLFEMTRSGAIDMTKRSYADESFHFFQIGQESREETLSEDVKEGATGADPLPLETSAESLALSESKETVDDEADLLPDDVSEEVEEIPASDAQLNSQMGISASTETPTKEAVSVGTKDLPTVQTGDIPPLSGVKQISCPDSSEPAVQVQLDFSTLTRSVYSDRGDDSPDSSPEEQKSVIEIPTAPMENVPFTESKSKIPVRTMPTSTPAPPSAEYESSVSEDFLSSVDEENKADEAKPKSKLPVKVPLQRVEQQLSDLDTSVQKTVAPQGQDMASIAPDNRSKSESDASSLDSKTKCPVKTRSYTETETESRERAEELELESEEGATRPKILTSRLPVKSRSTTSSCRGGTSPTKESKEHFFDLYRNSIEFFEEISDEASKLVDRLTQSEREQEIVSDDESSSALEVSVIENLPPVETEHSVPEDIFDTRPIWDESIETLIERIPDENGHDHAEDPQDEQERIEERLAYIADHLGFSWTELARELDFTEEQIHQIRIENPNSLQDQSHALLKYWLERDGKHATDTNLVECLTKINRMDIVHLMETNTEPLQERISHSYAEIEQTITLDHSEGFSVLQEELCTAQHKQKEEQAVSKESETCDHPPIVSEEDISVGYSTFQDGVPKTEGDSSATALFPQTHKEQVQQDFSGKMQDLPEESSLEYQQEYFVTTPGTETSETQKAMIVPSSPSKTPEEVSTPAEEEKLYLQTPTSSERGGSPIIQEPEEPSEHREESSPRKTSLVIVESADNQPETCERLDEDAAFEKGDDMPEIPPETVTEEEYIDEHGHTVVKKVTRKIIRRYVSSEGTEKEEIMVQGMPQEPVNIEEGDGYSKVIKRVVLKSDTEQSEDSHQ -&gt; (ENSP00000378044)MMNEDAAQKSDSGEKFNGSSQRRKRPKKSDSNASFLRAARAGNLDKVVEYLKGGIDINTCNQNGLNALHLAAKEGHVGLVQELLGRGSSVDSATKKGNTALHIASLAGQAEVVKVLVKEGANINAQSQNGFTPLYMAAQENHIDVVKYLLENGANQSTATEDGFTPLAVALQQGHNQAVAILLENDTKGKVRLPALHIAARKDDTKSAALLLQNDHNADVQSKMMVNRTTESGFTPLHIAAHYGNVNVATLLLNRGAAVDFTARNGITPLHVASKRGNTNMVKLLLDRGGQIDAKTRDGLTPLHCAARSGHDQVVELLLERGAPLLARTKNGLSPLHMAAQGDHVECVKHLLQHKAPVDDVTLDYLTALHVAAHCGHYRVTKLLLDKRANPNARALNGFTPLHIACKKNRIKVMELLVKYGASIQAITESGLTPIHVAAFMGHLNIVLLLLQNGASPDVTNIRGETALHMAARAGQVEVVRCLLRNGALVDARAREEQTPLHIASRLGKTEIVQLLLQHMAHPDAATTNGYTPLHISAREGQVDVASVLLEAGAAHSLATKKGFTPLHVAAKYGSLDVAKLLLQRRAAADSAGKNGLTPLHVAAHYDNQKVALLLLEKGASPHATAKNGYTPLHIAAKKNQMQIASTLLNYGAETNIVTKQGVTPLHLASQEGHTDMVTLLLDKGANIHMSTKSGLTSLHLAAQEDKVNVADILTKHGADQDAHTKLGYTPLIVACHYGNVKMVNFLLKQGANVNAKTKNGYTPLHQAAQQGHTHIINVLLQHGAKPNATTANGNTALAIAKRLGYISVVDTLKVVTEEVTTTTTTITEKHKLNVPETMTEVLDVSDEEGDDTMTGDGGEYLRPEDLKELGDDSLPSSQFLDGMNYLRYSLEGGRSDSLRSFSSDRSHTLSHASYLRDSAVMDDSVVIPSHQVSTLAKEAERNSYRLSWGTENLDNVALSSSPIHSGFLVSFMVDARGGAMRGCRHNGLRIIIPPRKCTAPTRVTCRLVKRHRLATMPPMVEGEGLASRLIEVGPSGAQFLGKLHLPTAPPPLNEGESLVSRILQLGPPGTKFLGPVIVEIPHFAALRGKERELVVLRSENGDSWKEHFCDYTEDELNEILNGMDEVLDSPEDLEKKRICRIITRDFPQYFAVVSRIKQDSNLIGPEGGVLSSTVVPQVQAVFPEGALTKRIRVGLQAQPMHSELVKKILGNKATFSPIVTLEPRRRKFHKPITMTIPVPKASSDVMLNGFGGDAPTLRLLCSITGGTTPAQWEDITGTTPLTFVNECVSFTTNVSARFWLIDCRQIQESVTFASQVYREIICVPYMAKFVVFAKSHDPIEARLRCFCMTDDKVDKTLEQQENFAEVARSRDVEVLEGKPIYVDCFGNLVPLTKSGQHHIFSFFAFKENRLPLFVKVRDTTQEPCGRLSFMKEPKSTRGLVHQAICNLNITLPIYTKESESDQEQEEEIDMTSEKNDETESTETSVLKSHLVNEVPVLASPDLLSEVSEMKQDLIKMTAILTTDVSDKAGSIKVKELVKAAEEEPGEPFEIVERVKEDLEKVNEILRSGTCTRDESSVQSSRSERGLVEEEWVIVSDEEIEEARQKAPLEITEYPCVEVRIDKEIKGKVEKDSTGLVNYLTDDLNTCVPLPKEQLQTVQDKAGKKCEALAVGRSSEKEGKDIPPDETQSTQKQHKPSLGIKKPVRRKLKEKQKQKEEGLQASAEKAELKKGSSEESLGEDPGLAPEPLPTVKATSPLIEETPIGSIKDKVKALQKRVEDEQKGRSKLPIRVKGKEDVPKKTTHRPHPAASPSLKSERHAPGSPSPKTERHSTLSSSAKTERHPPVSPSSKTEKHSPVSPSAKTERHSPASSSSKTEKHSPVSPSTKTERHSPVSSTKTERHPPVSPSGKTDKRPPVSPSGRTEKHPPVSPGRTEKRLPVSPSGRTDKHQPVSTAGKTEKHLPVSPSGKTEKQPPVSPTSKTERIEETMSVRELMKAFQSGQDPSKHKTGLFEHKSAKQKQPQEKGKVRVEKEKGPILTQREAQKTENQTIKRGQRLPVTGTAESKRGVRVSSIGVKKEDAAGGKEKVLSHKIPEPVQSVPEEESHRESEVPKEKMADEQGDMDLQISPDRKTSTDFSEVIKQELEDNDKYQQFRLSEETEKAQLHLDQVLTSPFNTTFPLDYMKDEFLPALSLQSGALDGSSESLKNEGVAGSPCGSLMEGTPQISSEESYKHEGLAETPETSPESLSFSPKKSEEQTGETKESTKTETTTEIRSEKEHPTTKDITGGSEERGATVTEDSETSTESFQKEATLGSPKDTSPKRQDDCTGSCSVALAKETPTGLTEEAACDEGQRTFGSSAHKTQTDSEVQESTATSDETKALPLPEASVKTDTGTESKPQGVIRSPQGLELALPSRDSEVLSAVADDSLAVSHKDSLEASPVLEDNSSHKTPDSLEPSPLKESPCRDSLESSPVEPKMKAGIFPSHFPLPAAVAKTELLTEVASVRSRLLRDPDGSAEDDSLEQTSLMESSGKSPLSPDTPSSEEVSYEVTPKTTDVSTPKPAVIHECAEEDDSENGEKKRFTPEEEMFKMVTKIKMFDELEQEAKQKRDYKKEPKQEESSSSSDPDADCSVDVDEPKHTGSGEDESGVPVLVTSESRKVSSSSESEPELAQLKKGADSGLLPEPVIRVQPPSPLPSSMDSNSSPEEVQFQPVVSKQYTFKMNEDTQEEPGKSEEEKDSESHLAEDRHAVSTEAEDRSYDKLNRDTDQPKICDGHGCEAMSPSSSAAPVSSGLQSPTGDDVDEQPVIYKESLALQGTHEKDTEGEELDVSRAESPQADCPSESFSSSSSLPHCLVSEGKELDEDISATSSIQKTEVTKTDETFENLPKDCPSQDSSITTQTDRFSMDVPVSDLAENDEIYDPQITSPYENVPSQSFFSSEESKTQTDANHTTSFHSSEVYSVTITSPVEDVVVASSSSGTVLSKESNFEGQDIKMESQQESTLWEMQSDSVSSSFEPTMSATTTVVGEQISKVIITKTDVDSDSWSEIREDDEAFEARVKEEEQKIFGLMVDRQSQGTTPDTTPARTPTEEGTPTSEQNPFLFQEGKLFEMTRSGAIDMTKRSYADESFHFFQIGQESREETLSEDVKEGATGADPLPLETSAESLALSESKETVDDEADLLPDDVSEEVEEIPASDAQLNSQMGISASTETPTKEAVSVGTKDLPTVQTGDIPPLSGVKQISCPDSSEPAVQVQLDFSTLTRSVYSDRGDDSPDSSPEEQKSVIEIPTAPMENVPFTESKSKIPVRTMPTSTPAPPSAEYESSVSEDFLSSVDEENKADEAKPKSKLPVKVPLQRVEQQLSDLDTSVQKTVAPQGQDMASIAPDNRSKSESDASSLDSKTKCPVKTRSYTETETESRERAEELELESEEGATRPKILTSRLPVKSRSTTSSCRGGTSPTKESKEHFFDLYRNSIEFFEEISDEASKLVDRLTQSEREQEIVSDDESSSALEVSVIENLPPVETEHSVPEDIFDTRPIWDESIETLIERIPDENGHDHAEDPQDEQERIEERLAYIADHLGFSWTELARELDFTEEQIHQIRIENPNSLQDQSHALLKYWLERDGKHATDTNLVECLTKINRMDIVHLMETNTEPLQERISHSYAEIEQTITLDHSEGFSVLQEELCTAQHKQKEEQAVSKESETCDHPPIVSEEDISVGYSTFQDGVPKTEGDSSATALFPQTHKEQVQQDFSGKMQDLPEESSLEYQQEYFVTTPGTETSETQKAMIVPSSPSKTPEEVSTPAEEEKLYLQTPTSSERGGSPIIQEPEEPSEHREESSPRKTSLVIVESADNQPETCERLDEDAAFEKGDDMPEIPPETVTEEEYIDEHGHTVVKKVTRKIIRRYVSSEGTEKEEIMVQGMPQEPVNIEEGDGYSKVIKRVVLKSDTEQSEDSHQ</t>
  </si>
  <si>
    <t>(direct)ZU5-IPR000906</t>
  </si>
  <si>
    <t>2740067</t>
  </si>
  <si>
    <t>ENSE00001003851</t>
  </si>
  <si>
    <t>E59-2</t>
  </si>
  <si>
    <t>ENSG00000175764</t>
  </si>
  <si>
    <t>TTLL11</t>
  </si>
  <si>
    <t>Tubulin polyglutamylase TTLL11 (EC 6.-.-.-)(Tubulin--tyrosine ligase-like protein 11) [Source:UniProtKB/Swiss-Prot;Acc:Q8NHH1]</t>
  </si>
  <si>
    <t>3224147</t>
  </si>
  <si>
    <t>(+)alt-N-terminus,(+)alt-C-terminus,(+)AA:451(ENSP00000362883)-&gt;538(ENSP00000362881)</t>
  </si>
  <si>
    <t>(-)Tub_tyr_ligase-IPR004344,(+)Antifreeze_1-IPR000104,(+)DOMAIN-TTL,(+)Tub_tyr_ligase-IPR004344</t>
  </si>
  <si>
    <t>(+)sequence: (ENSP00000362883)MTEMVRKITLSRAVRTMQNLFPEEYICKPLLIDKLKFDIRLYVLLKSLDPLEIYIAKDGLSRFCTEPYQEPTPKNLHRIFMHLTNYSLNIHSGNFIHSDSASTGSKRTFSSILCRLSSKGVDIKKVWSDIISVVIKTVIALTPELKVFYQSDIPTGRPGPTCFQILGFDILLMKNLKPILLEVNANPSMRIEHEHELSPGVFENVPSLVDEEVKVAVIRDTLRLMDPLKKKRENQSQQLEKPFAGKEDALDGELTSAPDCNANPEAHLPSICLKQVFPKYAKQFNYLRLVDRMANLFIRFLGIKGTMKLGPTGFRTFIRSCKLSSSSLSMAAVDILYIDITRRWNSMTLDQRDSGMCLQAFVEAFFFLAQRKFKMLPLHEQVASLIDLCEYHLSLLDEKRLVCGRGVPSGGRPPHRGPPQEPSPSAQPAGDNPPPRTSCANKLSHPRHTLS -&gt; (ENSP00000362881)MAAAASVTGRVTWAASPMRSLGLGRRLSLPGPRLDAVTAAVNPSLSDHGNGLGRGTRGSGCSGGSLVADWGGGAAAAAAVALALAPALSTMRRGSSESELAARWEAEAVAAAKAAAKAEAEATAETVAEQVRVDAGAAGEPECKAGEEQPKVLAPAPAQPSAAEEGNTQVLQRPPPTLPPSKPKPVQGLCPHGKPRDKGRSCKRSSGHGSGENGSQRPVTVDSSKARTSLDALKISIRQLKWKEFPFGRRLPCDIYWHGVSFHDNDIFSGQVNKFPGMTEMVRKITLSRAVRTMQNLFPEEYNFYPRSWILPDEFQLFVAQVQMVKDDDPSWKPTFIVKPDGGCQGDGIYLIKDPSDIRLAGTLQSRPAVVQEYICKPLLIDKLKFDIRLYVLLKSLDPLEIYIAKDGLSRFCTEPYQEPTPKNLHRIFMHLTNYSLNIHSGNFIHSDSASTGSKRTFSSILCRLSSKGVDIKKVWSDIISVVIKTVIALTPELKVFYQSDIPTGRPGPTCFQVTIASSQPAFPALTGLKRALWLRVG</t>
  </si>
  <si>
    <t>(direct)Tub_tyr_ligase-IPR004344</t>
  </si>
  <si>
    <t>3224087</t>
  </si>
  <si>
    <t>ENSE00001282073|ENSE00001461523|ENSE00001461530</t>
  </si>
  <si>
    <t>E3-2|E3-4</t>
  </si>
  <si>
    <t>alt-5'|cassette-exon|cassette-exon|cassetteExon</t>
  </si>
  <si>
    <t>ENSG00000137693</t>
  </si>
  <si>
    <t>YAP1</t>
  </si>
  <si>
    <t>65 kDa Yes-associated protein (YAP65) [Source:UniProtKB/Swiss-Prot;Acc:P46937]</t>
  </si>
  <si>
    <t>3346457</t>
  </si>
  <si>
    <t>(+)alt-N-terminus,(+)AA:328(AL832620-PEP)-&gt;504(ENSP00000282441)</t>
  </si>
  <si>
    <t>(+)COMPBIAS-Pro-rich,(+)DOMAIN-WW,(+)MOD_RES-Phosphoserine,(+)MOD_RES-Phosphothreonine,(+)PRO_rich-IPR000694,(+)WW-IPR002349,(+)WW_Rsp5_WWP-IPR001202</t>
  </si>
  <si>
    <t>(+)sequence: (AL832620-PEP)MAKTSSGQRYFLNHIDQTTTWQDPRKAMLSQMNVTAPTSPPVQQNMMNSASGPLPDGWEQAMTQDGEIYYINHKNKTTSWLDPRLDPRFGKAMNQRISQSAPVKQPPPLAPQSPQGGVMGGSNSNQQQQMRLQQLQMEKERLRLKQQELLRQAMRNINPSTANSPKCQELALRSQLPTLEQDGGTQNPVSSPGMSQELRTMTTNSSDPFLNSGTYHSRDESTDSGLSMSSYSVPRTPDDFLNSVDEMDTGDTINQSTLPSQQNRFPDYLEAIPGTNVDLGTLEGDGMNIEGEELMPSLQEALSSDILNDMESVLAATKLDKESFLTWL -&gt; (ENSP00000282441)MDPGQQPPPQPAPQGQGQPPSQPPQGQGPPSGPGQPAPAATQAAPQAPPAGHQIVHVRGDSETDLEALFNAVMNPKTANVPQTVPMRLRKLPDSFFKPPEPKSHSRQASTDAGTAGALTPQHVRAHSSPASLQLGAVSPGTLTPTGVVSGPAATPTAQHLRQSSFEIPDDVPLPAGWEMAKTSSGQRYFLNHIDQTTTWQDPRKAMLSQMNVTAPTSPPVQQNMMNSASGPLPDGWEQAMTQDGEIYYINHKNKTTSWLDPRLDPRFAMNQRISQSAPVKQPPPLAPQSPQGGVMGGSNSNQQQQMRLQQLQMEKERLRLKQQELLRQAMRNINPSTANSPKCQELALRSQLPTLEQDGGTQNPVSSPGMSQELRTMTTNSSDPFLNSGTYHSRDESTDSGLSMSSYSVPRTPDDFLNSVDEMDTGDTINQSTLPSQQNRFPDYLEAIPGTNVDLGTLEGDGMNIEGEELMPSLQEALSSDILNDMESVLAATKLDKESFLTWL</t>
  </si>
  <si>
    <t>3346453</t>
  </si>
  <si>
    <t>ENSE00001298118|ENSE00001431978</t>
  </si>
  <si>
    <t>ENSG00000152784</t>
  </si>
  <si>
    <t>PRDM8</t>
  </si>
  <si>
    <t>PR domain zinc finger protein 8 (PR domain-containing protein 8) [Source:UniProtKB/Swiss-Prot;Acc:Q9NQV8]</t>
  </si>
  <si>
    <t>I12-2</t>
  </si>
  <si>
    <t>2733324</t>
  </si>
  <si>
    <t>(-)truncated,(+)AA:299(AAF87241.1)-&gt;689(ENSP00000339764)</t>
  </si>
  <si>
    <t>(+)COMPBIAS-Ala-rich,(+)COMPBIAS-Gly-rich,(+)COMPBIAS-Poly-Gly,(+)COMPBIAS-Ser-rich,(+)Tubulin_CS-IPR017975,(+)ZN_FING-C2H2-type 2,(+)ZN_FING-C2H2-type 3,(+)Znf_C2H2-IPR007087,(+)Znf_C2H2-like-IPR015880,(+)Znf_Rad18_put-IPR006642</t>
  </si>
  <si>
    <t>(+)sequence: (AAF87241.1)MEDTGIQRGIWDGDAKAVQQCLTDIFTSVYTTCDIPENAIFGPCVLSHTSLYDSIAFIALKSTDKRTVPYIFRVDTSAANGSSEGLMWLRLVQSARDKEEQNLEAYIKNGQLFYRSLRRIAKDEELLVWYGKELTELLLLCPSRSHNKMNGSSPYTCLECSQRFQFEFPYVAHLRFRCPKRLHSADISPQDEQGGGVGTKDHGGGGGGGKDQQQQQQEAPLGPGPKFCKAGPLHHYPSPSPESSNPSAAAGGSSAKPSTDFHNLARELENSRGGSSCSPAQSLSSGRAAAAAAATRRRS -&gt; (ENSP00000339764)MEDTGIQRGIWDGDAKAVQQCLTDIFTSVYTTCDIPENAIFGPCVLSHTSLYDSIAFIALKSTDKRTVPYIFRVDTSAANGSSEGLMWLRLVQSARDKEEQNLEAYIKNGQLFYRSLRRIAKDEELLVWYGKELTELLLLCPSRSHNKMNGSSPYTCLECSQRFQFEFPYVAHLRFRCPKRLHSADISPQDEQGGGVGTKDHGGGGGGGKDQQQQQQEAPLGPGPKFCKAGPLHHYPSPSPESSNPSAAAGGSSAKPSTDFHNLARELENSRGGSSCSPAQSLSSGSGSGGGGGHQEAELSPDGIATGGGKGKRKFPEEAAEGGGGAGLVGGRGRFVERPLPASKEDLVCTPQQYRASGSYFGLEENGRLFAPPSPETGEAKRSAFVEVKKAARAASLQEEGTADGAGVASEDQDAGGGGGSSTPAAASPVGAEKLLAPRPGGPLPSRLEGGSPARGSAFTSVPQLGSAGSTSGGGGTGAGAAGGAGGGQGAASDERKSAFSQPARSFSQLSPLVLGQKLGALEPCHPADGVGPTRLYPAAADPLAVKLQGAADLNGGCGSLPSGGGGLPKQSPFLYATAFWPKSSAAAAAAAAAAAAGPLQLQLPSALTLLPPSFTSLCLPAQNWCAKCNASFRMTSDLVYHMRSHHKKEYAMEPLVKRRREEKLKCPICNESFRERHHLSRHMTSHN</t>
  </si>
  <si>
    <t>2733287</t>
  </si>
  <si>
    <t>ENSE00001371303</t>
  </si>
  <si>
    <t>3144352</t>
  </si>
  <si>
    <t>(+)alt-N-terminus,(+)alt-C-terminus,(+)AA:68(S82690-PEP)-&gt;702(ENSP00000379520)</t>
  </si>
  <si>
    <t>(+)COMPBIAS-Poly-Pro,(+)COMPBIAS-Poly-Ser,(+)DOMAIN-TAFH,(+)ETO-IPR013289,(+)HELIX,(+)MTG8-IPR013290,(+)NHR2-IPR014896,(+)REGION-Important for oligomerization,(+)STRAND,(+)TAFH_NHR1-IPR003894,(+)ZN_FING-MYND-type,(+)Znf_MYND-IPR002893</t>
  </si>
  <si>
    <t>(+)sequence: (S82690-PEP)MGPENLERTRPAPCLRRCRPSPSDGPPLCCHSFQNRRHEPGTRLLLGDSHFLCGTLDSRMPDKPHLKN -&gt; (ENSP00000379520)ISLFAFWCSETCRERWSAKGRVGVVILCTHIPVIVLPKETGLGSRPHVLLSSSTFLLQVQSGVSALHLSLPGRRTRPAPCLRRCRPSPSDGPPLCCHSFQNRRHEPGTRLLLGDSHFLCGTLDSRMPDRTEKHSTMPDSPVDVKTQSRLTPPTMPPPPTTQGAPRTSSFTPTTLTNGTSHSPTALNGAPSPPNGFSNGPSSSSSSSLANQQLPPACGARQLSKLKRFLTTLQQFGNDISPEIGERVRTLVLGLVNSTLTIEEFHSKLQEATNFPLRPFVIPFLKANLPLLQRELLHCARLAKQNPAQYLAQHEQLLLDASTTSPVDSSELLLDVNENGKRRTPDRTKENGFDREPLHSEHPSKRPCTISPGQRYSPNNGLSYQPNGLPHPTPPPPQHYRLDDMAIAHHYRDSYRHPSHRDLRDRNRPMGLHGTRQEEMIDHRLTDREWAEEWKHLDHLLNCIMDMVEKTRRSLTVLRRCQEADREELNYWIRRYSDAEDLKKGGGSSSSHSRQQSPVNPDPVALDAHREFLHRPASGYVPEEIWKKAEEAVNEVKRQAMTELQKAVSEAERKAHDMITTERAKMERTVAEAKRQAAEDALAVINQQEDSSESCWNCGRKASETCSGCNTARYCGSFCQHKDWEKHHHICGQTLQAQQQGDTPAVSSSVTPNSGAGSPMDTPPAATPRSTTPGTPSTIETTPR</t>
  </si>
  <si>
    <t>ENSE00001226308</t>
  </si>
  <si>
    <t>ENSG00000137878</t>
  </si>
  <si>
    <t>GRINL1A</t>
  </si>
  <si>
    <t>Protein GRINL1A (Glutamate receptor-like protein 1A) [Source:UniProtKB/Swiss-Prot;Acc:Q6K051]</t>
  </si>
  <si>
    <t>3595502</t>
  </si>
  <si>
    <t>(+)alt-C-terminus,(+)AA:397(ENSP00000369933)-&gt;550(ENSP00000369943)</t>
  </si>
  <si>
    <t>(+)COILED,(+)COMPBIAS-Poly-Arg,(+)MOD_RES-Phosphoserine,(+)Tropomyosin-IPR000533</t>
  </si>
  <si>
    <t>(+)sequence: (ENSP00000369933)MLRSTSTVTLLSGGAARTPGAPSRRANVCRLRLTVPPESPVPEQCEKKIERKEQLLDLSNGEPTRKLPQGVVYGVVRRSDQNQQKEMVVYGWSTSQLKEEMNYIKDKTLVDVTLENSNIKDQIRNLQQTYEASMDKLREKQRQLEVAQVENQLLKMKVESSQEANAEVMREMTKKLYSQYEEKLQEEQRKHSAEKEALLEETNSFLKAIEEANKKMQAAEISLEEKDQRIGELDRLIERMEKERHQLQLQLLEHETEMSGELTDSDKERYQQLEEASASLRERIRHLDDMVHCQQKKVKQMVEEIESLKKKLQQKQLLILQLLEKISFLEGENNELQSRLDYLTETQAKTEVETREIGVGCDLLPSQTGRTREIVMPSRNYTPYTRVLELTMKKTLT -&gt; (ENSP00000369943)MLRSTSTVTLLSGGAARTPGAPSRRANVCRLRLTVPPESPVPEQCEKKIERKEQLLDLSNGEPTRKLPQGVVYGVVRRSDQNQQKEMVVYGWSTSQLKEEMNYIKDVRATLEKVRKRMYGDYDEMRQKIRQLTQELSVSHAQQEYLENHIQTQSSALDRFNAMNSALASDSIGLQKTLVDVTLENSNIKDQIRNLQQTYEASMDKLREKQRQLEVAQVENQLLKMKVESSQEANAEVMREMTKKLYSQYEEKLQEEQRKHSAEKEALLEETNSFLKAIEEANKKMQAAEISLEEKDQRIGELDRLIERMEKERHQLQLQLLEHETEMSGELTDSDKERYQQLEEASASLRERIRHLDDMVHCQQKKVKQMVEEIESLKKKLQQKQLLILQLLEKISFLEGENNELQSRLDYLTETQAKTEVETREIGVGCDLLPRLPFRQNDSSSHCQKSGSPISSEERRRRDKQHLDDITAARLLPLHHMPTQLLSIEESLALQKQQKQNYEEMQAKLAAQKLAERLNIKMRSYNPEGESSGRYREVRDEDDDWSSDEF</t>
  </si>
  <si>
    <t>3595441</t>
  </si>
  <si>
    <t>ENSE00001275504|ENSE00001485479|ENSE00001524179</t>
  </si>
  <si>
    <t>ENSG00000197969</t>
  </si>
  <si>
    <t>VPS13A</t>
  </si>
  <si>
    <t>Vacuolar protein sorting-associated protein 13A (Chorein)(Chorea-acanthocytosis protein) [Source:UniProtKB/Swiss-Prot;Acc:Q96RL7]</t>
  </si>
  <si>
    <t>3175599</t>
  </si>
  <si>
    <t>(+)alt-N-terminus,(+)alt-C-terminus,(+)AA:847(BAG53993.1)-&gt;3095(ENSP00000348011)</t>
  </si>
  <si>
    <t>(+)MOD_RES-Phosphotyrosine,(+)REPEAT-TPR 1,(+)REPEAT-TPR 2,(+)REPEAT-TPR 3,(+)REPEAT-TPR 6,(+)REPEAT-TPR 7,(+)REPEAT-TPR 8,(+)REPEAT-TPR 9,(+)VPSAP-IPR009543</t>
  </si>
  <si>
    <t>(+)sequence: (BAG53993.1)MEDLLTLEYVKAEKNVPDLKSTYNNVLQLIKVNFSSLDIHLHTEALLNTINYLHNILPQSEEKSAPVSTTETEDKGDVIKKLALKLSTNEDIITLQILAELSCLQIFIQDQKCNISEIKIEGLDSEMIMRPSETEINAKLRNIIVLDSDITAIYKKAVYITGKEVFSFKMVSYMDATAGSAYTDMNVVDIQVNLIVGCIEVVFVTKFLYSILAFIDNFQAAKQALAEATVQAAGMAATGVKELAQRSSRMALDINIKAPVVVIPQSPVSENVFVADFGLITMTNTFHMITESQSSPPPVIDLITIKLSEMRLYRSRFINDAYQEVLDLLLPLNLEVVVERNLCWEWYQEVPCFNVNAQLKPMEFILSQEDITTIFKTLHGNIWYEKDGSASPAVTKDQYSATSGVITNASHHSGGATVVTAAVVEVHSRALLVKTTLNISFKTDDLTMVLYSPGPKQASFTDVRDPSLKLAEFKLENIISTLKMYTDGSTFSSFSLKNCILDDKRPHVKKATPRMIGLTVGFDKKDMMDIKYRKVRDGCVTDAVFQEMYICASVEFLQTVANVFLEAYTTGTAVETSVQTWTAKEEVPTQESVKWEINVIIKNPEIVFVADMTKNDAPALVITTQCEICYKGNLENSTMTAAIKDLQVRACPFLPVKRKGKITTVLQPCDLFYQTTQKGTDPQVIDMSVKSLTLKVSPVIINTMITITSALYTTKETIPEETASSTAHLWEKKDTKTLKMWFLEESNETEKIAPTTGLVPKGEMIKMNIDSIFIVLEAGIGHRTVPMLLAKSRFSGEGKNWSSLINLHCQLELEVHYYNEMFGVWEPLLEPLEIDQTEDFRPWNLGI -&gt; (ENSP00000348011)MVFESVVVDVLNRFLGDYVVDLDTSQLSLGIWKGAVALKNLQIKENALSQLDVPFKVKVGHIGNLKLIIPWKNLYTQPVEAVLEEIYLLIVPSSRIKYDPLKEEKQLMEAKQQELKRIEEAKQKVVDQEQHLPEKQDTFAEKLVTQIIKNLQVKISSIHIRYEDDITNRDKPLSFGISLQNLSMQTTDQYWVPCLHDETEKLVRKLIRLDNLFAYWNVKSQMFYLSDYDNSLDDLKNGIVNENIVPEGYDFVFRPISANAKLVMNRRSDFDFSAPKINLEIELHNIAIEFNKPQYFSIMELLESVDMMAQNLPYRKFKPDVPLHHHAREWWAYAIHGVLEVNVCPRLWMWSWKHIRKHRQKVKQYKELYKKKLTSKKPPGELLVSLEELEKTLDVFNITIARQTAEVEVKKAGYKIYKEGVKDPEDNKGWFSWLWSWSEQNTNEQQPDVQPETLEEMLTPEEKALLYEAIGYSETAVDPTLLKTFEALKFFVHLKSMSIVLRENHQKPELVDIVIEEFSTLIVQRPGAQAIKFETKIDSFHITGLPDNSEKPRLLSSLDDAMSLFQITFEINPLDETVSQRCIIEAEPLEIIYDARTVNSIVEFFRPPKEVHLAQLTAATLTKLEEFRSKTATGLLYIIETQKVLDLKINLKASYIIVPQDGIFSPTSNLLLLDLGHLKVTSKSRSELPDVKQGEANLKEIMDRAYDSFDIQLTSVQLLYSRVGDNWREARKLSVSTQHILVPMHFNLELSKAMVFMDVRMPKFKIYGKLPLISLRISDKKLQGIMELIESIPKPEPVTEVSAPVKSFQIQTSTSLGTSQISQKIIPLLELPSVSEDDSEEEFFDAPCSPLEEPLQFPTGVKSIRTRKLQKQDCSVNMTTFKIRFEVPKVLIEFYHLVGDCELSVVEILVLGLGAEIEIRTYDLKANAFLKEFCLKCPEYLDENKKPVYLVTTLDNTMEDLLTLEYVKAEKNVPDLKSTYNNVLQLIKVNFSSLDIHLHTEALLNTINYLHNILPQSEEKSAPVSTTETEDKGDVIKKLALKLSTNEDIITLQILAELSCLQIFIQDQKCNISEIKIEGLDSEMIMRPSETEINAKLRNIIVLDSDITAIYKKAVYITGKEVFSFKMVSYMDATAGSAYTDMNVVDIQVNLIVGCIEVVFVTKFLYSILAFIDNFQAAKQALAEATVQAAGMAATGVKELAQRSSRMALDINIKAPVVVIPQSPVSENVFVADFGLITMTNTFHMITESQSSPPPVIDLITIKLSEMRLYRSRFINDAYQEVLDLLLPLNLEVVVERNLCWEWYQEVPCFNVNAQLKPMEFILSQEDITTIFKTLHGNIWYEKDGSASPAVTKDQYSATSGVTTNASHHSGGATVVTAAVVEVHSRALLVKTTLNISFKTDDLTMVLYSPGPKQASFTDVRDPSLKLAEFKLENIISTLKMYTDGSTFSSFSLKNCILDDKRPHVKKATPRMIGLTVGFDKKDMMDIKYRKVRDGCVTDAVFQEMYICASVEFLQTVANVFLEAYTTGTAVETSVQTWTAKEEVPTQESVKWEINVIIKNPEIVFVADMTKNDAPALVITTQCEICYKGNLENSTMTAAIKDLQVRACPFLPVKRKGKITTVLQPCDLFYQTTQKGTDPQVIDMSVKSLTLKVSPVIINTMITITSALYTTKETIPEETASSTAHLWEKKDTKTLKMWFLEESNETEKIAPTTELVPKGEMIKMNIDSIFIVLEAGIGHRTVPMLLAKSRFSGEGKNWSSLINLHCQLELEVHYYNEMFGVWEPLLEPLEIDQTEDFRPWNLGIKMKKKAKMAIVESDPEEENYKVPEYKTVISFHSKDQLNITLSKCGLVMLNNLVKAFTEAATGSSADFVKDLAPFMILNSLGLTISVSPSDSFSVLNIPMAKSYVLKNGESLSMDYIRTKDNDHFNAMTSLSSKLFFILLTPVNHSTADKIPLTKVGRRLYTVRHRESGVERSIVCQIDTVEGSKKVTIRSPVQIRNHFSVPLSVYEGDTLLGTASPENEFNIPLGSYRSFIFLKPEDENYQMCEGIDFEEIIKNDGALLKKKCRSKNPSKESFLINIVPEKDNLTSLSVYSEDGWDLPYIMHLWPPILLRNLLPYKIAYYIEGIENSVFTLSEGHSAQICTAQLGKARLHLKLLDYLNHDWKSEYHIKPNQQDISFVSFTCVTEMEKTDLDIAVHMTYNTGQTVVAFHSPYWMVNKTGRMLQYKADGIHRKHPPNYKKPVLFSFQPNHFFNNNKVQLMVTDSELSNQFSIDTVGSHGAVKCKGLKMDYQVGVTIDLSSFNITRIVTFTPFYMIKNKSKYHISVAEEGNDKWLSLDLEQCIPFWPEYASSKLLIQVERSEDPPKRIYFNKQENCILLRLDNELGGIIAEVNLAEHSTVITFLDYHDGAATFLLINHTKNELVQYNQSSLSEIEDSLPPGKAVFYTWADPVGSRRLKWRCRKSHGEVTQKDDMMMPIDLGEKTIYLVSFFEGLQRIILFTEDPRVFKVTYESEKAELAEQEIAVALQDVGISLVNNYTKQEVAYIGITSSDVVWETKPKKKARWKPMSVKHTEKLEREFKEYTESSPSEDKVIQLDTNVPVRLTPTGHNMKILQPHVIALRRNYLPALKVEYNTSAHQSSFRIQIYRIQIQNQIHGAVFPFVFYPVKPPKSVTMDSAPKPFTDVSIVMRSAGHSQISRIKYFKVLIQEMDLRLDLGFIYALTDLMTEAEVTENTEVELFHKDIEAFKEEYKTASLVDQSQVSLYEYFHISPIKLHLSVSLSSGREEAKDSKQNGGLIPVHSLNLLLKSIGATLTDVQDVVFKLAFFELNYQFHTTSDLQSEVIRHYSKQAIKQMYVLILGLDVLGNPFGLIREFSEGVEAFFYEPYQGAIQGPEEFVEGMALGLKALVGGAVGGLAGAASKITGAMAKGVAAMTMDEDYQQKRREAMNKQPAGFREGITRGGKGLVSGFVSGITGIVTKPIKGAQKGGAAGFFKGVGKGLVGAVARPTGGIIDMASSTFQGIKRATETSEVESLRPPRFFNEDGVIRPYRLRDGTGNQMLQKIQFYREWIMTHSSSSDDDDDDDDDDESDLNH</t>
  </si>
  <si>
    <t>3175597</t>
  </si>
  <si>
    <t>ENSE00001385095</t>
  </si>
  <si>
    <t>E76-1</t>
  </si>
  <si>
    <t>ENSG00000079156</t>
  </si>
  <si>
    <t>OSBPL6</t>
  </si>
  <si>
    <t>Oxysterol-binding protein-related protein 6 (OSBP-related protein 6)(ORP-6) [Source:UniProtKB/Swiss-Prot;Acc:Q9BZF3]</t>
  </si>
  <si>
    <t>2517620</t>
  </si>
  <si>
    <t>(+)alt-N-terminus,(+)AA:934(ENSP00000190611)-&gt;966(ENSP00000376295)</t>
  </si>
  <si>
    <t>(+)sequence: (ENSP00000190611)MSSDEKGISPAHKTSTPTHRSASSSTSSQRDSRQSIHILERTASSSTEPSVSRQLLEPEPVPLSKEADSWEIIEGLKIGQTNVQKPDKHEGFMLKKRKWPLKGWHKRFFVLDNGMLKYSKAPLDIQKGKVHGSIDVGLSVMSIKKKARRIDLDTEEHIYHLKVKSQDWFDAWVSKLRHHRLYRQNEIVRSPRDASFHIFPSTSTAESSPAANVSVMDGKMQPNSFPWQSPLPCSNSLPATCTTGQSKVAAWLQDSEEMDRCAEDLAHCQSNLVELSKLLQNLEILQRTQSAPNFTDMQANCVDISKKDKRVTRRWRTKSVSKDTKIQLQVPFSATMSPVRLHSSNPNLCADIEFQTPPSHLTDPLESSTDYTKLQEEFCLIAQKVHSLLKSAFNSIAIEKEKLKQMVSEQDHSKGHSTQMARLRQSLSQALNQNAELRSRLNRIHSESIICDQVVSVNIIPSPDEAGEQIHVSLPLSQQVANESRLSMSESVSEFFDAQEVLLSASSSENEASDDESYISDVSDNISEDNTSVADNISRQILNGELTGGAFRNGRRACLPAPCPDTSNINLWNILRNNIGKDLSKVSMPVELNEPLNTLQHLCEEMEYSELLDKASETDDPYERMVLVAAFAVSGYCSTYFRAGSKPFNPVLGETYECIREDKGFRFFSEQVSHHPPISACHCESKNFVFWQDIRWKNKFWGKSMEILPVGTLNVMLPKYGDYYVWNKVTTCIHNILSGRRWIEHYGEVTIRNTKSSVCICKLTFVKVNYWNSNMNEVQGVVIDQEGKAVYRLFGKWHEGLYCGVAPSAKCIWRPGSMPTNYELYYGFTRFAIELNELDPVLKDLLPPTDARFRPDQRFLEEGNLEAAASEKQRVEELQRSRRRYMEENNLEHIPKFFKKVIDANQREAWVSNDTYWELRKDPGFSKVDSPVLW -&gt; (ENSP00000376295)NETLTAAMSSDEKGISPAHKTSTPTHRSASSSTSSQRDSRQSIHILERTASSSTEPSVSRQLLEPEPVPLSKEADSWEIIEGLKIGQTNVQKPDKHEGFMLKKRKWPLKGWHKRFFVLDNGMLKYSKAPLDIQKGKVHGSIDVGLSVMSIKKKARRIDLDTEEHIYHLKVKSQDWFDAWVSKLRHHRLYRQNEIVRSPRDASFHIFPSTSTAESSPAANVSVMDGKMQPNSFPWQSPLPCSNSLPATCTTGQSKVAAWLQDSEEMDRCAEDLAHCQSNLVELSKLLQNLEILQRTQSAPNFTDMQANCVDISKKDKRVTRRWRTKSVSKDTKIQLQEGPPAKGQFSTTRRRQRLAAAVATTVPFSATMSPVRLHSSNPNLCADIEFQTPPSHLTDPLESSTDYTKLQEEFCLIAQKVHSLLKSAFNSIAIEKEKLKQMVSEQDHSKGHSTQMARLRQSLSQALNQNAELRSRLNRIHSESIICDQVVSVNIIPSPDEAGEQIHVSLPLSQQVANESRLSMSESVSEFFDAQEVLLSASSSENEASDDESYISDVSDNISEDNTSVADNISRQILNGELTGGAFRNGRRACLPAPCPDTSNINLWNILRNNIGKDLSKVSMPVELNEPLNTLQHLCEEMEYSELLDKASETDDPYERMVLVAAFAVSGYCSTYFRAGSKPFNPVLGETYECIREDKGFRFFSEQVSHHPPISACHCESKNFVFWQDIRWKNKFWGKSMEILPVGTLNVMLPKYGDYYVWNKVTTCIHNILSGRRWIEHYGEVTIRNTKSSVCICKLTFVKVNYWNSNMNEVQGVVIDQEGKAVYRLFGKWHEGLYCGVAPSAKCIWRPGSMPTNYELYYGFTRFAIELNELDPVLKDLLPPTDARFRPDQRFLEEGNLEAAASEKQRVEELQRSRRRYMEENNLEHIPKFFKKVIDANQREAWVSNDTYWELRKDPGFSKVDSPVLW</t>
  </si>
  <si>
    <t>2517588</t>
  </si>
  <si>
    <t>ENSE00001253319</t>
  </si>
  <si>
    <t>E27-6</t>
  </si>
  <si>
    <t>ENSG00000109685</t>
  </si>
  <si>
    <t>WHSC1</t>
  </si>
  <si>
    <t>Probable histone-lysine N-methyltransferase NSD2 (EC 2.1.1.43)(Nuclear SET domain-containing protein 2)(Wolf-Hirschhorn syndrome candidate 1 protein)(Multiple myeloma SET domain-containing protein)(Protein trithorax-5) [Source:UniProtKB/Swiss-Prot;Acc:O96028]</t>
  </si>
  <si>
    <t>2715087</t>
  </si>
  <si>
    <t>(+)AA:1365(ENSP00000372348)-&gt;1365(ENSP00000372351)</t>
  </si>
  <si>
    <t>(+)sequence: (ENSP00000372348)MEFSIKQSPLSVQSVVKCIKMKQAPEILGSANGKTPSCEVNRECSVFLSKAQLSSSLQEGVMQKFNGHDALPFIPADKLKDLTSRVFNGEPGAHDAKLRFESQEMKGIGTPPNTTPIKNGSPEIKLKITKTYMNGKPLFESSICGDSAADVSQSEENGQKPENKARRNRKRSIKYDSLLEQGLVEAALVSKISSPSDKKIPAKKESCPNTGRDKDHLLKYNVGDLVWSKVSGYPWWPCMVSADPLLHSYTKLKGQKKSARQYHVQFFGDAPERAWIFEKSLVAFEGEGQFEKLCQESAKQAPTKAEKIKLLKPISGKLRAQWEMGIVQAEEAASMSVEERKAKFTFLYVGDQLHLNPQVAKEAGIAAESLGEMAESSGVSEEAAENPKSVREECIPMKRRRRAKLCSSAETLESHPDIGKSTPQKTAEADPRRGVGSPPGRKKTTVSMPRSRKGDAASQFLVFCQKHRDEVVAEHPDASGEEIEELLRSQWSLLSEKQRARYNTKFALVAPVQAEEDSGNVNGKKRNHTKRIQDPTEDAEAEDTPRKRLRTDKHSLRKRDTITDKTARTSSYKAMEAASSLKSQAATKNLSDACKPLKKRNRASTAASSALGFSKSSSPSASLTENEVSDSPGDEPSESPYESADETQTEVSVSSKKSERGVTAKKEYVCQLCEKPGSLLLCEGPCCGAFHLACLGLSRRPEGRFTCSECASGIHSCFVCKESKTDVKRCVVTQCGKFYHEACVKKYPLTVFESRGFRCPLHSCVSCHASNPSNPRPSKGKMMRCVRCPVAYHSGDACLAAGCSVIASNSIICTAHFTARKGKRHHAHVNVSWCFVCSKGGSLLCCESCPAAFHPDCLNIEMPDGSWFCNDCRAGKKLHFQDIIWVKLGNYRWWPAEVCHPKNVPPNIQKMKHEIGEFPVFFFGSKDYYWTHQARVFPYMEGDRGSRYQGVRGIGRVFKNALQEAEARFREIKLQREARETQESERKPPPYKHIKVNKPYGKVQIYTADISEIPKCNCKPTDENPCGFDSECLNRMLMFECHPQVCPAGEFCQNQCFTKRQYPETKIIKTDGKGWGLVAKRDIRKGEFVNEYVGELIDEEECMARIKHAHENDITHFYMLTIDKDRIIDAGPKGNYSRFMNHSCQPNCETLKWTVNGDTRVGLFAVCDIPAGTELTFNYNLDCLGNEKTVCRCGASNCSGFLGDRPKTSTTLSSEEKGKKTKKKTRRRRAKGEGKRQSEDECFRCGDGGQLVLCDRKFCTKAYHLSCLGLGKRPFGKWECPWHHCDVCGKPSTSFCHLCPNSFCKEHQDGTAFSCTPDGRSYCCEHDLGAASVRSTKTEKPPPEPGKPKGKRRRRRGWRRVTEGK -&gt; (ENSP00000372351)MEFSIKQSPLSVQSVVKCIKMKQAPEILGSANGKTPSCEVNRECSVFLSKAQLSSSLQEGVMQKFNGHDALPFIPADKLKDLTSRVFNGEPGAHDAKLRFESQEMKGIGTPPNTTPIKNGSPEIKLKITKTYMNGKPLFESSICGDSAADVSQSEENGQKPENKARRNRKRSIKYDSLLEQGLVEAALVSKISSPSDKKIPAKKESCPNTGRDKDHLLKYNVGDLVWSKVSGYPWWPCMVSADPLLHSYTKLKGQKKSARQYHVQFFGDAPERAWIFEKSLVAFEGEGQFEKLCQESAKQAPTKAEKIKLLKPISGKLRAQWEMGIVQAEEAASMSVEERKAKFTFLYVGDQLHLNPQVAKEAGIAAESLGEMAESSGVSEEAAENPKSVREECIPMKRRRRAKLCSSAETLESHPDIGKSTPQKTAEADPRRGVGSPPGRKKTTVSMPRSRKGDAASQFLVFCQKHRDEVVAEHPDASGEEIEELLRSQWSLLSEKQRARYNTKFALVAPVQAEEDSGNVNGKKRNHTKRIQDPTEDAEAEDTPRKRLRTDKHSLRKRDTITDKTARTSSYKAMEAASSLKSQAATKNLSDACKPLKKRNRASTAASSALGFSKSSSPSASLTENEVSDSPGDEPSESPYESADETQTEVSVSSKKSERGVTAKKEYVCQLCEKPGSLLLCEGPCCGAFHLACLGLSRRPEGRFTCSECASGIHSCFVCKESKTDVKRCVVTQCGKFYHEACVKKYPLTVFESRGFRCPLHSCVSCHASNPSNPRPSKGKMMRCVRCPVAYHSGDACLAAGCSVIASNSIICTAHFTARKGKRHHAHVNVSWCFVCSKGGSLLCCESCPAAFHPDCLNIEMPDGSWFCNDCRAGKKLHFQDIIWVKLGNYRWWPAEVCHPKNVPPNIQKMKHEIGEFPVFFFGSKDYYWTHQARVFPYMEGDRGSRYQGVRGIGRVFKNALQEAEARFREIKLQREARETQESERKPPPYKHIKVNKPYGKVQIYTADISEIPKCNCKPTDENPCGFDSECLNRMLMFECHPQVCPAGEFCQNQCFTKRQYPETKIIKTDGKGWGLVAKRDIRKGEFVNEYVGELIDEEECMARIKHAHENDITHFYMLTIDKDRIIDAGPKGNYSRFMNHSCQPNCETLKWTVNGDTRVGLFAVCDIPAGTELTFNYNLDCLGNEKTVCRCGASNCSGFLGDRPKTSTTLSSEEKGKKTKKKTRRRRAKGEGKRQSEDECFRCGDGGQLVLCDRKFCTKAYHLSCLGLGKRPFGKWECPWHHCDVCGKPSTSFCHLCPNSFCKEHQDGTAFSCTPDGRSYCCEHDLGAASVRSTKTEKPPPEPGKPKGKRRRRRGWRRVTEGK</t>
  </si>
  <si>
    <t>2715076</t>
  </si>
  <si>
    <t>ENSE00001350704</t>
  </si>
  <si>
    <t>E29-2</t>
  </si>
  <si>
    <t>ENSG00000004478</t>
  </si>
  <si>
    <t>FKBP4</t>
  </si>
  <si>
    <t>FK506-binding protein 4 (EC 5.2.1.8)(Peptidyl-prolyl cis-trans isomerase)(PPIase)(Rotamase)(HSP-binding immunophilin)(HBI)(FKBP52 protein)(52 kDa FK506-binding protein)(FKBP59)(p59 protein) [Source:UniProtKB/Swiss-Prot;Acc:Q02790]</t>
  </si>
  <si>
    <t>3401101</t>
  </si>
  <si>
    <t>3401099</t>
  </si>
  <si>
    <t>ENSE00000802791</t>
  </si>
  <si>
    <t>ENSG00000100399</t>
  </si>
  <si>
    <t>CHADL</t>
  </si>
  <si>
    <t>Chondroadherin-like protein Precursor  [Source:UniProtKB/Swiss-Prot;Acc:Q6NUI6]</t>
  </si>
  <si>
    <t>3961839</t>
  </si>
  <si>
    <t>3961819</t>
  </si>
  <si>
    <t>ENSE00001202585</t>
  </si>
  <si>
    <t>ENSG00000184154</t>
  </si>
  <si>
    <t>LRTOMT</t>
  </si>
  <si>
    <t>Leucine-rich repeat-containing protein 51  [Source:UniProtKB/Swiss-Prot;Acc:Q96E66]</t>
  </si>
  <si>
    <t>3339339</t>
  </si>
  <si>
    <t>(+)alt-N-terminus,(+)alt-C-terminus,(+)AA:192(ENSP00000289488)-&gt;291(BAH13802.1)</t>
  </si>
  <si>
    <t>(-)REPEAT-LRR 1,(-)REPEAT-LRR 2,(-)REPEAT-LRR 3,(-)REPEAT-LRR 4,(+)TRANSMEM</t>
  </si>
  <si>
    <t>(+)sequence: (ENSP00000289488)MNKRDYMNTSVQEPPLDYSFRSIHVIQDLVNEEPRTGLRPLKRSKSGKSLTQSLWLNNNVLNDLRDFNQVASQLLEHPENLAWIDLSFNDLTSIDPVLTTFFNLSVLYLHGNSIQRLGEVNKLAVLPRLRSLTLHGNPMEEEKGYRQYVLCTLSRITTFDFSGVTKADRTTAEVWKRMNIKPKKAWTKQNTL -&gt; (BAH13802.1)MGTPWRKRKGIAGPGLPDLSCALVLQPRAQVGTMSPAIALAFLPLVVTLLVRYRHYFRLLVRTVLLRSLRDCLSGLRIEERAFSYVLTHALPGDPGHILTTLDHWSSRCEYLSHMGPVKGQILMRLVEEKAPACVLELGTYCGYSTLLIARALPPGGRLLTVERDPRTAAVAEKLIRLAGFDEHMVELIVGSSEDVIPCLRTQYQLSRADLVLLAHRPRCYLRDLQLLEAHALLPAGATVLADHVLFPGAPRFLQYAKSCGRYRCRLHHTGLPDFPAIKDGIAQLTYAGPG</t>
  </si>
  <si>
    <t>3339311</t>
  </si>
  <si>
    <t>AF289588-4|AK302772-6|ENSE00001155794|EU627069-8|EU627070-8</t>
  </si>
  <si>
    <t>ENSG00000057935</t>
  </si>
  <si>
    <t>MTA3</t>
  </si>
  <si>
    <t>Metastasis-associated protein MTA3  [Source:UniProtKB/Swiss-Prot;Acc:Q9BTC8]</t>
  </si>
  <si>
    <t>E21-10</t>
  </si>
  <si>
    <t>2479014</t>
  </si>
  <si>
    <t>(-)alt-N-terminus,(-)alt-C-terminus,(-)AA:537(ENSP00000384249)-&gt;586(ENSP00000282366)</t>
  </si>
  <si>
    <t>(-)BAH-IPR001025,(-)DOMAIN-BAH</t>
  </si>
  <si>
    <t>(-)sequence: (ENSP00000384249)MLADKHAKEIEEESETTVEADLTDKQKHQLKHRELFLSRQYESLPATHIRGKCSVALLNETESVLSYLDKEDTFFYSLVYDPSLKTLLADKGEIRVGPRYQADIPEMLLEGESDEREQSKLEVKVWDPNSPLTDRQIDQFLVVARAVGTFARALDCSSSVRQPSLHMSAAAASRDITLFHAMDTLYRHSYDLSSAISVLVPLGGPVLCRDEMEEWSASEASLFEEALEKYGKDFNDIRQDFLPWKSLTSIIEYYYMWKTTDRYVQQKRLKAAEAESKLKQVYIPTYKPNPNQISTSNGKPGAVNGAVGTTFQPQNPLLGRACESCYATQSHQWYSWGPPNMQCRLCAICWLYWKKYGGLKMPTQSEEEKLSPSPTTEDPRVRSHVSRQAMQGMPVRNTGSPKSAVKTRQAFFLHTTYFTKFARQVCKNTLRLRQAARRPFVAINYAAIRAEYADRHAELSGSPLKSKSTRKPLACIIGYLEIHPAKKPNVIRSTPSLQTPTTKRMLTTPNHTSLSILGKRNYSHHNGLDELTCCVSD -&gt; (ENSP00000282366)MAANMYRVGDYVYFENSSSNPYLIRRIEELNKTASGNVEAKVVCFYRRRDISNTLIMLADKHAKEIEEESETTVEADLTDKQKHQLKHRELFLSRQYESLPATHIRGKCSVALLNETESVLSYLDKEDTFFYSLVYDPSLKTLLADKGEIRVGPRYQADIPEMLLEGESDEREQSKLEVKVWDPNSPLTDRQIDQFLVVARAVGTFARALDCSSSVRQPSLHMSAAAASRDITLFHAMDTLYRHSYDLSSAISVLVPLGGPVLCRDEMEEWSASEASLFEEALEKYGKDFNDIRQDFLPWKSLTSIIEYYYMWKTTDRYVQQKRLKAAEAESKLKQVYIPTYSKPNPNQISTSNGKPGAVNGAVGTTFQPQNPLLGRACESCYATQSHQWYSWGPPNMQCRLCAICWLYWKKYGGLKMPTQSEEEKLSPSPTTEDPRVRSHVSRQAMQGMPVRNTGSPKSAVKTRQAFFLHTTYFTKFARQVCKNTLRLRQAARRPFVAINYAAIRAEYADRHAELSGSPLKSKSTRKPLACIIGYLEIHPAKKPNVIRSTPSLQTPTTKRMLTTPNHTSLSILGKRNYSHHNGLD</t>
  </si>
  <si>
    <t>2478928</t>
  </si>
  <si>
    <t>ENSE00001556418</t>
  </si>
  <si>
    <t>3735158</t>
  </si>
  <si>
    <t>(direct)Integrin_bsu_N-IPR002369, (direct)Integrin_bsu-4-IPR012013, (direct)Plexin-like-IPR003659</t>
  </si>
  <si>
    <t>ENSE00000949747</t>
  </si>
  <si>
    <t>ENSG00000198826</t>
  </si>
  <si>
    <t>ARHGAP11A</t>
  </si>
  <si>
    <t>Rho GTPase-activating protein 11A (Rho-type GTPase-activating protein 11A) [Source:UniProtKB/Swiss-Prot;Acc:Q6P4F7]</t>
  </si>
  <si>
    <t>3587463</t>
  </si>
  <si>
    <t>3587457</t>
  </si>
  <si>
    <t>ENSE00001210960</t>
  </si>
  <si>
    <t>ENSG00000117122</t>
  </si>
  <si>
    <t>MFAP2</t>
  </si>
  <si>
    <t>Microfibrillar-associated protein 2 Precursor (MFAP-2)(Microfibril-associated glycoprotein 1)(MAGP-1)(MAGP) [Source:UniProtKB/Swiss-Prot;Acc:P55001]</t>
  </si>
  <si>
    <t>2398728</t>
  </si>
  <si>
    <t>(+)alt-coding,(+)AA:182(ENSP00000364684)-&gt;183(ENSP00000364685)</t>
  </si>
  <si>
    <t>(-)MAGP-IPR008673,(+)MAGP-IPR008673,(+)SIGNAL-Or 19</t>
  </si>
  <si>
    <t>(+)sequence: (ENSP00000364684)MRAAYLFLLFLPGLLAQGQYDLDPLPPFPDHVQYTHYSDQIDNPDYYDYQEVTPRPSEEQFQFQSQQQVQQEVIPAPTPEPGNAELEPTEPGPLDCREEQYPCTRLYSIHRPCKQCLNEVCFYSLRRVYVINKEICVRTVCAHEELLRADLCRDKFSKCGVMASSGLCQSVAASCARSCGSC -&gt; (ENSP00000364685)MRAAYLFLLFLPAGLLAQGQYDLDPLPPFPDHVQYTHYSDQIDNPDYYDYQEVTPRPSEEQFQFQSQQQVQQEVIPAPTPEPGNAELEPTEPGPLDCREEQYPCTRLYSIHRPCKQCLNEVCFYSLRRVYVINKEICVRTVCAHEELLRADLCRDKFSKCGVMASSGLCQSVAASCARSCGSC</t>
  </si>
  <si>
    <t>2398706</t>
  </si>
  <si>
    <t>ENSE00001467353</t>
  </si>
  <si>
    <t>ENSG00000108641</t>
  </si>
  <si>
    <t>B9D1</t>
  </si>
  <si>
    <t>B9 domain-containing protein 1  [Source:UniProtKB/Swiss-Prot;Acc:Q9UPM9]</t>
  </si>
  <si>
    <t>3748771</t>
  </si>
  <si>
    <t>(+)alt-C-terminus,(+)AA:147(AK309320-PEP)-&gt;213(CR606056-PEP),(+)microRNA-target(hsa-miR-885-3p:mirbase,hsa-miR-425*:mirbase,hsa-miR-563:mirbase,hsa-miR-650:mirbase,hsa-miR-565:mirbase)</t>
  </si>
  <si>
    <t>(+)sequence: (AK309320-PEP)MMTSTASTALCTARTGPPQRVWRRGSHRSHPRAKMCGKHWCGTSPLMSPLKAPTPTAGHRSCSACMDQMCSGTMWFEAMGPCTCPSHLAGTKGPSPCLSQNLRLNCRSLQAGSWGGGPSTQTPRWWLRVKAGKPPSGLSVKDSSVSR -&gt; (CR606056-PEP)MMTSTASTALCTARTGPPQRVWRRGSHRSHPRAKMCGKHWCGTSPLMSPLKAPTPTAGHRSCSACMDQMCSGTMWFEAMGPCTCPSHLAGTKGPSPCLSQNLRLNCRSLQAGSWGGGPSTQTPRWWLRVKAGKVKLPPLSYPHPPYRLQPGSGWAQGWGECRGPARHIGASPQMFPDEGLVGAQRVCHVCLSRQPLYLPVRGLGQALLSPFYR,(+)miR-sequence: (hsa-miR-885-3p:mirbase)CCTTCCCGAAGTCAGCCGCTGCCC,(+)miR-sequence: (hsa-miR-425*:mirbase)AATGAAGGGCTGCCTTCCCGAA,(+)miR-sequence: (hsa-miR-563:mirbase)GCCTTCCCGAAGTCAGCCG,(+)miR-sequence: (hsa-miR-650:mirbase)ATAATGAAGGGCTGCCTTCC,(+)miR-sequence: (hsa-miR-565:mirbase)GGGCTGCCTTCCCGAAGTCAGCC</t>
  </si>
  <si>
    <t>3748767</t>
  </si>
  <si>
    <t>ENSE00001227910|ENSE00001522250</t>
  </si>
  <si>
    <t>ENSG00000126562</t>
  </si>
  <si>
    <t>Serine/threonine-protein kinase WNK4 (EC 2.7.11.1)(Protein kinase with no lysine 4)(Protein kinase, lysine-deficient 4) [Source:UniProtKB/Swiss-Prot;Acc:Q96J92]</t>
  </si>
  <si>
    <t>3722107</t>
  </si>
  <si>
    <t>(direct)PRO_rich-IPR000694, (direct)Paxillin-IPR001904</t>
  </si>
  <si>
    <t>3722084</t>
  </si>
  <si>
    <t>ENSE00000947965</t>
  </si>
  <si>
    <t>ENSG00000169994</t>
  </si>
  <si>
    <t>MYO7B</t>
  </si>
  <si>
    <t>Myosin-VIIb  [Source:UniProtKB/Swiss-Prot;Acc:Q6PIF6]</t>
  </si>
  <si>
    <t>E46-5</t>
  </si>
  <si>
    <t>2504724</t>
  </si>
  <si>
    <t>(-)alt-N-terminus,(-)alt-C-terminus,(-)AA:748(BC051761-PEP)-&gt;2359(ENSP00000272666)</t>
  </si>
  <si>
    <t>(-)DOMAIN-FERM 2,(-)DOMAIN-IQ 1,(-)DOMAIN-IQ 2,(-)DOMAIN-IQ 3,(-)DOMAIN-IQ 4,(-)DOMAIN-IQ 5,(-)DOMAIN-IQ 6,(-)DOMAIN-MyTH4 1,(-)DOMAIN-MyTH4 3,(-)DOMAIN-Myosin head-like,(-)FERM_3-hlx-IPR009065,(-)FERM_dom-IPR000299,(-)IQ_CaM_bd_region-IPR000048,(-)MyTH4-IPR000857,(-)Myosin_head-IPR001609,(+)DOMAIN-FERM 1,(+)DOMAIN-MyTH4 2,(+)FERM_dom-IPR000299,(+)MyTH4-IPR000857</t>
  </si>
  <si>
    <t>(-)sequence: (BC051761-PEP)MKYLLNFIGQGPATYGPFCAERLRRTYANGVRAEPPTWLELQAVKSKKHIPIQVILATGESLTVPVDSASTSREMCMHIAHKQGLSDHLGFSLQVAVYDKFWSLGSGRDHMMDAIARCEQMAQERGESQRQSPWRIYFRKEFFTPWHDSREDPVSTELIYRQVLRGVWSGEYSFEKEEELVELLARHCYVQLGASAESKAVQELLPSCIPHKLYRTKPPDRWASLVTAACAKAPYTQKQVTPLAVREQVVDAARLQWPLLFSRLFEVITLSGPRLPKTQLILAVNWKGLCFLDQQEKMLLELSFPEVMGLATNREAQGGQRLLLSTMHEEYEFVSPSSVAIAELVALFLEGLKERSIFAMALQDRKATDDTTLLAFKKGDLLVLTKKQGLLASENWTLGQNDRTGKTGLVPMACLYTIPTVTKPSAQLLSLLAMSPEKRKLAAQEGQFTEPRPEEPPKEKLHTLEEFSYEFFRAPEKDMVSMAVLPLARARGHLWAYSCEPLRQPLLKRVHANVDLWDIACQIFVAILRYMGDYPSRQAWPTLELTDQIFTLALQHPALQDEVYCQILKQLTHNSNRHSEERGWQLLWLCTGLFPPSKGLLPHAQKFIDTRRGKLLAPDCSRRIQKVLRTGPRKQPPHQVEVEAAEQNVSRICHKIYFPNDTSEMLEVVANTRVRDVCDSIATRLQLASWEGCSLFIKISDKVGRAGAGQTVGGRAVSEALGAACGGLSLPGAPMLDQAARPGLLGQR -&gt; (ENSP00000272666)MSGFRLGDHVWLEPPSTHKTGVAIGGIIKEAKPGKVLVEDDEGKEHWIRAEDFGVLSPMHPNSVQGVDDMIRLGDLNEAGMVHNLLIRYQQHKIYTYTGSILVAVNPFQVLPLYTLEQVQLYYSRHMGELPPHVFAIANNCYFSMKRNKRDQCCIISGESGAGKTETTKLILQFLATISGQHSWIEQQVLEANPILEAFGNAKTIRNDNSSRFGKYIDIYFNPSGVIEGARIEQFLLEKSRVCRQAPEERNYHIFYCMLMGVSAEDKQLLSLGTPSEYHYLTMGNCTSCEGLNDAKDYAHIRSAMKILQFSDSESWDVIKLLAAILHLGNVGFMASVFENLDASDVMETPAFPTVMKLLEVQHQELRDCLIKHTILIRGEFVTRSLNIAQAADRRDAFVKGIYGHLFLWIVKKINAAIFTPPAQDPKNVRRAIGLLDIFGFENFENNSFEQLCINFANEHLQQFFVQHVFTMEQEEYRSENISWDYIHYTDNRPTLDLLALKPMSIISLLDEESRFPQGTDLTMLQKLNSVHANNKAFLQPKNIHDARFGIAHFAGEVYYQAEGFLEKNRDVLSTDILTLVYSSKNKFLREIFNLELAETKLGHGTIRQAKAGNHLFKSADSNKRPSTLGSQFKQSLDQLMKILTNCQPYFIRCIKPNEYKKPLLFDRELCLRQLRYSGMMETVHIRKSGFPIRYTFEEFSQRFGVLLPNAMRMQLQGKLRQMTLGITDVWLRTDKDWKAGKTKIFLRDHQDTLLEVQRSQVLDRAALSIQKVLRGYRYRKEFLRQRRAAVTLQAWWRGYCNRRNFKLILVGFERLQAIARSQPLARQYQAMRQRTVQLQALCRGYLVRQQVQAKRRAVVVIQAHARGMAARRNFQQRKANAPLVIPAEGQKSQGALPAKKRRSIYDTVTDTEMVEKVFGFLPAMIGGQEGQASPHFEDLESKTQKLLEVDLDTVPMAEEPEEDVDGLAEYTFPKFAVTYFQKSASHTHIRRPLRYPLLYHEDDTDCLAALVIWNVILRFMGDLPEPVLYARSSQQGSSVMRQIHDTLGREHGAQVPQHSRSAQVASQLNIGEEALEPDGLGADRPMSNLEKVHFIVGYAILRPSLRDEIYCQICKQLSENFKTSSLARGWILLSLCLGCFPPSERFMKYLLNFIGQGPATYGPFCAERLRRTYANGVRAEPPTWLELQAVKSKKHIPIQVILATGESLTVPVDSASTSREMCMHIAHKQGLSDHLGFSLQVAVYDKFWSLGSGRDHMMDAIARCEQMAQERGESQRQSPWRIYFRKEFFTPWHDSREDPVSTELIYRQVLRGVWSGEYSFEKEEELVELLARHCYVQLGASAESKAVQELLPSCIPHKLYRTKPPDRWASLVTAACAKAPYTQKQVTPLAVREQVVDAARLQWPLLFSRLFEVITLSAFTLPSLLARPPPAQDAGPAGEDAAGTLFPRGHGSGHQQVRALREDLFLHTEPHPPAPGRTAHEVLHWGITRCTGSFSLKPRSTRKGQGSVQPLAGTYLEGSFLCHGRELVAWRVQVVWEGDKGQCLAGADPHSHGSPWISLTGNFSMPFGKSTQQSGTCISGLCQVYSGHHSPLATSPRSTDSITHSADERMSKLKHAEVRWLRVSTWQSRQLISALTFAVSLRCHCTPATSLSAHSQPHTWAAPLSASERPTVVSGLVLALAEQLCVLIRWRGLLVTLSFISREAQGGQRLLLSTMHEEYEFVSPSSVAIAELVALFLEGLKERSIFAMALQDRKATDDTTLLAFKKGDLLVLTKKQGLLASENWTLGQNDRTGKTGLVPMACLYTIPTVTKPSAQLLSLLAMSPEKRKLAAQEGQFTEPRPEEPPKEKLHTLEEFSYEFFRAPEKDMVSMAVLPLARARGHLWAYSCEPLRQPLLKRVHANVDLWDIACQIFATPILRYMGDYPSRQAWPTLELTDQIFTLALQHPALQDEVYCQILKQLTHNSNRHSEERGWQLLWLCTGLFPPSKGLLPHAQKFIDTRRGKLLAPDCSRRIQKVLRTGPRKQPPHQVEVEAAEQNVSRICHKIYFPNDTSEMLEVVANTRVRDVCDSIATRLQLASWEGCSLFIKISDKVISQKEGDFFFDSLREVSDWVKKNKPQKEGAPVTLPYQVYFMRKLWLNISPGKDVNADTILHYHQELPKYLRGFHKCSREDAIHLAGLIYKAQFNNDRSQLASVPKILRELVPENLTRLMSSEEWKKSILLAYDKHKDKTVEEAKVAFLKWICRWPTFGSAFFEVKQTSEPSYPDVILIAINRHGVLLIHPKTKDLLTTYPFTKISSWSSGSTYFHMALGSLGRGSRLLCETSLGYKMDDLLTSYVQQLLSAMNKQRGSKAPALAST</t>
  </si>
  <si>
    <t>(indirect)FERM_dom-IPR000299</t>
  </si>
  <si>
    <t>2504645</t>
  </si>
  <si>
    <t>BC051761-15</t>
  </si>
  <si>
    <t>E46-6</t>
  </si>
  <si>
    <t>ENSG00000101639</t>
  </si>
  <si>
    <t>CEP192</t>
  </si>
  <si>
    <t>Centrosomal protein of 192 kDa (Cep192) [Source:UniProtKB/Swiss-Prot;Acc:Q8TEP8]</t>
  </si>
  <si>
    <t>3779897</t>
  </si>
  <si>
    <t>(-)alt-N-terminus,(-)alt-C-terminus,(-)AA:1705(AL833494-PEP)-&gt;1941(ENSP00000317156)</t>
  </si>
  <si>
    <t>(-)PapD-like-IPR008962</t>
  </si>
  <si>
    <t>(-)sequence: (AL833494-PEP)MYRGNLEKEMAHLNHDLYSGDLNEQSQAQLSEGSITLQVEAVESTSQVDENDVTLTADKGKTEDTFFMSNKPQRYKDKLPDSGDSMLRISTIASAIAEASVNTDPSQLAAMIKALSNKTRDKTFQEDEKQKDYSHVRHFLPNDLEKSNGSNALDMEKYLKKTEVSRYESALENFSRASMSDTWDLSLPKEQTTQDIHPVDLSATSVSVRAPEENTAAIVYVENGESENQESFRAINSSNSVTNRENNSAVVDVKTCSIDNKLQDVGNDEKATSISTPSDSYSSVRNPRITSLCLLKDCEEIRDNRENQRQNECVSEISNSEKHVTFENHRIVSPKNSDLKNTSPEHGGRGSEDEQESFRPSTSPLSHSSPSEISGTSSSGCALESLGSAAQQQQPPCEQELSPLVCSPAGVSRLTYVSEPESSYPTTATDDALEDRKSDITSELSTTIIQGSPAALEERAMEKLREKVPFQNRGKGTLSSIIQNNSDTRKATETTSLSSKPEYVKPDFRWSKDPSSKSGNLLETSEVGWTSNPEELDPIRLALLGKSGLSCQVGSATSHPVSCQEPIDEDQRISPKDKSTAGREFSGQVSHQTTSENQCTPIPSSTVHSSVADMQNMPAAVHALLTQPSLSAAPFAQRYLGTLPSTGSTTLPQCHAGNATVCGFSGGLPYPAVAGEPVQNSVAVGICLGSNIGSGWMGTSSLCNPYSNTLNQNLLSTTKPFPVPSVGTNCGIEPWDSGMTSGLGSVRVPEELKLPHACCVGIASQTLLSVLNPTDRWLQVSIGVLSISVNGEKVDLSTYRCLVFKNKAIIRPHATEEIKVLFIPSSPGVFRCTFSVASWPCSTDAETIVQAEALASTVTLTAIAESPVIEVETEKKDVLDFGDLTYGGWKALPLKLINRTHATVPIRLIINANAVAWHCFTFSKEPVRAPVEVAPCADVVTRLAGPSVVNHMMPASYDGQDPEFLMIWVLFHSPKKQISSSDILDSAEEFSAKVDIEVDSPNPTPVLRSVSLRARAGIARIHAPRDLQTMHFLAKVASSRKQHLPLKNAGNIEVYLDIKVPEQGSHFSVDPKNLFLKPGEEHEVIVSFTPKDPEACEERILKIFVQPFGPQYEVVLKGEVISSGSKPLSPGPCLDIPSILSNKQFLAWGGVPLGRTQLQKLALRNNSASTTQHLRLLIRGQDQDCFQLQNTFGSEQRLTSNCEIRIHPKEDIFISVLFAPTRLSCMLARLEIKQLGNRSQPGIKFTIPLSGYGGTSNLILEGVKKLSDSYMVTVNGLVPGKESKIVFSVRNTGSRAAFVKAVGFKDSQKKVLLDPKVLRIFPDKFVLKERTQENVTLIYNPSDRGINNKTATELSTVYLFGGDEISRQQYRRALLHKPEMIKQILPEHSVLQNINFVEAFQDELLVTEVYDLPQRPNDVQLFYGSMCKIILSVIGEFRDCISSREFLQPSSKASLESTSDLGASGKHGGNVSLDVLPVKGPQGSPLLSQAARPPPDQLASEEPWTVLPEHLILVAPSPCDMAKTGRFQIVNNSVRLLRFELCWPAHCLTVTPQHGCVAPESKLQILVSPNSSLSTKQSMFPWSGLIYIHCDDGQKKIVKVQIREDLTQVELLTRLTSKPFGILSPVSEPSVSHLVKPMTKPPSTKVEIRNKSITFPTTEPGETSESCLELENHGTTDVKWHLSSLAPPYVKRWSLTTLPRLVSIS -&gt; (ENSP00000317156)MKTSDLVPSFGYFIRSPEKREPIALIRKSDVSRGNLEKEMAHLNHDLYSGDLNEQSQAQLSEGSITLQVEAVESTSQVDENDVTLTADKGKTEDTFFMSNKPQRYKDKLPDSGDSMLRISTIASAIAEASVNTDPSQLAAMIKALSNKTRDKTFQEDEKQKDYSHVRHFLPNDLEKSNGSNALDMEKYLKKTEVSRYESALENFSRASMSDTWDLSLPKEQTTQDIHPVDLSATSVSVRAPEENTAAIVYVENGESENQESFRTINSSNSVTNRENNSAVVDVKTCSIDNKLQDVGNDEKATSISTPSDSYSSVRNPRITSLCLLKDCEEIRDNRENQRQNECVSEISNSEKHVTFENHRIVSPKNSDLKNTSPEHGGRGSEDEQESFRPSTSPLSHSSPSEISGTSSSGCALESFGSAAQQQQPPCEQELSPLVCSPAGVSRLTYVSEPESSYPTTATDDALEDRKSDITSELSTTIIQGSPAALEERAMEKLREKVPFQNRGKGTLSSIIQNNSDTRKATETTSLSSKPEYVKPDFRWSKDPSSKSGNLLETSEVGWTSNPEELDPIRLALLGKSGLSCQVGSATSHPVSCQEPIDEDQRISPKDKSTAGREFSGQVSHQTTSENQCTPIPSSTVHSSVADMQNMPAAVHALLTQPSLSAAPFAQRYLGTLPSTGSTTLPQCHAGNATVCGFSGGLPYPAVAGEPVQNSVAVGICLGSNIGSGWMGTSSLCNPYSNTLNQNLLSTTKPFPVPSVGTNCGIEPWDSGVTSGLGSVRVPEELKLPHACCVGIASQTLLSVLNPTDRWLQVSIGVLSISVNGEKVDLSTYRCLVFKNKAIIRPHATEEIKVLFIPSSPGVFRCTFSVASWPCSTDAETIVQAEALASTVTLTAIAESPVIEVETEKKDVLDFGDLTYGGWKALPLKLINRTHATVPIRLIINANAVAWRCFTFSKESVRAPVEVAPCADVVTRLAGPSVVNHMMPASYDGQDPEFLMIWVLFHSPKKQISSSDILDSAEEFSAKVDIEVDSPNPTPVLRSVSLRARAGIARIHAPRDLQTMHFLAKVASSRKQHLPLKNAGNIEVYLDIKVPEQGSHFSVDPKNLLLKPGEEHEVIVSFTPKDPEACEERILKIFVQPFGPQYEVVLKGEVISSGSKPLSPGPCLDIPSILSNKQFLAWGGVPLGRTQLQKLALRNNSASTTQHLRLLIRGQDQDCFQLQNTFGSEQRLTSNCEIRIHPKEDIFISVLFAPTRLSCMLARLEIKQLGNRSQPGIKFTIPLSGYGGTSNLILEGVKKLSDSYMVTVNGLVPGKESKIVFSVRNTGSRAAFVKAVGFKDSQKKVLLDPKVLRIFPDKFVLKERTQENVTLIYNPSDRGINNKTATELSTVYLFGGDEISRQQYRRALLHKPEMIKQILPEHSVLQNINFVEAFQDELLVTEVYDLPQRPNDVQLFYGSMCKIILSVIGEFRDCISSREFLQPSSKASLESTSDLGASGKHGGNVSLDVLPVKGPQGSPLLSRAARPPLDQLASEEPWTVLPEHLILVAPSPCDMAKTGRFQIVNNSVRLLRFELCWPAHCLTVTPQHGCVAPESKLQILVSPNSSLSTKQSMFPWSGLIYIHCDDGQKKIVKVQIREDLTQVELLTRLTSKPFGILSPVSEPSVSHLVKPMTKPPSTKVEIRNKSITFPTTEPGETSESCLELENHGTTDVKWHLSSLAPPYVKGVDESGDVFRATYAAFRCSPISGLLESHGIQKVSITFLPRGRGDYAQFWDVECHPLKEPHMKHTLRFQLSGQSIEAENEPENACLSTDSLIKIDHLVKPRRQAVSEASARIPEQLDVTARGVYAPEDVYRFRPTSVGESRTLKVNLRNNSFITHSLKFLSPREPFYVKHSKYSLRAQHYINMPVQFKPKSAGKFEALLVIQTDEGKSIAIRLIGEALGKN</t>
  </si>
  <si>
    <t>3779817</t>
  </si>
  <si>
    <t>AL833494-31</t>
  </si>
  <si>
    <t>ENSG00000131269</t>
  </si>
  <si>
    <t>ABCB7</t>
  </si>
  <si>
    <t>ATP-binding cassette sub-family B member 7, mitochondrial Precursor (ATP-binding cassette transporter 7)(ABC transporter 7 protein) [Source:UniProtKB/Swiss-Prot;Acc:O75027]</t>
  </si>
  <si>
    <t>4012955</t>
  </si>
  <si>
    <t>(direct)ATPase_AAA+_core-IPR003593, (direct)ABC_transporter-like-IPR003439, (direct)ABC_transporter_CS-IPR017871</t>
  </si>
  <si>
    <t>4012949</t>
  </si>
  <si>
    <t>ENSE00000899023|ENSE00001400581</t>
  </si>
  <si>
    <t>ENSG00000126709</t>
  </si>
  <si>
    <t>IFI6</t>
  </si>
  <si>
    <t>Interferon alpha-inducible protein 6 Precursor (Interferon-induced protein 6-16)(Ifi-6-16) [Source:UniProtKB/Swiss-Prot;Acc:P09912]</t>
  </si>
  <si>
    <t>2403269</t>
  </si>
  <si>
    <t>2403261</t>
  </si>
  <si>
    <t>ENSE00001384799|ENSE00001435495|ENSE00001435648|ENSE00001462011|ENSE00001462012</t>
  </si>
  <si>
    <t>ENSG00000100201</t>
  </si>
  <si>
    <t>DDX17</t>
  </si>
  <si>
    <t>Probable ATP-dependent RNA helicase DDX17 (EC 3.6.1.-)(DEAD box protein 17)(RNA-dependent helicase p72)(DEAD box protein p72) [Source:UniProtKB/Swiss-Prot;Acc:Q92841]</t>
  </si>
  <si>
    <t>3960677</t>
  </si>
  <si>
    <t>(+)alt-N-terminus,(+)alt-C-terminus,(+)AA:420(BAG64169.1)-&gt;729(ENSP00000216019)</t>
  </si>
  <si>
    <t>(+)Antifreeze_1-IPR000104,(+)COMPBIAS-Poly-Gly,(+)COMPBIAS-Poly-Pro,(+)DEAD-like_N-IPR014001,(+)DNA/RNA_helicase_C-IPR001650,(+)DNA/RNA_helicase_DEAD/DEAH_N-IPR011545,(+)DOMAIN-Helicase ATP-binding,(+)DOMAIN-Helicase C-terminal,(+)Helicase_SF1/SF2_ATP-bd-IPR014021,(+)MOD_RES-Phosphoserine,(+)MOD_RES-Phosphothreonine,(+)PRO_rich-IPR000694</t>
  </si>
  <si>
    <t>(+)sequence: (BAG64169.1)MQFETTGSRFGARGGGGLPPKKFGNPGERLRKKKWDLSELPKFEKNFYVEHPEVARLTPYEVDELRRKKEITVRGGDVCPKPVFAFHHANFPQYVMDVLMDQHFTEPTPIQCQGFPLALSGRDMVGIAQTGSGKTLAYLLPAIVHINHQPYLERGDGPICLVLAPTRELAQQVQQVADDYGKCSRLKSTCIYGGAPKGPQIRDLERGVEICIATPGRLIDFLESGKTNLRRCTYLVLDEADRMLDMGFEPQIRKTVDQIRPDRQTLMWSATWPKEVRQLAEDFLRDYTQINVGNLELSANHNILQIVDVCMESEKDHKLIQLMEEIMAEKENKTIIFVETKRRCDDLTRRMRRDGWPAMCIHGDKSQPERDWVLNEFRSGKAPILIATDVASRGLEALISAADHSIHGRDKSTLAGSSSR -&gt; (ENSP00000216019)LPTGFVAPILCVLLPSPTREAATVASATGDSASERESAAPAAAPTAEAPPPSVVTRPEPQALPSPAIRAPLPDLYPFGTMRGGGFGDRDRDRDRGGFGARGGGGLPPKKFGNPGERLRKKKWDLSELPKFEKNFYVEHPEVARLTPYEVDELRRKKEITVRGGDVCPKPVFAFHHANFPQYVMDVLMDQHFTEPTPIQCQGFPLALSGRDMVGIAQTGSGKTLAYLLPAIVHINHQPYLERGDGPICLVLAPTRELAQQVQQVADDYGKCSRLKSTCIYGGAPKGPQIRDLERGVEICIATPGRLIDFLESGKTNLRRCTYLVLDEADRMLDMGFEPQIRKIVDQIRPDRQTLMWSATWPKEVRQLAEDFLRDYTQINVGNLELSANHNILQIVDVCMESEKDHKLIQLMEEIMAEKENKTIIFVETKRRCDDLTRRMRRDGWPAMCIHGDKSQPERDWVLNEFRSGKAPILIATDVASRGLDVEDVKFVINYDYPNSSEDYVHRIGRTARSTNKGTAYTFFTPGNLKQARELIKVLEEANQAINPKLMQLVDHRGGGGGGGGRSRYRTTSSANNPNLMYQDECDRRLRGVKDGGRRDSASYRDRSETDRAGYANGSGYGSPNSAFGAQAGQYTYGQGTYGAAAYGTSSYTAQEYGAGTYGASSTTSTGRSSQSSSQQFSGIGRSGQQPQPLMSQQFAQPPGATNMIGYMGQTAYQYPPPPPPPPPSRK</t>
  </si>
  <si>
    <t>3960629</t>
  </si>
  <si>
    <t>ENSE00000880295|ENSE00001549219</t>
  </si>
  <si>
    <t>E16-5</t>
  </si>
  <si>
    <t>2333357</t>
  </si>
  <si>
    <t>(-)alt-N-terminus,(-)alt-C-terminus,(-)AA:353(ENSP00000361488)-&gt;1485(ENSP00000361484)</t>
  </si>
  <si>
    <t>(-)ACT_SITE-Phosphocysteine intermediate,(-)DISULFID,(-)DOMAIN-Fibronectin type-III 3,(-)DOMAIN-Fibronectin type-III 4,(-)DOMAIN-Fibronectin type-III 5,(-)DOMAIN-Ig-like C2-type 2,(-)DOMAIN-Tyrosine-protein phosphatase 1,(-)DOMAIN-Tyrosine-protein phosphatase 2,(-)FN_III-IPR003961,(-)Fibronectin_typ-III-like_fold-IPR008957,(-)FnIII_subd-IPR003962,(-)HELIX,(-)Ig-IPR013151,(-)Ig-like-IPR007110,(-)Ig_I-set-IPR013098,(-)Ig_sub-IPR003599,(-)Ig_sub2-IPR003598,(-)STRAND,(-)TRANSMEM,(-)TURN,(-)Tyr_Pase-IPR000387,(-)Tyr_Pase_AS-IPR016130,(-)Tyr_Pase_cat-IPR003595,(-)Tyr_Pase_rcpt/non-rcpt-IPR000242,(+)Ig-IPR013151,(+)Ig-like-IPR007110,(+)Ig_I-set-IPR013098,(+)Ig_sub-IPR003599,(+)Ig_sub2-IPR003598</t>
  </si>
  <si>
    <t>(-)sequence: (ENSP00000361488)MAPEPAPGRTMVPLVPALVMLGLVAGAHGDSKPVFIKVPEDQTGLSGGVASFVCQATGEPKPRITWMKKGKKVSSQRFEVIEFDDGAGSVLRIQPLRVQRDEAIYECTATNSLGEINTSAKLSVLEEEQLPPGFPSIDMGPQLKVVEKARTATMLCAAGGNPDPEISWFKDFLPVDPATSNGRIKQLRSGGSPIRGALQIESSEESDQGKYECVATNSAGTRYSAPANLYVRGKDSGSAWPLSPQSCAAPAGLSAQSPWCRHARDCHGPSLFSFLLLSAAAATAPTGQVPGVCHYFAFLPCRPMGKQPLLGAFVSFVGLAAWARSPMGIWSHPIRLLGVCACVCAHTGTLICV -&gt; (ENSP00000361484)RREDLVDCPGLWLAVELEPWMAPEPAPGRTMVPLVPALVMLGLVAGAHGDSKPVFIKVPEDQTGLSGGVASFVCQATGEPKPRITWMKKGKKVSSQRFEVIEFDDGAGSVLRIQPLRVQRDEAIYECTATNSLGEINTSAKLSVLEEEQLPPGFPSIDMGPQLKVVEKARTATMLCAAGGNPDPEISWFKDFLPVDPATSNGRIKQLRSGALQIESSEESDQGKYECVATNSAGTRYSAPANLYVRVRRVAPRFSIPPSSPTIQVKTQQGVPAQPADFQAEVESDTRIQLSWLLPPQERIIMYELVYWAAEDEDQQHKVTFDPTSSYTLEDLKPDTLYRFQLAARSDMGVGVFTPTIEARTAQSTPSAPPQKVMCVSMGSTTVRVSWVPPPADSRNGVITQYSVAYEAVDGEDRGRHVVDGISREHSSWDLVGLEKWTEYRVWVRAHTDVGPGPESSPVLVRTDEDVPSGPPRKVEVEPLNSTAVHVYWKLPVPSKQHGQIRGYQVTYVRLENGEPRGLPIIQDVMLAEAQWRPEESEDYETTISGLTPETTYSVTVAAYTTKGDGARSKPKIVTTTGAVFAKNFRVAAAMKTSVLLSWEVPDSYKSAVPFKILYNGQSVEVDGHSMRKLIADLQPNTEYSFVLMNRGSSAGGLQHLVSIRTAPDLLPHKPLPASAYIEDGRFDLSMPHVQDPSLVRWFYIVVVPIDRVGGSMLTPRWSTPEELELDELLEAIEQGGEEQRRRRRQAERLKPYVAAQLDVLPETFTLGDKKNYRGFYNRPLSPDLSYQCFVLASLKEPMDQKRYASSPYSDEIVVQVTPAQQQEEPEMLWVTGPVLAVILIILIVIAILLFKRKRTHSPSSKDEQSIGLKDSLLAHSSDPVEMRRLNYQTPGSSVPSCPNTSSMRDHPPIPITDLADNIERLKANDGLKFSQEYESIDPGQQFTWENSNLEVNKPKNRYANVIAYDHSRVILTSIDGVPGSDYINANYIDGYRKQNAYIATQGPLPETMGDFWRMVWEQRTATVVMMTRLEEKSRVKCDQYWPARGTETCGLIQVTLLDTVELATYTVRTFALHKSGSSEKRELRQFQFMAWPDHGVPEYPTPILAFLRRVKACNPLDAGPMVVHCSAGVGRTGCFIVIDAMLERMKHEKTVDIYGHVTCMRSQRNYMVQTEDQYVFIHEALLEAATCGHTEVPARNLYAHIQKLGQVPPGESVTAMELEFKLLASSKAHTSRFISANLPCNKFKNRLVNIMPYELTRVCLQPIRGVEGSDYINASFLDGYRQQKAYIATQGPLAESTEDFWRMLWEHNSTIIVMLTKLREMGREKCHQYWPAERSARYQYFVVDPMAEYNMPQYILREFKVTDARDGQSRTIRQFQFTDWPEQGVPKTGEGFIDFIGQVHKTKEQFGQDGPITVHCSAGVGRTGVFITLSIVLERMRYEGVVDMFQTVKTLRTQRPAMVQTEDQYQLCYRAALEYLGSFDHYAT</t>
  </si>
  <si>
    <t>ENSE00001457728|ENSE00001526438</t>
  </si>
  <si>
    <t>bleedingExon|exon-region-exclusion</t>
  </si>
  <si>
    <t>ENSG00000128050</t>
  </si>
  <si>
    <t>PAICS</t>
  </si>
  <si>
    <t>Multifunctional protein ADE2 [Includes Phosphoribosylaminoimidazole-succinocarboxamide synthase(EC 6.3.2.6)(SAICAR synthetase);Phosphoribosylaminoimidazole carboxylase(EC 4.1.1.21)(AIR carboxylase)(AIRC)] [Source:UniProtKB/Swiss-Prot;Acc:P22234]</t>
  </si>
  <si>
    <t>2728190</t>
  </si>
  <si>
    <t>(-)alt-N-terminus,(-)alt-C-terminus,(-)AA:280(BAG57934.1)-&gt;426(AK308527-PEP)</t>
  </si>
  <si>
    <t>(-)ACT_SITE-For AIR carboxylase activity,(-)AIR_COase_core-IPR000031,(-)HELIX,(-)REGION-AIR carboxylase,(-)SITE-Essential for AIR carboxylase activity,(-)STRAND,(-)TURN,(+)REGION-SAICAR synthetase</t>
  </si>
  <si>
    <t>(-)sequence: (BAG57934.1)MATAEVLNIGKKLYEGKTKEVYELLDSPGKVLLQSKDQITAGNAARKNHLEGKAAISNKITSCIFQLLQEAGIKTAFTRKCGETAFIAPQCEMIPIEWVCRRIATGSFLKRNPGVKEGYKFYPPKVELFFKDDANNDPQWSEEQLIAAKFCFAGLLIGQTEVDIMSHATQAIFEILEKSWLPQNCTLVDMKIEFGVDVTTKEIVLADVIDNDSWRLWPSGDRSQQKDKQSYRDLKEVTPEGLQMVKKNFEWVAERVELLLKSESQCRVVVLMGSTSDLGH -&gt; (AK308527-PEP)MAKGWKVLNIGKKLYEGKTKEVYELLDSPGKVLLQSKDQITAGNAARKNHLEGKAAISNKITSCIFQLLQEAGIKTAFTRKCGETAFIAPQCEMIPIEWVCRRIATGSFLKRNPGVKEGYKFYPPKVELFFKDDANNDPQWSEEQLIAAKFCFAGLLIGQTEVDIMSHATQAIFEILEKSWLPQNCTLVDMKIEFGVDVTTKEIVLADVIDNDSWRLWPSGDRSQQKDKQSYRDLKEVTPEGLQMVKKNFEWVAERVELLLKSESQCRVVVLMGSTSDLGHCEKIKKACGNFGIPCELRVTSAHKGPDETLRIKAEYEGDGIPTVFVAVAGRSNGLGPVMSGNTAYPVISCPPLTPDWGVQDVWSSLRLPSGLGCSTVLSPEGSAQFAAQIFGLSNHLVWSKLRASILNTWISLKQADKKIRECNL</t>
  </si>
  <si>
    <t>2728189</t>
  </si>
  <si>
    <t>AK294821-1|ENSE00001187587</t>
  </si>
  <si>
    <t>E13-1|E14-1</t>
  </si>
  <si>
    <t>ENSG00000121236</t>
  </si>
  <si>
    <t>TRIM6-TRIM34</t>
  </si>
  <si>
    <t>Tripartite motif-containing protein 34 (Interferon-responsive finger protein 1)(RING finger protein 21) [Source:UniProtKB/Swiss-Prot;Acc:Q9BYJ4]</t>
  </si>
  <si>
    <t>3318412</t>
  </si>
  <si>
    <t>(+)alt-N-terminus,(+)AA:243(ENSP00000380075)-&gt;488(ENSP00000369433)</t>
  </si>
  <si>
    <t>(+)Anthrax_toxin_lethal/edema_N-IPR003541,(+)COILED,(+)COMPBIAS-Poly-Glu,(+)HELIX,(+)STRAND,(+)TURN,(+)ZN_FING-B box-type,(+)ZN_FING-RING-type,(+)Znf_B-box-IPR000315,(+)Znf_RING-IPR001841,(+)Znf_RING_CS-IPR017907</t>
  </si>
  <si>
    <t>(+)sequence: (ENSP00000380075)FQIMEDMSGIMKWSEIWRLKKPKMVSKKLKTVFHAPDLSRMLQMFRELTAVRCYWVDVTLNSVNLNLNLVLSEDQRQVISVPIWPFQCYNYGVLGSQYFSSGKHYWEVDVSKKTAWILGVYCRTYSRHMKYVVRRCANRQNLYTKYRPLFGYWVIGLQNKCKYGVFEESLSSDPEVLTLSMAVPPCRVGVFLDYEAGIVSFFNVTSHGSLIYKFSKCCFSQPVYPYFNPWNCPAPMTLCPPSS -&gt; (ENSP00000369433)MASKILLNVQEEVTCPICLELLTEPLSLDCGHSLCRACITVSNKEAVTSMGGKSSCPVCGISYSFEHLQANQHLANIVERLKEVKLSPDNGKKRDLCDHHGEKLLLFCKEDRKVICWLCERSQEHRGHHTVLTEEVFKECQEKLQAVLKRLKKEEEEAEKLEADIREEKTSWKYQVQTERQRIQTEFDQLRSILNNEEQRELQRLEEEEKKTLDKFAEAEDELVQQKQLVRELISDVECRSQWSTMELLQDMSGIMKWSEIWRLKKPKMVSKKLKTVFHAPDLSRMLQMFRELTAVRCYWVDVTLNSVNLNLNLVLSEDQRQVISVPIWPFQCYNYGVLGSQYFSSGKHYWEVDVSKKTAWILGVYCRTYSRHMKYVVRRCANRQNLYTKYRPLFGYWVIGLQNKCKYGVFEESLSSDPEVLTLSMAVPPCRVGVFLDYEAGIVSFFNVTSHGSLIYKFSKCCFSQPVYPYFNPWNCPAPMTLCPPSS</t>
  </si>
  <si>
    <t>(direct)Anthrax_toxin_lethal/edema_N-IPR003541</t>
  </si>
  <si>
    <t>3318390</t>
  </si>
  <si>
    <t>ENSE00001263877</t>
  </si>
  <si>
    <t>E20-1|E20-2</t>
  </si>
  <si>
    <t>ENSG00000108272</t>
  </si>
  <si>
    <t>DHRS11</t>
  </si>
  <si>
    <t>Dehydrogenase/reductase SDR family member 11 Precursor (EC 1.-.-.-) [Source:UniProtKB/Swiss-Prot;Acc:Q6UWP2]</t>
  </si>
  <si>
    <t>3719211</t>
  </si>
  <si>
    <t>(+)alt-N-terminus,(+)AA:181(BAB15390.1)-&gt;260(ENSP00000251312)</t>
  </si>
  <si>
    <t>(+)DHB_DHase-IPR003560,(+)DHase_sc/Rdtase_SDR-IPR002198,(+)Epimerase_deHydtase-IPR001509,(+)Glc/ribitol_DHase-IPR002347,(+)HELIX,(+)NAD(P)-bd-IPR016040,(+)NP_BIND-NADP,(+)Polyketide_synth_KR-IPR013968,(+)SIGNAL,(+)STRAND</t>
  </si>
  <si>
    <t>(+)sequence: (BAB15390.1)MSSAIRSQHSGVDICINNAGLARPDTLLSGSTSGWKDMFNVNVLALSICTREAYQSMKERNVDDGHIININSMSGHRVLPLSVTHFYSATKYAVTALTEGLRQELREAQTHIRATCISPGVVETQFAFKLHDKDPEKAAATYEQMKCLKPEDVAEAVIYVLSTPAHIQIGDIQMRPTEQVT -&gt; (ENSP00000251312)MARPGMERWRDRLALVTGASGGIGAAVARALVQQGLKVVGCARTVGNIEELAAECKSAGYPGTLIPYRCDLSNEEDILSMFSAIRSQHSGVDICINNAGLARPDTLLSGSTSGWKDMFNVNVLALSICTREAYQSMKERNVDDGHIININSMSGHRVLPLSVTHFYSATKYAVTALTEGLRQELREAQTHIRATCISPGVVETQFAFKLHDKDPEKAAATYEQMKCLKPEDVAEAVIYVLSTPAHIQIGDIQMRPTEQVT</t>
  </si>
  <si>
    <t>3719210</t>
  </si>
  <si>
    <t>AK026196-1|ENSE00001017678|ENSE00001408566|ENSE00001410888</t>
  </si>
  <si>
    <t>ENSG00000198755</t>
  </si>
  <si>
    <t>RPL10A</t>
  </si>
  <si>
    <t>60S ribosomal protein L10a (CSA-19)(Neural precursor cell expressed developmentally down-regulated protein 6)(NEDD-6) [Source:UniProtKB/Swiss-Prot;Acc:P62906]</t>
  </si>
  <si>
    <t>2904693</t>
  </si>
  <si>
    <t>(+)AA:133(CR623823-PEP)-&gt;133(CR610132-PEP)</t>
  </si>
  <si>
    <t>(+)sequence: (CR623823-PEP)MDIEALKKLNKNKKLVKKLAKKYDAFLASESLIKQIPRILGPGLNKAGKFPSLLTHNENMVAKVDEVKSTIKFQMKKVLCLAVAVGHVKMTDDELVYNIHLAVNFLVSLLKKNWQNVRALYIKSTMGKPQRLY -&gt; (CR610132-PEP)MDIEALKKLNKNKKLVKKLAKKYDAFLASESLIKQIPRILGPGLNKAGKFPSLLTHNENMVAKVDEVKSTIKFQMKKVLCLAVAVGHVKMTDDELVYNIHLAVNFLVSLLKKNWQNVRALYIKSTMGKPQRLY</t>
  </si>
  <si>
    <t>(indirect)Ribosomal_L1-IPR002143</t>
  </si>
  <si>
    <t>2904683</t>
  </si>
  <si>
    <t>BC013864-2|CR610132-2</t>
  </si>
  <si>
    <t>ENSG00000100731</t>
  </si>
  <si>
    <t>PCNX</t>
  </si>
  <si>
    <t>Pecanex-like protein 1 (Pecanex homolog) [Source:UniProtKB/Swiss-Prot;Acc:Q96RV3]</t>
  </si>
  <si>
    <t>3542693</t>
  </si>
  <si>
    <t>(+)alt-N-terminus,(+)alt-C-terminus,(+)AA:425(AAH33122.1)-&gt;816(BC167161-PEP)</t>
  </si>
  <si>
    <t>(-)COMPBIAS-Ser-rich,(+)COMPBIAS-Poly-His,(+)COMPBIAS-Ser-rich,(+)TRANSMEM</t>
  </si>
  <si>
    <t>(+)sequence: (AAH33122.1)MDDGTNEYKIIMLNRRYLSFRVIKVNKECVRGLWAGQQQELVFLRNRNPERGSIQNAKQALRNMINSSCDQPIGYPIFVSPLTTSYSDSHEQLKDILGGPISLGNIRNFIVSTWHRLRKGCGAGCNSGGNIEDSDTGGGTSCTGNNATTANNPHSNVTQGSIGNPGQGSGTGLHPPVTSYPPTLGTSHSSHSVQSGLVRQSPARASVASQSSYCYSSRHSSLRMSTTGFVPCRRSSTSQISLRNLPSSIQSRLSMVNQMEPSGQSGLACVQHGLPSSSSSSQSIPACKHHTLVGFLATEGGQSSATDAQPGNTLSPANNSHSRKAEVIYRVQIVDPSQILEGINLSKRKELQWPDEGIRLKAGRNSWKDWSPQEGMEGHVIHRWVPCSRDPGTRSHIDKAVLLVQIDDKYVTVIETGVLELGAEV -&gt; (BC167161-PEP)MALPSTMIIVAVYCPVIAAVFIVLKMVNYRLHRALDAGEVVDRTANEFTDQRTKAEQGNCSTRRKDSNGPSDPGGGIEMSEFIREATPPVGCSSRNSYAGLDPSNQIGSGSSRLGTAATIKGDTDTAKTSDDISLSLGQSSSLCKEGSEEQDLAADRKLFRLVSNDSFISIQPSLSSCGQDLPRDFSDKVNLPSHNHHHHVDQSLSSACDTEVASLVPLHSHSYRKDHRPRGVPRTSSSAVAFPDTSLNDFPLYQQRRGLDPVSELESSKPLSGSKESLVENSGLSGEFQLAGDLKINTSQPPTKSGKSKPLKAEKSMDSLRSLSTRSSGSTESYCSGTDRDTNSTVSSYKSEQTSSTHIESILSEHEESPKAGTKSGRKKECCAGPEEKNSCASDKRTSSEKIAMEASTNSGVHEAKDPTPSDEMHNQRGLSTSASEEANKNPHANEFTSQGDRPPGNTAENKEEKSDKSAVSVDSKVRKDVGGKQKEGDVRPKSSSVIHRTASAHKSGRRRTGKKRASSFDSSRHRDYVCFRGVSGTKPHSAIFCHDEDSSDQSDLSRASSVQSAHQFSSDSSSSTTSHSCQSPEGRYSALKTKHTHKERGTDSEHTHKAHLVPEGTSKKRATRRTSSTNSAKTRARVLSLDSGTVACLNDSNRLMAPESIKPLTTSKSDLEAKEGEVLDELSLLGRASQLETVTRSRNSLPNQVAFPEGEEQDAVSGAAQASEEAVSFRRERSTFRRQAVRRRHNAGSNPTPPTLLIGSPLSLQDGQQGQQSTAQVKVQSRPPSQAAVLSASASLLVSSLLRCMRLVAVICHL</t>
  </si>
  <si>
    <t>3542689</t>
  </si>
  <si>
    <t>ENSE00001218491</t>
  </si>
  <si>
    <t>ENSG00000171914</t>
  </si>
  <si>
    <t>TLN2</t>
  </si>
  <si>
    <t>Talin-2  [Source:UniProtKB/Swiss-Prot;Acc:Q9Y4G6]</t>
  </si>
  <si>
    <t>3597228</t>
  </si>
  <si>
    <t>(-)truncated,(+)AA:330(BX648146-PEP)-&gt;935(BX647654-PEP)</t>
  </si>
  <si>
    <t>(-)Vinculin/catenin-IPR006077,(+)A/AMP_deam_AS-IPR006650,(+)DOMAIN-I/LWEQ,(+)ILWEQ-IPR002558,(+)VBS_bd-IPR015009</t>
  </si>
  <si>
    <t>(+)sequence: (BX648146-PEP)MLESSSYLIRTARSLAINPKDPPTWSVLAGHSHTVSDSIKSLITSIRDKAPGQRECDYSIDGINRCIRDIEQASLAAVSQSLATRDDISVEALQEQLTSVVQEIGHLIDPIATAARGEAAQLGHKVTQLASYFEPLILAAVGVASKILDHQQQMTVLDQTKTLAESALQMLYAAKEGGGNPKAQHTHDAITEAAQLMKEAVDDIMVTLNEAASEVGLVGGMVDAIAEAMSKLDEGTPPEPKGTFVDYQTTVVKYSKAIAVTAQEMMTKSVTNPEELGGLASQMTSDYGHLAFQGQMAAATAEPEEVCHLKTPILRCTHTLVPTPGYFFIA -&gt; (BX647654-PEP)MLESSSYLIRTARSLAINPKDPPTWSVLAGHSHTVSDSIKSLITSIRDKAPGQRECDYSIDGINRCIRDIEQASLAAVSQSLATRDDISVEALQEQLTSVVQEIGHLIDPIATAARGEAAQLGHKVTQLASYFESLILAAVGVASKILDHQQQMTVLDQTKTLAESALQMLYAAKEGGGNPKAQHTHDAITEAAQLMKEAVDDIMVTLNEAASEVGLVGGMVDAIAEAMSKLDEGTPPEPKGTFVDYQTTVVKYSKAIAVTAQEMMTKSVTNPEELGGLASQMTSDYGHLAFQGQMAAATAEPEEIGFQIRTRVQDLGHGCIFLVQKAGALQVCPTDSYTKRELIECARAVTEKVSLVLSALQAGNKGTQACITAATAVSGIIADLDTTIMFATAGTLNAENSETFADHRENILKTAKALVEDTKLLVSGAASTPDKLAQAAQSSAATITQLAEVVKLGAASLGSDDPETQVVLINAIKDVAKALSDLISATKGAASKPVDDPSMYQLKGAAKVMVTNVTSLLKTVKAVEDEATRGTRALEATIECIKQELTVFQSKDVPEKTSSPEESIRMTKVITMATAKAVAAGNSCRQEDVIATANLSRKAVSDMLTACKQASFHPDVSDEVRTRALRFGTECTLGYLDLLEHVLVILQKPTPEFKQQLAAFSKRVAGAVTELIQAAEAMKGTEWVDPEDPTVIAETELLGAAASIEAAAKKLEQLKPRAKPKQADETLDFEEQILEAAKSIAAATSALVKSASAAQRELVAQGKVGSIPANAADDGQWSQGLISAARMVAAATSSLCEAANASVQGHASEEKLISSAKQVAASTAQLLVACKVKADQDSEAMRRLQAAGNAVKRASDNLVRAAQKAAFGKADDDDVVVKTKFVGGIAQIIAAQEEMLKKERELEEARKKLAQIRQQQYKFLPTELREDEG</t>
  </si>
  <si>
    <t>(direct)VBS_bd-IPR015009</t>
  </si>
  <si>
    <t>3597125</t>
  </si>
  <si>
    <t>ENSE00001099884</t>
  </si>
  <si>
    <t>E57-1</t>
  </si>
  <si>
    <t>ENSG00000170558</t>
  </si>
  <si>
    <t>CDH2</t>
  </si>
  <si>
    <t>Cadherin-2 Precursor (Neural cadherin)(N-cadherin)(CDw325)(CD325 antigen) [Source:UniProtKB/Swiss-Prot;Acc:P19022]</t>
  </si>
  <si>
    <t>3802667</t>
  </si>
  <si>
    <t>(+)alt-N-terminus,(+)AA:875(ENSP00000382312)-&gt;906(ENSP00000269141)</t>
  </si>
  <si>
    <t>(-)Cadherin-like-IPR015919,(-)Cadherin_pro-IPR014868,(+)Cadherin-like-IPR015919,(+)Cadherin_pro-IPR014868,(+)SIGNAL</t>
  </si>
  <si>
    <t>(+)sequence: (ENSP00000382312)MFLLRRYVCIFTEKLKNQAELYVFLSVKFSNCNGKRKVQYESSEPADFKVDEDGMVYAVRSFPLSSEHAKFLIYAQDKETQEKWQVAVKLSLKPTLTEESVKESAEVEEIVFPRQFSKHSGHLQRQKRDWVIPPINLPENSRGPFPQELVRIRSDRDKNLSLRYSVTGPGADQPPTGIFIINPISGQLSVTKPLDREQIARFHLRAHAVDINGNQVENPIDIVINVIDMNDNRPEFLHQVWNGTVPEGSKPGTYVMTVTAIDADDPNALNGMLRYRIVSQAPSTPSPNMFTINNETGDIITVAAGLDREKVQQYTLIIQATDMEGNPTYGLSNTATAVITVTDVNDNPPEFTAMTFYGEVPENRVDIIVANLTVTDKDQPHTPAWNAVYRISGGDPTGRFAIQTDPNSNDGLVTVVKPIDFETNRMFVLTVAAENQVPLAKGIQHPPQSTATVSVTVIDVNENPYFAPNPKIIRQEEGLHAGTMLTTFTAQDPDRYMQQNIRYTKLSDPANWLKIDPVNGQITTIAVLDRESPNVKNNIYNATFLASDNGIPPMSGTGTLQIYLLDINDNAPQVLPQEAETCETPDPNSINITALDYDIDPNAGPFAFDLPLSPVTIKRNWTITRLNGDFAQLNLKIKFLEAGIYEVPIIITDSGNPPKSNISILRVKVCQCDSNGDCTDVDRIVGAGLGTGAIIAILLCIIILLILVLMFVVWMKRRDKERQAKQLLIDPEDDVRDNILKYDEEGGGEEDQDYDLSQLQQPDTVEPDAIKPVGIRRMDERPIHAEPQYPVRSAAPHPGDIGDFINEGLKAADNDPTAPPYDSLLVFDYEGSGSTAGSLSSLNSSSSGGEQDYDYLNDWGPRFKKLADMYGGGDD -&gt; (ENSP00000269141)MCRIAGALRTLLPLLAALLQASVEASGEIALCKTGFPEDVYSAVLSKDVHEGQPLLNVKFSNCNGKRKVQYESSEPADFKVDEDGMVYAVRSFPLSSEHAKFLIYAQDKETQEKWQVAVKLSLKPTLTEESVKESAEVEEIVFPRQFSKHSGHLQRQKRDWVIPPINLPENSRGPFPQELVRIRSDRDKNLSLRYSVTGPGADQPPTGIFIINPISGQLSVTKPLDREQIARFHLRAHAVDINGNQVENPIDIVINVIDMNDNRPEFLHQVWNGTVPEGSKPGTYVMTVTAIDADDPNALNGMLRYRIVSQAPSTPSPNMFTINNETGDIITVAAGLDREKVQQYTLIIQATDMEGNPTYGLSNTATAVITVTDVNDNPPEFTAMTFYGEVPENRVDIIVANLTVTDKDQPHTPAWNAVYRISGGDPTGRFAIQTDPNSNDGLVTVVKPIDFETNRMFVLTVAAENQVPLAKGIQHPPQSTATVSVTVIDVNENPYFAPNPKIIRQEEGLHAGTMLTTFTAQDPDRYMQQNIRYTKLSDPANWLKIDPVNGQITTIAVLDRESPNVKNNIYNATFLASDNGIPPMSGTGTLQIYLLDINDNAPQVLPQEAETCETPDPNSINITALDYDIDPNAGPFAFDLPLSPVTIKRNWTITRLNGDFAQLNLKIKFLEAGIYEVPIIITDSGNPPKSNISILRVKVCQCDSNGDCTDVDRIVGAGLGTGAIIAILLCIIILLILVLMFVVWMKRRDKERQAKQLLIDPEDDVRDNILKYDEEGGGEEDQDYDLSQLQQPDTVEPDAIKPVGIRRMDERPIHAEPQYPVRSAAPHPGDIGDFINEGLKAADNDPTAPPYDSLLVFDYEGSGSTAGSLSSLNSSSSGGEQDYDYLNDWGPRFKKLADMYGGGDD</t>
  </si>
  <si>
    <t>3802602</t>
  </si>
  <si>
    <t>ENSE00001235868</t>
  </si>
  <si>
    <t>E17-1|E17-2</t>
  </si>
  <si>
    <t>ENSG00000153558</t>
  </si>
  <si>
    <t>FBXL2</t>
  </si>
  <si>
    <t>F-box/LRR-repeat protein 2 (F-box and leucine-rich repeat protein 2)(F-box protein FBL2/FBL3) [Source:UniProtKB/Swiss-Prot;Acc:Q9UKC9]</t>
  </si>
  <si>
    <t>2616208</t>
  </si>
  <si>
    <t>(+)AA:133(BAH14754.1)-&gt;133(BAG63574.1)</t>
  </si>
  <si>
    <t>(+)sequence: (BAH14754.1)MDLEECILITDSTLIQLSIHCPKLQALSLSHCELITDDGILHLSNSTCGHERLRVLELDNCLLITDVALEHLENCRGLERLELYDCQQVTRAGIKRMRAQLPHVKVHAYFAPVTPPTAVAGSGQRLCRCCVIL -&gt; (BAG63574.1)MDLEECILITDSTLIQLSIHCPKLQALSLSHCELITDDGILHLSNSTCGHERLRVLELDNCLLITDVALEHLENCRGLERLELYDCQQVTRAGIKRMRAQLPHVKVHAYFAPVTPPTAVAGSGQRLCRCCVIL</t>
  </si>
  <si>
    <t>2616204</t>
  </si>
  <si>
    <t>ENSE00001313486</t>
  </si>
  <si>
    <t>3580846</t>
  </si>
  <si>
    <t>(+)truncated,(-)AA:150(CR610241-PEP)-&gt;346(AAH01036.1)</t>
  </si>
  <si>
    <t>(-)ATPase_AAA+_core-IPR003593,(-)DNA_repair_recomb_RecA-like-IPR016467,(-)MOD_RES-Phosphoserine,(-)Rad51_C-IPR013632,(-)RecA_bac-IPR001553</t>
  </si>
  <si>
    <t>(-)sequence: (CR610241-PEP)MDLDLLDLNPRIIAAIKKAKLKSVKEVLHFSGPDLKRLTNLSSPEVWHLLRTASLHLRGSSILTALQLHQQKERFPTQHQRLSLGCPVLDALLRGGLPLDGITELAGRSSAGKTQLALQLCLAVQFPRQHGGLEAEWQYFFIGGTSEHIC -&gt; (AAH01036.1)MDLDLLDLNPRIIAAIKKAKLKSVKEVLHFSGPDLKRLTNLSSPEVWHLLRTASLHLRGSSILTALQLHQQKERFPTQHQRLSLGCPVLDALLRGGLPLDGITELAGRSSAGKTQLALQLCLAVQFPRQHGGLEAGAVYICTEDAFPHKRLQQLMAQQPRLRTDVPGELLQKLRFGSQIFIEHVADVDTLLECVNKKVPVLLSRGMARLVVIDSVAAPFRCEFDSQASAPRARHLQSLGATLRELSSAFQSPVLCINQVTEAMEEQGAAHGPLGFWDERVSPALGITWANQLLVRLLADRLREEEAALGCPARTLRVLSAPHLPPSSCSYTISAEGVRGTPGTQSH</t>
  </si>
  <si>
    <t>CR610241-7</t>
  </si>
  <si>
    <t>ENSG00000205268</t>
  </si>
  <si>
    <t>PDE7A</t>
  </si>
  <si>
    <t>High affinity cAMP-specific 3',5'-cyclic phosphodiesterase 7A (EC 3.1.4.17)(HCP1)(TM22) [Source:UniProtKB/Swiss-Prot;Acc:Q13946]</t>
  </si>
  <si>
    <t>3138515</t>
  </si>
  <si>
    <t>3138464</t>
  </si>
  <si>
    <t>ENSE00001480936</t>
  </si>
  <si>
    <t>2961648</t>
  </si>
  <si>
    <t>ENSG00000158863</t>
  </si>
  <si>
    <t>FAM160B2</t>
  </si>
  <si>
    <t>UPF0518 protein FAM160B2 (Retinoic acid-induced protein 16) [Source:UniProtKB/Swiss-Prot;Acc:Q86V87]</t>
  </si>
  <si>
    <t>3089184</t>
  </si>
  <si>
    <t>(+)alt-coding,(+)AA:550(ENSP00000348906)-&gt;552(AAQ06676.1)</t>
  </si>
  <si>
    <t>(+)sequence: (ENSP00000348906)MASPAAATYLVQSSACCPAIVRHCQLYRSMPVFLDPADIATLEGISWRLPSAPSDEASFPGKEALAAFLGWFDYCDHLITEAHTVVADALAKAVAENFFVETLQPQLLHVSEQSILTSTALLTAMLRQLRSPALLREAVAFLLGTDRQPEAPGDNPHTLYAHLIGHCDHLSDEISITTLRLFEELLQKPHEGIIHSLVLRNLEGRPYVAWGSPEPESYEDTLDLEEDPYFTDSFLDSGFQTPAKPRLAPATSYDGKTAVTEIVNSFLCLVPEEAKTSAFLEETGYDTYVHDAYGLFQECSSRVASWGWPLTPTPLDPHEPERPFFEGHFLRVLFDRMSRILDQPYSLNLQVTSVLSRLALFPHPHIHEYLLDPYISLAPGCRSLFSVLVRVIGDLMQRIQRVPQFPGKLLLVRKQLTGQAPGEQLDHQTLLQGVVVLEEFCKELAAIAFVFPHMILARTSPQPRKGRSEPAPGRWETPVHTSAPELPPAWHCRHTPLLGWGFCSRAHSRRLRHVDHTRLGFREWACQVPRSQTDGFPGSKVLGAFLEELG -&gt; (AAQ06676.1)MASPAAATYLVQSSACCPAIVRHLCQLYRSMPVFLDPADIAALEGISWRLPSAPSDEASFPGKEALAAFLGWFDYCDHLITEAHTVVADALAKAVAENFFVETLQPQLLHVSEQSILTSTALLTAMLRQLRSPALLREAVAFLLGTDRQPEAPGDNPHTLYAHLIGHCDHLSDEISITTLRLFEELLQKPHEGIIHSLVLRNLEGRPYVAWGSPEPESYEDTLDLEEDPYFTDSFLDSGFQTPAKPRLAPATSYDGKTAVTEIVNSFLCLVPEEAKTSAFLEETGYDTYVHDAYGLFQECSSRVASWGWPLTPTPLDPHEPERPFFEGHFLRVLFDRMSRILDQPYSLNLQVTSVLSRLALFPHPHIHEYLLDPYISLAPGCRSLFSVLVRVIGDLMQRIQRVPQFPGKLLLVRKQLTGQAPGEQLDHQTLLQGVVVLEEFCKELAAIAFVKFPHMILARTSPQPRKGRSEPAPGRWETPVHTSAPELPPAWHCRHTPLLGWGFCSRAHSRRLRHVDHTRLGFREWACQVPRSQTDGFPGSKVLGAFLEELG</t>
  </si>
  <si>
    <t>3089140</t>
  </si>
  <si>
    <t>BC052237-18</t>
  </si>
  <si>
    <t>ENSG00000086015</t>
  </si>
  <si>
    <t>MAST2</t>
  </si>
  <si>
    <t>Microtubule-associated serine/threonine-protein kinase 2 (EC 2.7.11.1) [Source:UniProtKB/Swiss-Prot;Acc:Q6P0Q8]</t>
  </si>
  <si>
    <t>2334487</t>
  </si>
  <si>
    <t>(+)alt-N-terminus,(+)alt-C-terminus,(+)AA:630(BAG53313.1)-&gt;1797(AAH65499.1)</t>
  </si>
  <si>
    <t>(+)DOMAIN-PDZ,(+)DUF1908-IPR015022,(+)MOD_RES-Phosphoserine,(+)MOD_RES-Phosphothreonine,(+)PDZ/DHR/GLGF-IPR001478</t>
  </si>
  <si>
    <t>(+)sequence: (BAG53313.1)MRPRSRSLSPGRSPVSFDSEIIMMNHVYKERFPKATAQMEERLAEFISSNTPDSVLPLADGALSFIHHQVIEMARDCLDKSRSGLITSQYFYELQENLEKLLQDEFDPEEFYHLLEAAEGHAKEGQGIKCDIPRYIVSQLGLTRDPLEEMAQLSSCDSPDTPETDDSIEGHGASLPSKKTPSEEDFETIKLISNGAYGAVFLVRHKSTRQRFAMKKINKQNLILRNQIQQAFVERDILTFAENPFVVSMFCSFDTKRHLCMVMEYVEGGDCATLLKNIGALPVDMVRLYFAETVLALEYLHNYGIVHRDLKPDNLLITSMGHIKLTDFGLSKIGLMSLTTNLYEGHIEKDAREFLDKQVCGTPEYIAPEVILRQGYGKPVDWWAMGIILYEFLVGCVPFFGDTPEELFGQVISDEIVWPEGDEALPPDAQDLTSKLLHQNPLERLGTGSAYEVKQHPFFTGLDWTGLLRQKAEFIPQLESEDDTSYFDTRSERYHHMDSEDEEEVSEDGCLEIRQFSSCSPRFNKVYSSMERLSLLEERRTPPPTKRSLSEEKEDHSDGLAGLKGRDRSWVIGSPEILRKRLSVSESSLLKVAGRPSTFSQHFGTHPHQQLLSSQLHLWEAEHVVLEIPY -&gt; (AAH65499.1)MKRSRCRDRPQPPPPDRREDGVQRAAELSQSLPPRRRAPPGRQRLEERTGPAGPEGKEQDVVTGVSPLLFRKLSNPDIFSSTGKVKLQRQLSQDDCKLWRGNLASSLSGKQLLPLSSSVHSSVGQVTWQSSGEASNLVRMRNQSLGQSAPSLTAGLKELSLPRRGSFCRTSNRKSLIVTSSTSPTLPRPHSPLHGHTGNSPLDSPRNFSPNAPAHFSFVPARRTDGRRWSLASLPSSGYGTNTPSSTVSSSCSSQEKLHQLPFQPTADELHFLTKHFSTESVPDEEGRQSPAMRPRSRSLSPGRSPVSFDSEIIMMNHVYKERFPKATAQMEERLAEFISSNTPDSVLPLADGALSFIHHQVIEMARDCLDKSRSGLITSQYFYELQDNLEKLLQDAHERSESSEVAFVMQLVKKLMIIIARPARLLECLEFDPEEFYHLLEAAEGHAKEGQGIKCDIPRYIVSQLGLTRDPLEEMAQLSSCDSPDTPETDDSIEGHGASLPSKKTPSEEDFETIKLISNGAYGAVFLVRHKSTRQRFAMKKINKQNLILRNQIQQAFVERDILTFAENPFVVSMFCSFDTKRHLCMVMEYVEGGDCATLLKNIGALPVDMVRLYFAETVLALEYLHNYGIVHRDLKPDNLLITSMGHIKLTDFGLSKIGLMSLTTNLYEGHIEKDAREFLDKQVCGTPEYIAPEVILRQGYGKPVDWWAMGIILYEFLVGCVPFFGDTPEELFGQVISDEIVWPEGDEALPPDAQDLTSKLLHQNPLERLGTGSAYEVKQHPFFTGLDWTGLLRQKAEFIPQLESEDDTSYFDTRSERYHHMDSEDEEEVSEDGCLEIRQFSSCSPRFNKVYSSMERLSLLEERRTPPPTKRSLSEEKEDHSDGLAGLKGRDRSWVIGSPEILRKRLSVSESSHTESDSSPPMTVRRRCSGLLDAPRFPEGPEEASSTLRRQPQEGIWVLTPPSGEGVSGPVTEHSGEQRPKLDEEAVGRSSGSSPAMETRGRGTSQLAEGATAKAISDLAVRRARHRLLSGDSTEKRTARPVNKVIKSASATALSLLIPSEHHTCSPLASPMSPHSQSSNPSSRDSSPSRDFLPALGSMRPPIIIHRAGKKYGFTLRAIRVYMGDSDVYTVHHMVWHVEDGGPASEAGLRQGDLITHVNGEPVHGLVHTEVVELILKSGNKVAISTTPLENTSIKVGPARKGSYKAKMARRSKRSRGKDGQERKRSSLFRKITKQASLLHTSRSLSSLNRSLSSGESGPGSPTHSHSLSPRSPTQGYRVTPDAVHSVGGNSSQSSSPSSSVPSSPAGSGHTRPSSLHGLAPKLQRQYRSPRRKSAGSIPLSPLAHTPSPPPPTASPQRSPSPLSGHVAQAFPTKLHLSPPLGRQLSRPKSAEPPRSPLLKRVQSAEKLAAALAASEKKLATSRKHSLDLPHSELKKELPPREVSPLEVVGARSVLSGKGALPGKGVLQPAPSRALGTLRQDRAERRESLQKQEAIREVDSSEDDTEEGPENSQGAQELSLAPHPEVSQSVAPKGAGESGEEDPFPSRDPRSLGPMVPSLLTGITLGPPRMESPSGPHRRLGSPQAIEEAASSSSAGPNLGQSGATDPIPPEGCWKAQHLHTQALTALSPSTSGLTPTSSCSPPSSTSGKLSMWSWKSLIEGPDRASPSRKATMAGGLANLQDLENTTPAQPKNLSPREQGKTQPPSAPRLAHPSYEDPSQGWLWESECAQAVKEDPALSITQVPDASGDRRQDVPCRGCPLTQKSEPSLRRGQEPGGHQKHRDLALVPDELLKQT</t>
  </si>
  <si>
    <t>2334476</t>
  </si>
  <si>
    <t>ENSE00001229602</t>
  </si>
  <si>
    <t>E34-11|E34-15</t>
  </si>
  <si>
    <t>ENSG00000219901</t>
  </si>
  <si>
    <t>RP13-204A15.2</t>
  </si>
  <si>
    <t>3981836</t>
  </si>
  <si>
    <t>3981831</t>
  </si>
  <si>
    <t>ENSE00001552798</t>
  </si>
  <si>
    <t>ENSG00000211445</t>
  </si>
  <si>
    <t>GPX3</t>
  </si>
  <si>
    <t>Glutathione peroxidase 3 Precursor (EC 1.11.1.9)(GSHPx-3)(GPx-3)(Extracellular glutathione peroxidase)(Plasma glutathione peroxidase)(GSHPx-P)(GPx-P) [Source:UniProtKB/Swiss-Prot;Acc:P22352]</t>
  </si>
  <si>
    <t>2835742</t>
  </si>
  <si>
    <t>(+)alt-N-terminus,(+)alt-C-terminus,(+)AA:61(CU680741-PEP)-&gt;72(AAH66949.1),(+)microRNA-target(hsa-miR-185:mirbase,hsa-miR-770-5p:mirbase,hsa-miR-629:mirbase,hsa-miR-29b-1*:mirbase)</t>
  </si>
  <si>
    <t>(+)HELIX,(+)SIGNAL,(+)STRAND</t>
  </si>
  <si>
    <t>(+)sequence: (CU680741-PEP)MEEARVGEWGRVLHGHGGRGVADLGPVLEAMVWHHGWHGRVGVGVGPAEMFWVGLHMVTLS -&gt; (AAH66949.1)MARLLQASCLLSLLLAGFVSQSRGQEKSKMDCHGGISGTIYEYGALTIDGEEYIPFKQYAGKYVLFVNVASY,(+)miR-sequence: (hsa-miR-185:mirbase)ACAGTGACAACCCTTTCTCTCCA,(+)miR-sequence: (hsa-miR-770-5p:mirbase)TGCCTGCAGCTGTGTAGTGCTGGA,(+)miR-sequence: (hsa-miR-629:mirbase)AGTTCACTTACACCTAAACCCA,(+)miR-sequence: (hsa-miR-29b-1*:mirbase)CCTAAACCCAAAGGAAAAACCAGC</t>
  </si>
  <si>
    <t>2835715</t>
  </si>
  <si>
    <t>BC013218-5|BC066949-5|CR592896-5|CR601895-1|CR607596-1|CR612826-1|CR617790-5|CR622704-5|CR625290-5</t>
  </si>
  <si>
    <t>E5-17|E5-9</t>
  </si>
  <si>
    <t>ENSG00000115350</t>
  </si>
  <si>
    <t>POLE4</t>
  </si>
  <si>
    <t>DNA polymerase epsilon subunit 4 (DNA polymerase II subunit 4)(EC 2.7.7.7)(DNA polymerase epsilon subunit p12) [Source:UniProtKB/Swiss-Prot;Acc:Q9NR33]</t>
  </si>
  <si>
    <t>2489616</t>
  </si>
  <si>
    <t>(+)alt-N-terminus,(+)alt-C-terminus,(+)AA:25(AY034104-PEP)-&gt;117(ENSP00000233699)</t>
  </si>
  <si>
    <t>(+)CBFA_NFYB_domain-IPR003958,(+)Histone-fold-IPR009072,(+)Histone_core_D-IPR007125,(+)MOD_RES-Phosphoserine</t>
  </si>
  <si>
    <t>(+)sequence: (AY034104-PEP)MEKVSLNRVIVNQIIVDTSRHILKI -&gt; (ENSP00000233699)MAAAAAAGSGTPREEEGPAGEAAASQPQAPTSVPGARLSRLPLARVKALVKADPDVTLAGQEAIFILARAAELFVETIAKDAYCCAQQGKRKTLQRRDLDNAIEAVDEFAFLEGTLD</t>
  </si>
  <si>
    <t>(direct)Histone_core_D-IPR007125, (direct)CBFA_NFYB_domain-IPR003958, (direct)Histone-fold-IPR009072</t>
  </si>
  <si>
    <t>2489606</t>
  </si>
  <si>
    <t>ENSE00000846779</t>
  </si>
  <si>
    <t>ENSG00000176595</t>
  </si>
  <si>
    <t>KBTBD11</t>
  </si>
  <si>
    <t>Kelch repeat and BTB domain-containing protein 11 (Kelch domain-containing protein 7B) [Source:UniProtKB/Swiss-Prot;Acc:O94819]</t>
  </si>
  <si>
    <t>E2-17</t>
  </si>
  <si>
    <t>3082984</t>
  </si>
  <si>
    <t>3082963</t>
  </si>
  <si>
    <t>ENSE00001291803</t>
  </si>
  <si>
    <t>ENSG00000136895</t>
  </si>
  <si>
    <t>GARNL3</t>
  </si>
  <si>
    <t>GTPase-activating Rap/Ran-GAP domain-like protein 3  [Source:UniProtKB/Swiss-Prot;Acc:Q5VVW2]</t>
  </si>
  <si>
    <t>3189753</t>
  </si>
  <si>
    <t>(+)alt-N-terminus,(+)AA:243(CAD38860.1)-&gt;995(ENSP00000362485)</t>
  </si>
  <si>
    <t>(+)Citron-IPR001180,(+)DOMAIN-CNH,(+)DOMAIN-Rap-GAP,(+)Rap_GAP-IPR000331</t>
  </si>
  <si>
    <t>(+)sequence: (CAD38860.1)MEIRLVVNGNLVHTAVVPQLQLVASRSDIYFTATAAVNEVSSGGSSKGASARNSPQTPPGRDTPVFPSSLGEGEIQSKNLYKIPLRNLVGRSIERPLKSPLVSKVITPPTPISVGLAAIPVTHSLSLSRMEIKEIASRTRRELLGLSDEGGPKSEGAPKAKSKPRKRLEESQGGPKPGAVRSSSSDRIPSGSLESASTSEANPEGHSASSDQDPVADREGSPVSGSSPFQLTAFSDEDIIDLK -&gt; (ENSP00000362485)MKHFCSSSVSEDLGCRRGDFSRKHYGSVELLISSDADGAIQRAGRFRVENGSSDENATALPGTWRRTDVHLENPEYHTRWYFKYFLGQVHQNYIGNDAEKSPFFLSVTLSDQNNQRVPQYRAILWRKTGTQKICLPYSPTKTLSVKSILSAMNLDKFEKGPREIFHPEIQKDLLVLEEQEGSVNFKFGVLFAKDGQLTDDEMFSNEIGSEPFQKFLNLLGDTITLKGWTGYRGGLDTKNDTTGIHSVYTVYQGHEIMFHVSTMLPYSKENKQQVERKRHIGNDIVTIVFQEGEESSPAFKPSMIRSHFTHIFALVRYNQQNDNYRLKIFSEESVPLFGPPLPTPPVFTDHQEFRDFLLVKLINGEKATLETPTFAQKRRRTLDMLIRSLHQDLMPDLHKNMLNRRSFSDVLPESPKSARKKEEARQAEFVRIGQALKLKSIVRGDAPSSLAASGICKKEPWEPQCFCSNFPHEAVCADPWGQALLVSTDAGVLLVDDDLPSVPVFDRTLPVKQMHVLETLDLLVLRADKGKDARLFVFRLSALQKGLEGKQAGKSRSDCRENKLEKTKGCHLYAINTHHSRELRIVVAIRNKLLLITRKHNKPSGVTSTSLLSPLSESPVEEFQYIREICLSDSPMVMTLVDGPAEESDNLICVAYRHQFDVVNESTGEAFRLHHVEANRVNFVAAIDVYEDGEAGLLLCYNYSCIYKKVCPFNGGSFLVQPSASDFQFCWNQAPYAIVCAFPYLLAFTTDSMEIRLVVNGNLVHTAVVPQLQLVASRSDIYFTATAAVNEVSSGGSSKGASARNSPQTPPGRDTPVFPSSLGEGEIQSKNLYKIPLRNLVGRSIERPLKSPLVSKVITPPTPISVGLAAIPVTHSLSLSRMEIKEIASRTRRELLGLSDEGGPKSEGAPKAKSKPRKRLEESQGGPKPGAVRSSSSDRIPSGSLESASTSEANPEGHSASSDQDPVADREGSPVSGSSPFQLTAFSDEDIIDLK</t>
  </si>
  <si>
    <t>(direct)Citron-IPR001180</t>
  </si>
  <si>
    <t>3189714</t>
  </si>
  <si>
    <t>ENSE00001253129|ENSE00001460486</t>
  </si>
  <si>
    <t>ENSG00000106415</t>
  </si>
  <si>
    <t>Glucocorticoid-induced transcript 1 protein  [Source:UniProtKB/Swiss-Prot;Acc:Q86VQ1]</t>
  </si>
  <si>
    <t>2989598</t>
  </si>
  <si>
    <t>2989537</t>
  </si>
  <si>
    <t>ENSE00000671294</t>
  </si>
  <si>
    <t>ENSG00000196814</t>
  </si>
  <si>
    <t>FAM125B</t>
  </si>
  <si>
    <t>Multivesicular body subunit 12B (ESCRT-I complex subunit MVB12B)(MVB12B)(Protein FAM125B) [Source:UniProtKB/Swiss-Prot;Acc:Q9H7P6]</t>
  </si>
  <si>
    <t>3189497</t>
  </si>
  <si>
    <t>(+)AA:319(ENSP00000384751)-&gt;319(ENSP00000354772)</t>
  </si>
  <si>
    <t>(+)sequence: (ENSP00000384751)MRSCFCVRRSRDPPPPQPPPPPPQRGTDQSTMPEVKDLSEALPETSMDPITGVGVVASRNRAPTGYDVVAQTADGVDADLWKDGLFKSKVTRYLCFTRSFSKENSHLGNVLVDMKLIDIKDTLPVGFIPIQETVDTQEVAFRKKRLCIKFIPRDSTEAAICDIRIMGRTKQAPPQYTFIGELNSMGIWYRMGRVPRNHDSSQPTTPSQSSAASTPAPNLPRHISLTLPATFRGRNSTRTDYEYQHSNLYAISAMDGVPFMISEKFSCVPESMQPFDLLGITIKSLAEIEKEYEYSFRTEQSAAARLPPSPTRCQQIPQS -&gt; (ENSP00000354772)MRSCFCVRRSRDPPPPQPPPPPPQRGTDQSTMPEVKDLSEALPETSMDPITGVGVVASRNRAPTGYDVVAQTADGVDADLWKDGLFKSKVTRYLCFTRSFSKENSHLGNVLVDMKLIDIKDTLPVGFIPIQETVDTQEVAFRKKRLCIKFIPRDSTEAAICDIRIMGRTKQAPPQYTFIGELNSMGIWYRMGRVPRNHDSSQPTTPSQSSAASTPAPNLPRHISLTLPATFRGRNSTRTDYEYQHSNLYAISAMDGVPFMISEKFSCVPESMQPFDLLGITIKSLAEIEKEYEYSFRTEQSAAARLPPSPTRCQQIPQS</t>
  </si>
  <si>
    <t>3189422</t>
  </si>
  <si>
    <t>CR615044-1</t>
  </si>
  <si>
    <t>E1-12</t>
  </si>
  <si>
    <t>3525265</t>
  </si>
  <si>
    <t>AF073310-1|ENSE00001468589</t>
  </si>
  <si>
    <t>ENSG00000163374</t>
  </si>
  <si>
    <t>YY1AP1</t>
  </si>
  <si>
    <t>YY1-associated protein 1 (Hepatocellular carcinoma susceptibility protein)(Hepatocellular carcinoma-associated protein 2) [Source:UniProtKB/Swiss-Prot;Acc:Q9H869]</t>
  </si>
  <si>
    <t>2437617</t>
  </si>
  <si>
    <t>(-)alt-N-terminus,(-)AA:796(ENSP00000295566)-&gt;868(ENSP00000357324)</t>
  </si>
  <si>
    <t>(-)sequence: (ENSP00000295566)MEEEASRSAAATNPGSRLTRWPPPDKREGSAVDPGKRRSLAATPSSSLPCTLIALGLRHEKEANELMEDLFETFQDEMGFSNMEDDGPEEEERVAEPQANFNTPQALRFEELLANLLNEQHQIAKELFEQLKMKKPSAKQQKEVEKVKPQCKEVHQTLILDPAQRKRLQQQMQQHVQLLTQIHLLATCNPNLNPEASSTRICLKELGTFAQSSIALHHQYNPKFQTLFQPCNLMGAMQLIEDFSTHVSIDCSPHKTVKKTANEFPCLPKQVAWILATSKVFMYPELLPVCSLKAKNPQDKILFTKAEDNKYLLTCKTARQLTVRIKNLNMNRAPDNIIKFYKKTKQLPVLGKCCEEIQPHQWKPPIEREEHRLPFWLKASLPSIQEELRHMADGAREVGNMTGTTEINSDQGLEKDNSELGSETRYPLLLPKGVVLKLKPVADRFPKKAWRQKRSSVLKPLLIQPSPSLQPSFNPGKTPAQSTHSEAPPSKMVLRIPHPIQPATVLQTVPGVPPLGVSGGESFESPAALPAMPPEARTSFPLSESQTLLSSAPVPKVMMPSPASSMFRKPYVRRRPSKRRGARAFRCIKPAPVIHPASVIFTVPATTVKIVSLGGGCNMIQPVNAAVAQSPQTIPIATLLVNPTSFPCPLNQPLVASSVSPLIVSGNSVNLPIPSTPEDKAHMNVDIACAVADGENAFQGLEPKLEPQELSPLSATVFPKVEHSPGPPPVDKQCQEGLSENSAYRWTVVKTEEGRQALEPLPQGIQESLNNSSPGDLEEVVKMEPEDATEEISGFL -&gt; (ENSP00000357324)MAGVGRSGGPWGRTRGGRSGRLGVSLGALSSLPLEELPRPLCCRRCRRHFGFALRGETIPVSVAGSASSQFAPLALHLSLLLSRISASRLTRWPPPDKREGSAVDPGKRRSLAATPSSSLPCTLIALGLRHEKEANELMEDLFETFQDEMGFSNMEDDGPEEEERVAEPQANFNTPQALRFEELLANLLNEQHQIAKELFEQLKMKKPSAKQQKEVEKVKPQCKEVHQTLILDPAQRKRLQQQMQQHVQLLTQIHLLATCNPNLNPEASSTRICLKELGTFAQSSIALHHQYNPKFQTLFQPCNLMGAMQLIEDFSTHVSIDCSPHKTVKKTANEFPCLPKQVAWILATSKVFMYPELLPVCSLKAKNPQDKILFTKAEDNKYLLTCKTARQLTVRIKNLNMNRAPDNIIKFYKKTKQLPVLGKCCEEIQPHQWKPPIEREEHRLPFWLKASLPSIQEELRHMADGAREVGNMTGTTEINSDQGLEKDNSELGSETRYPLLLPKGVVLKLKPVADRFPKKAWRQKRSSVLKPLLIQPSPSLQPSFNPGKTPAQSTHSEAPPSKMVLRIPHPIQPATVLQTVPGVPPLGVSGGESFESPAALPAMPPEARTSFPLSESQTLLSSAPVPKVMMPSPASSMFRKPYVRRRPSKRRGARAFRCIKPAPVIHPASVIFTVPATTVKIVSLGGGCNMIQPVNAAVAQSPQTIPIATLLVNPTSFPCPLNQPLVASSVSPLIVSGNSVNLPIPSTPEDKAHMNVDIACAVADGENAFQGLEPKLEPQELSPLSATVFPKVEHSPGPPPVDKQCQEGLSENSAYRWTVVKTEEGRQALEPLPQGIQESLNNSSPGDLEEVVKMEPEDATEEISGFL</t>
  </si>
  <si>
    <t>2437577</t>
  </si>
  <si>
    <t>ENSE00001580304|ENSE00001589264</t>
  </si>
  <si>
    <t>E13-9</t>
  </si>
  <si>
    <t>ENSG00000072163</t>
  </si>
  <si>
    <t>LIMS2</t>
  </si>
  <si>
    <t>LIM and senescent cell antigen-like-containing domain protein 2 (Particularly interesting new Cys-His protein 2)(PINCH-2)(LIM-like protein 2) [Source:UniProtKB/Swiss-Prot;Acc:Q7Z4I7]</t>
  </si>
  <si>
    <t>2575005</t>
  </si>
  <si>
    <t>(+)alt-N-terminus,(+)AA:206(BAA91419.1)-&gt;336(ENSP00000386240)</t>
  </si>
  <si>
    <t>(-)Znf_LIM-IPR001781,(+)DOMAIN-LIM zinc-binding 2,(+)DOMAIN-LIM zinc-binding 3,(+)DOMAIN-LIM zinc-binding 4,(+)PINCH-IPR017351,(+)Znf_LIM-IPR001781</t>
  </si>
  <si>
    <t>(+)sequence: (BAA91419.1)MTGSNMSDALANAVCQRCQARFSPAERIVNSNGELYHEHCFVCAQCFRPFPEGLFYEFEGRKYCEHDFQMLFAPCCGSCGEFIIGRVIKAKCEKPFLGHRHYEKKGLAYCETHYNQLFGDVCYNCSHVIEGDVVSALNKAWCVSCFSCSTCNSKLTLKNKFVEFDMKPVCKRCYEKFPLELKKRLKKLSELTSRKAQPKATDLNSA -&gt; (ENSP00000386240)MSDALANAVCQRCQARFSPAERIVNSNGELYHEHCFVCAQCFRPFPEGLFYEFEGRKYCEHDFQMLFAPCCGSCGEFIIGRVIKAMNNNWHPGCFRCELCDVELADLGFVKNAGRHLCRPCHNREKAKGLGKYICQRCHLVIDEQPLMFRSDAYHPDHFNCTHCGKELTAEARELKGELYCLPCHDKMGVPICGACRRPIEGRVVNALGKQWHVEHFVCAKCEKPFLGHRHYEKKGLAYCETHYNQLFGDVCYNCSHVIEGDVVSALNKAWCVSCFSCSTCNSKLTLKNKFVEFDMKPVCKRCYEKFPLELKKRLKKLSELTSRKAQPKATDLNSA</t>
  </si>
  <si>
    <t>(direct)Znf_LIM-IPR001781, (direct)PINCH-IPR017351</t>
  </si>
  <si>
    <t>2574984</t>
  </si>
  <si>
    <t>CR592921-1|ENSE00000775868</t>
  </si>
  <si>
    <t>E15-1|E15-2</t>
  </si>
  <si>
    <t>ENSG00000131652</t>
  </si>
  <si>
    <t>THOC6</t>
  </si>
  <si>
    <t>THO complex subunit 6 homolog (WD repeat-containing protein 58) [Source:UniProtKB/Swiss-Prot;Acc:Q86W42]</t>
  </si>
  <si>
    <t>3645575</t>
  </si>
  <si>
    <t>(+)truncated,(-)AA:60(AK308960-PEP)-&gt;341(ENSP00000326531)</t>
  </si>
  <si>
    <t>(-)REPEAT-WD 1,(-)REPEAT-WD 2,(-)REPEAT-WD 3,(-)REPEAT-WD 4,(-)REPEAT-WD 5,(-)REPEAT-WD 6,(-)REPEAT-WD 7,(-)WD40_repeat-IPR001680,(-)WD40_repeat-like-IPR011046,(-)WD40_repeat_region-IPR017986</t>
  </si>
  <si>
    <t>(-)sequence: (AK308960-PEP)MERAVPLAVPLGQTEVFQALQRLHMTIFSQSVSPCGKFLAAGNNYGQIAIFRYPLPLSTH -&gt; (ENSP00000326531)MERAVPLAVPLGQTEVFQALQRLHMTIFSQSVSPCGKFLAAGNNYGQIAIFSLSSALSSEAKEESKKPVVTFQAHDGPVYSMVSTDRHLLSAGDGEVKAWLWAEMLKKGCKELWRRQPPYRTSLEVPEINALLLVPKENSLILAGGDCQLHTMDLETGTFTRVLRGHTDYIHCLALRERSPEVLSGGEDGAVRLWDLRTAKEVQTIEVYKHEECSRPHNGRWIGCLATDSDWMVCGGGPALTLWHLRSSTPTTIFPIRAPQKHVTFYQDLILSAGQGRCVNQWQLSGELKAQVPGSSPGLLSLSLNQQPAAPECKVLTAAGNSCRVDVFTNLGYRAFSLSF</t>
  </si>
  <si>
    <t>(indirect)WD40_repeat-like-IPR011046, (indirect)WD40_repeat-IPR001680</t>
  </si>
  <si>
    <t>3645565</t>
  </si>
  <si>
    <t>AK308960-2</t>
  </si>
  <si>
    <t>ENSG00000177675</t>
  </si>
  <si>
    <t>CD163L1</t>
  </si>
  <si>
    <t>Scavenger receptor cysteine-rich type 1 protein M160 Precursor (CD163 antigen-like 1)(CD163b antigen) [Source:UniProtKB/Swiss-Prot;Acc:Q9NR16]</t>
  </si>
  <si>
    <t>3442688</t>
  </si>
  <si>
    <t>(direct)Srcr_rcpt-IPR001190, (direct)Srcr_rcpt-rel-IPR017448</t>
  </si>
  <si>
    <t>3442641</t>
  </si>
  <si>
    <t>AK303372-3|ENSE00001232351</t>
  </si>
  <si>
    <t>ENSG00000130224</t>
  </si>
  <si>
    <t>LRCH2</t>
  </si>
  <si>
    <t>Leucine-rich repeat and calponin homology domain-containing protein 2  [Source:UniProtKB/Swiss-Prot;Acc:Q5VUJ6]</t>
  </si>
  <si>
    <t>4018772</t>
  </si>
  <si>
    <t>(+)alt-N-terminus,(+)AA:197(BC125223-PEP)-&gt;765(ENSP00000325091)</t>
  </si>
  <si>
    <t>(+)COILED,(+)COMPBIAS-Gly-rich,(+)Leu-rich_rpt-IPR001611,(+)Leu-rich_rpt_typical-subtyp-IPR003591,(+)REPEAT-LRR 1,(+)REPEAT-LRR 2,(+)REPEAT-LRR 3,(+)REPEAT-LRR 4,(+)REPEAT-LRR 5,(+)REPEAT-LRR 6,(+)REPEAT-LRR 7,(+)REPEAT-LRR 8,(+)REPEAT-LRR 9</t>
  </si>
  <si>
    <t>(+)sequence: (BC125223-PEP)MRKSSSGNENDEQDSDNANMSTQSPVSSEEYDRTDGFSHSPFGLKPRSAFSRSSRQEYGAADPGFTMRRKMEHLREEREQIRQLRNNLESRLKVILPDDIGAALMDGVVLCHLANHIRPRSVASIHVPSPAVPKLSMAKCRRNVENFLDACKKLGVSQERLCLPHHILEERGLVKVGVTVQALLELPTTKASQLSVA -&gt; (ENSP00000325091)MAASQGGGGNSGGGGCGGGGSSGGCGTAGGGGGGAGGGGGGGGGTLVVPIPVPTLFGQPFPNGPPWNPGSLQPQHTVRSLDRALEEAGSSGILSLSGRKLRDFPGSGYDLTDTTQADLSRNRFTEIPSDVWLFAPLETLNLYHNCIKTIPEAIKNLQMLTYLNISRNLLSTLPKYLFDLPLKVLVVSNNKLVSIPEEIGKLKDLMELDISCNEIQVLPQQMGKLHSLRELNIRRNNLHVLPDELGDLPLVKLDFSCNKVTEIPVCYRKLHHLQVIILDNNPLQVPPAQICLKGKVHIFKYLNIQACCRMDKKPDSLDLPSLSKRMPSQPLTDSMEDFYPNKNHGPDSGIGSDNGEKRLSTTEPSDDDTVSLHSQVSESNREQTSRNDSHIIGSKTDSQKDQEVYDFVDPNTEDVAVPEQGNAHIGSFVSFFKGKEKCSEKSRKNEELGDEKRLEKEQLLAEEEDDDLKEVTDLRKIAAQLLQQEQKNRILNHSTSVMRNKPKQTVECEKSVSADEVNSPLSPLTWQPLENQKDQIDEQPWPESHPIIWQSEERRRSKQIRKEYFKYKSMRKSSSGNENDEQDSDNANMSTQSPVSSEEYDRTDGFSHSPFGLKPRSAFSRSSRQEYGAADPGFTMRRKMEHLREEREQIRQLRNNLESRLKVILPDDIGAALMDGVVLCHLANHIRPRSVASIHVPSPAVPKLSMAKCRRNVENFLDACKKLGVSQERLCLPHHILEERGLVKVGVTVQALLELPTTKASQLSVA</t>
  </si>
  <si>
    <t>4018755</t>
  </si>
  <si>
    <t>BC125223-2|ENSE00001139020</t>
  </si>
  <si>
    <t>E14-1|E14-2</t>
  </si>
  <si>
    <t>E23-4</t>
  </si>
  <si>
    <t>3595504</t>
  </si>
  <si>
    <t>(+)alt-N-terminus,(+)alt-C-terminus,(+)AA:414(AAQ76826.1)-&gt;479(ENSP00000369942)</t>
  </si>
  <si>
    <t>(+)COILED,(+)TF_bZIP-IPR004827</t>
  </si>
  <si>
    <t>(+)sequence: (AAQ76826.1)MLRSTSTVTLLSGGAARTPGAPSRRANVCRLRLTVPPESPVPEQCEKKIERKEQLLDLSNGEPTRKLPQGVVYGVVRRSDQNQQKEMVVYGWSTSQLKEEMNYIKDVRATLEKVRKRMYGDYDEMRQKIRQLTQELSVSHAQQEYLENHIQTQSSALDRFNAMNSALASDSIGLQKTLVDVTLENSNIKDQIRNLQQTYEASMDKLREKQRQLEVAQVENQLLKMKVESSQEANAEVMREMTKKLYSQYEEKLQEEQRKHSAEKEALLEETNSFLKAIEEANKKMQAAEISLEEKDQRIGELDRLIERMEKERHQLQLQLLEHETEMSGELTDSDKERYQQLEEASASLRERIRHLDDMVHCQQKKVKQMVEEIESLKKKLQQKQLLILQLLEKISFLEGEGRKGLKGRLKMSC -&gt; (ENSP00000369942)PAPSRVAPAQGGPRTLILPGRNAGVQPATDRRCGMLRSTSTVTLLSGGAARTPGAPSRRANVCRLRLTVPPESPVPEQCEKKIERKEQLLDLSNGEPTRKLPQGVVYGVVRRSDQNQQKEMVVYGWSTSQLKEEMNYIKDVRATLEKVRKRMYGDYDEMRQKIRQLTQELSVSHAQQEYLENHIQTQSSALDRFNAMNSALASDSIGLQKTLVDVTLENSNIKDQIRNLQQTYEASMDKLREKQRQLEVAQVENQLLKMKVESSQEANAEVMREMTKKLYSQYEEKLQEEQRKHSAEKEALLEETNSFLKAIEEANKKMQAAEISLEEKDQRIGELDRLIERMEKERHQLQLQLLEHETEMSGELTDSDKERYQQLEEASASLRERIRHLDDMVHCQQKKVKQMVEEIESLKKKLQQKQLLILQLLEKISFLEGENNELQSRLDYLTETQAKTEVETREIGVGCDLLPRRCKQSSQRKN</t>
  </si>
  <si>
    <t>ENSE00001275504|ENSE00001485479</t>
  </si>
  <si>
    <t>2503022</t>
  </si>
  <si>
    <t>ENSG00000104064</t>
  </si>
  <si>
    <t>GABPB1</t>
  </si>
  <si>
    <t>GA-binding protein subunit beta-1 (GABP subunit beta-1)(GABPB-1)(GABP subunit beta-2)(GABPB-2)(Transcription factor E4TF1-53)(Transcription factor E4TF1-47)(Nuclear respiratory factor 2) [Source:UniProtKB/Swiss-Prot;Acc:Q06547]</t>
  </si>
  <si>
    <t>I1-9</t>
  </si>
  <si>
    <t>3623719</t>
  </si>
  <si>
    <t>(-)alt-N-terminus,(-)alt-C-terminus,(-)AA:136(BC068063-PEP)-&gt;383(ENSP00000220429)</t>
  </si>
  <si>
    <t>(-)ANK-IPR002110,(-)Homoser_kin-IPR000870,(-)REGION-Transcription activation and HCFC1 interaction,(-)REPEAT-ANK 1,(-)REPEAT-ANK 2,(-)REPEAT-ANK 3,(-)REPEAT-ANK 4,(-)REPEAT-ANK 5</t>
  </si>
  <si>
    <t>(-)sequence: (BC068063-PEP)MPRPPRGYPACRSRAAAPGWRWGRAEAAEVLRATGGWQWAGERGRQARLGLGLWRRGTLCLGSLTAPPGSPERGTGGEGGGSWAPCAAGPRGARVAAGSAGPDRVNGRAWPVPRGAPAATALAAGTGVLRGRSLPF -&gt; (ENSP00000220429)MSLVDLGKKLLEAARAGQDDEVRILMANGAPFTTDWLGTSPLHLAAQYGHYSTTEVLLRAGVSRDARTKVDRTPLHMAASEGHASIVEVLLKHGADVNAKDMLKMTALHWATEHNHQEVVELLIKYGADVHTQSKFCKTAFDISIDNGNEDLAEILQIAMQNQINTNPESPDTVTIHAATPQFIIGPGGVVNLTDETGVSAVQFGNSSTSVLATLAALAEASAPLSNSSETPVVATEEVVTAESVDGAIQQVVSSGGQQVITIVTDGIQLGNLHSIPTSGIGQPIIVTMPDGQQVLTVPATDIAEETVISEEPPAKRQCIEIIENRVESAEIEEREALQKQLDEANREAQKYRQQLLKKEQEAEAYRQKLEAMTRLQTNKEAV</t>
  </si>
  <si>
    <t>3623717</t>
  </si>
  <si>
    <t>ENSG00000174365</t>
  </si>
  <si>
    <t>SNHG11</t>
  </si>
  <si>
    <t>Putative uncharacterized protein SNHG11  [Source:UniProtKB/Swiss-Prot;Acc:Q7Z4R2]</t>
  </si>
  <si>
    <t>3884615</t>
  </si>
  <si>
    <t>3884612</t>
  </si>
  <si>
    <t>AK290212-1|ENSE00001422826|ENSE00001542858</t>
  </si>
  <si>
    <t>ENSG00000171858</t>
  </si>
  <si>
    <t>RPS21</t>
  </si>
  <si>
    <t>40S ribosomal protein S21  [Source:UniProtKB/Swiss-Prot;Acc:P63220]</t>
  </si>
  <si>
    <t>3892673</t>
  </si>
  <si>
    <t>(-)alt-C-terminus,(-)AA:66(ENSP00000359593)-&gt;83(ENSP00000345957),(+)microRNA-target(hsa-miR-603:mirbase)</t>
  </si>
  <si>
    <t>(-)MOD_RES-N6-acetyllysine,(-)Ribosomal_S21e-IPR001931,(+)Ribosomal_S21e-IPR001931</t>
  </si>
  <si>
    <t>(-)sequence: (ENSP00000359593)MQNDAGEFVDLYVPRKCSASNRIIGAKDHASIQMNVAEVSWEPGRREGCDICAGKAGCPIVEEPLG -&gt; (ENSP00000345957)MQNDAGEFVDLYVPRKCSASNRIIGAKDHASIQMNVAEVDKVTGRFNGQFKTYAICGAIRRMGESDDSILRLAKADGIVSKNF,(+)miR-sequence: (hsa-miR-603:mirbase)ACCGTGCGCATTGGAGTGTGTG</t>
  </si>
  <si>
    <t>(direct)Ribosomal_S21e-IPR001931</t>
  </si>
  <si>
    <t>3892660</t>
  </si>
  <si>
    <t>ENSE00001420347|ENSE00001453099</t>
  </si>
  <si>
    <t>E3-13</t>
  </si>
  <si>
    <t>ENSG00000185627</t>
  </si>
  <si>
    <t>PSMD13</t>
  </si>
  <si>
    <t>26S proteasome non-ATPase regulatory subunit 13 (26S proteasome regulatory subunit S11)(26S proteasome regulatory subunit p40.5) [Source:UniProtKB/Swiss-Prot;Acc:Q9UNM6]</t>
  </si>
  <si>
    <t>3315577</t>
  </si>
  <si>
    <t>(-)alt-N-terminus,(-)alt-C-terminus,(-)AA:72(ENSP00000372117)-&gt;311(BAG58728.1),(+)microRNA-target(hsa-miR-520d-5p:mirbase,hsa-miR-940:mirbase,hsa-miR-518a-5p:mirbase,hsa-miR-125b:mirbase,hsa-miR-542-5p:mirbase,hsa-miR-622:mirbase,hsa-miR-543:mirbase,hsa-miR-516a-3p:mirbase,hsa-miR-191:mirbase,hsa-miR-620:mirbase,hsa-miR-504:mirbase,hsa-let-7g*:mirbase,hsa-miR-552:mirbase,hsa-miR-125a-5p:mirbase,hsa-miR-604:mirbase,hsa-miR-769-5p:mirbase,hsa-miR-150:mirbase,hsa-miR-149:mirbase,hsa-miR-371-5p:mirbase,hsa-miR-647:mirbase,hsa-miR-99a:mirbase,hsa-miR-100:mirbase,hsa-miR-10b*:mirbase,hsa-miR-597:mirbase,hsa-miR-452:mirbase,hsa-miR-363*:mirbase,hsa-miR-10a*:mirbase,hsa-miR-221:mirbase,hsa-miR-146b-3p:mirbase,hsa-let-7f-2*:mirbase,hsa-miR-409-3p:mirbase,hsa-miR-657:mirbase,hsa-miR-892b:mirbase,hsa-miR-132:mirbase,hsa-miR-369-5p:mirbase,hsa-miR-526b:mirbase,hsa-miR-524-5p:mirbase)</t>
  </si>
  <si>
    <t>(-)DOMAIN-PCI,(-)MOD_RES-N6-acetyllysine,(-)MOD_RES-Phosphoserine,(-)PCI-IPR000717</t>
  </si>
  <si>
    <t>(-)sequence: (ENSP00000372117)MKDVPGFLQQSQNSGPGQPAVWHRLEELYTKKLWHQLTLQVLDFVQDPCFAQGDGLIKGEPFVPRGNHSSCS -&gt; (BAG58728.1)MVSLRVNPLSLVEIILHVVRQMTDPNVALTFLEKTREKVKSSDEAVILCKTAIGALKLNIGDLQVTKETIEDVEEMLNNLPGVTSVHSRFYDLSSKYYQTIGNHASYYKDALRFLGCVDIKDLPVSEQQERAFTLGLAGLLGEGVFNFGELLMHPVLESLRNTDRQWLIDTLYAFNSGNVERFQTLKTAWGQQPDLAANEAQLLRKIQLLCLMEMTFTRPANHRQLTFEEIAKSAKITVNEVELLVMKALSVGLVKGSIDEVDKRVHMTWVQPRVLDLQQIKGMKDRLEFWCTDVKSMEMLVEHQAHDILT,(+)miR-sequence: (hsa-miR-520d-5p:mirbase)GAGGAGGCTTCTTTGTGG,(+)miR-sequence: (hsa-miR-940:mirbase)TGGGGGTTGGGATCCTGTCTG,(+)miR-sequence: (hsa-miR-518a-5p:mirbase)GAGGAGGCTTCTTTGTGG,(+)miR-sequence: (hsa-miR-125b:mirbase)CAGAGGGTGGGGGTCTCAGGGT,(+)miR-sequence: (hsa-miR-542-5p:mirbase)TCTAAAAACAGGACTGTCCCTGA,(+)miR-sequence: (hsa-miR-622:mirbase)GATCCTGTCTGAAGTACAGACTGT,(+)miR-sequence: (hsa-miR-543:mirbase)CCGTTGCGGTTTGAGAATGTTC,(+)miR-sequence: (hsa-miR-516a-3p:mirbase)GGCCACAGGGAGGAGGCT,(+)miR-sequence: (hsa-miR-191:mirbase)CTGTACGGACATCTTTTCCGTTG,(+)miR-sequence: (hsa-miR-620:mirbase)ACTCCGAGGTGGATCTCCAT,(+)miR-sequence: (hsa-miR-504:mirbase)CAGAGGGTGGGGGTCTCAGGGTCT,(+)miR-sequence: (hsa-let-7g*:mirbase)CATCCCCATCCACCTGTACGG,(+)miR-sequence: (hsa-miR-552:mirbase)CTCCATCCCCATCCACCTGTA,(+)miR-sequence: (hsa-miR-125a-5p:mirbase)GCAGAGGGTGGGGGTCTCAGGGT,(+)miR-sequence: (hsa-miR-604:mirbase)AGAGAGGCGTTTGCAGCCA,(+)miR-sequence: (hsa-miR-769-5p:mirbase)CCTGCAGAGGGTGGGGGTCTCA,(+)miR-sequence: (hsa-miR-150:mirbase)AATTTGGGTGGGGGTTGGGATC,(+)miR-sequence: (hsa-miR-149:mirbase)ACTGTCCCTGATGGGAGCCAGG,(+)miR-sequence: (hsa-miR-371-5p:mirbase)TTTTCCGTTGCGGTTTGAGA,(+)miR-sequence: (hsa-miR-647:mirbase)GAGAGAGGCGTTTGCAGCCAA,(+)miR-sequence: (hsa-miR-99a:mirbase)CTCAGGGTCTTAGGTGATACGGGAG,(+)miR-sequence: (hsa-miR-100:mirbase)AGGGTCTTAGGTGATACGGGAG,(+)miR-sequence: (hsa-miR-10b*:mirbase)AGACGGTCGACATTGAATTTGG,(+)miR-sequence: (hsa-miR-597:mirbase)TCAGGGTCTTAGGTGATACG,(+)miR-sequence: (hsa-miR-452:mirbase)TGTTCTTGCTCTAAAAACAGGA,(+)miR-sequence: (hsa-miR-363*:mirbase)GGATCTCCATCCCCATCCACCTG,(+)miR-sequence: (hsa-miR-10a*:mirbase)AGACGGTCGACATTGAATTTG,(+)miR-sequence: (hsa-miR-221:mirbase)GAGGCGTTTGCAGCCAATGAAGCT,(+)miR-sequence: (hsa-miR-146b-3p:mirbase)ATGGGAGCCAGGCCACAGGGAG,(+)miR-sequence: (hsa-let-7f-2*:mirbase)AGGCCCCCTGAAGTCTGTGTAC,(+)miR-sequence: (hsa-miR-409-3p:mirbase)GGCTGCTCAGACGGTCGACATTG,(+)miR-sequence: (hsa-miR-657:mirbase)ATACGGGAGAGAAAGAACGTGCC,(+)miR-sequence: (hsa-miR-892b:mirbase)CTGTCCCTGATGGGAGCCAGGC,(+)miR-sequence: (hsa-miR-132:mirbase)GGATCCTGTCTGAAGTACAGACTGTTC,(+)miR-sequence: (hsa-miR-369-5p:mirbase)CTGTGTACTCCGAGGTGGATCT,(+)miR-sequence: (hsa-miR-526b:mirbase)GCAGAGGGTGGGGGTCTCAGGGT,(+)miR-sequence: (hsa-miR-524-5p:mirbase)GGGAGGAGGCTTCTTTGTGG</t>
  </si>
  <si>
    <t>3315549</t>
  </si>
  <si>
    <t>AK295944-12|AK295944-13|ENSE00001374975|ENSE00001561559</t>
  </si>
  <si>
    <t>E12-1|E12-3</t>
  </si>
  <si>
    <t>3346454</t>
  </si>
  <si>
    <t>2591888</t>
  </si>
  <si>
    <t>DQ065760-2|DQ065761-2|DQ065762-2|DQ065764-3|ENSE00000883211</t>
  </si>
  <si>
    <t>ENSG00000105270</t>
  </si>
  <si>
    <t>CLIP3</t>
  </si>
  <si>
    <t>CAP-Gly domain-containing linker protein 3 (Cytoplasmic linker protein 170-related 59 kDa protein)(CLIPR-59)(CLIP-170-related 59 kDa protein) [Source:UniProtKB/Swiss-Prot;Acc:Q96DZ5]</t>
  </si>
  <si>
    <t>3860256</t>
  </si>
  <si>
    <t>(-)alt-N-terminus,(-)AA:429(BAG52221.1)-&gt;547(ENSP00000353732)</t>
  </si>
  <si>
    <t>(-)ANK-IPR002110,(-)COMPBIAS-Poly-Glu,(-)REPEAT-ANK 1</t>
  </si>
  <si>
    <t>(-)sequence: (BAG52221.1)MTLLHYACKAGAHGVGDPAAAVRLSQQLLALGADVTLRSRWTNMNALHYAAYFDVPDLVRVLLKGARPRVVNSTCSDFNHGSALHIAASSLCLGAAKCLLEHGANPALRNRKGQVPAEVVPDPMDMSLDKAEAALVAKELRTLLEEAVPLSCALPKVTLPNYDNVPGNLMLSALGLRLGDRVLLDGQKTGTLRFCGTTEFASGQWVGVELDEPEGKNDGSVGGVRYFICPPKQGLFASVSKISKAVDAPPSSVTSTPRTPRMDFSRVTGKGRREHKGKKKTPSSPSLGSLQQRDGAKAEVGDQVLVAGQKQGIVRFYGKTDFAPGYWYGIELDQPTGKHDGSVFGVRYFTCPPRHGVFAPASRIQRIGGSTDSPGDSVGAKKVHQVTMTQPKRTFTTVRTPKDIASENSISRLLFCCWFPWMLRAEMQS -&gt; (ENSP00000353732)MTKTDPAPMAPPPRGEEEEEEEEDEPVPEAPSPTQERRQKPVVHPSAPAPLPKDYAFTFFDPNDPACQEILFDPQTTIPELFAIVRQWVPQVQHKIDVIGNEILRRGCHVNDRDGLTDMTLLHYACKAGAHGVGDPAAAVRLSQQLLALGADVTLRSRWTNMNALHYAAYFDVPDLVRVLLKGARPRVVNSTCSDFNHGSALHIAASSLCLGAAKCLLEHGANPALRNRKGQVPAEVVPDPMDMSLDKAEAALVAKELRTLLEEAVPLSCALPKVTLPNYDNVPGNLMLSALGLRLGDRVLLDGQKTGTLRFCGTTEFASGQWVGVELDEPEGKNDGSVGGVRYFICPPKQGLFASVSKISKAVDAPPSSVTSTPRTPRMDFSRVTGKGRREHKGKKKTPSSPSLGSLQQRDGAKAEVGDQVLVAGQKQGIVRFYGKTDFAPGYWYGIELDQPTGKHDGSVFGVRYFTCPPRHGVFAPASRIQRIGGSTDSPGDSVGAKKVHQVTMTQPKRTFTTVRTPKDIASENSISRLLFCCWFPWMLRAEMQS</t>
  </si>
  <si>
    <t>3860229</t>
  </si>
  <si>
    <t>AK090732-1</t>
  </si>
  <si>
    <t>ENSG00000071794</t>
  </si>
  <si>
    <t>HLTF</t>
  </si>
  <si>
    <t>Helicase-like transcription factor (EC 3.6.1.-)(SWI/SNF-related matrix-associated actin-dependent regulator of chromatin subfamily A member 3)(Sucrose nonfermenting protein 2-like 3)(DNA-binding protein/plasminogen activator inhibitor 1 regulator)(HIP116)(RING finger protein 80) [Source:UniProtKB/Swiss-Prot;Acc:Q14527]</t>
  </si>
  <si>
    <t>2700238</t>
  </si>
  <si>
    <t>(+)alt-N-terminus,(+)AA:1008(ABZ92233.1)-&gt;1063(ENSP00000376645)</t>
  </si>
  <si>
    <t>(+)DEAD-like_N-IPR014001,(+)DNA_BIND,(+)SNF2_N-IPR000330</t>
  </si>
  <si>
    <t>(+)sequence: (ABZ92233.1)MSWMFKRDPVWKYLQTVQYGVHGNFPRLSYPTFFPRFEFQDVIPPDDFLTSDEEVDSVLFGSLRGHVVGLRYYTGVVNNNEMVALQRDPNNPYDKNAIKVNNVNGNQVGHLKKELAGALAYIMDNKLAQIEGVVPFGANNAFTMPLHMTFWGKEENRKAVSDQLKKHGFKLGPAPKTLGFNLESGWGSGRAGPSYSMPVHAAVQMTTEQLKTEFDKLFEDLKEDDKTLEMEPAEAIETPLLPHQKQALAWMVSRENSKELPPFWEQRNDLYYNTITNFSEKDRPENVHGGILADDMGLGKTLTAIAVILTNFHDGRPLPIERVKKNLLKKEYNVNDDSMKLGGNNTSEKADGLSKDASRCSEQPSISDIKEKSKFRMSELSSSRPKRRKTAVQYIESSDSEEIETSELPQKMKGKLKNVQSETKGRAKGSSKVIEDVAFACALTSSVPTTKKKMLKKGACAVEGSKKTDVEERPRTTLIICPLSVLSNWIDQFGQHIKSDVHLNFYVYYGPDRIREPALLSKQDIVLTTYNILTHDYGTKGDSPLHSIRWLRVILDEGHAIRNPNAQQTKAVLDLESERRWVLTGTPIQNSLKDLWSLLSFLKLKPFIDREWWHRTIQRPVTMGDEGGLRRLQSLIKNITLRRTKTSKIKGKPVLELPERKVFIQHITLSDEERKIYQSVKNEGRATIGRYFNEGTVLAHYADVLGLLLRLRQICCHTYLLTNAVSSNGPSGNDTPEELRKKLIRKMKLILSSGSDEECAICLDSLTVPVITHCAHVFCKPCICQVIQNEQPHAKCPLCRNDIHEDNLLECPPEELARDSEKKSDMEWTSSSKINALMHALTDLRKKNPNIKSLVVSQFTTFLSLIEIPLKASGFVFTRLDGSMAQKKRVESIQCFQNTEAGSPTIMLLSLKAGGVGLNLSAASRVFLMDPAWNPAAEDQCFDRCHRLGQKQEVIITKFIVKDSVEENMLKIQNKKRELAAGAFGTKKPNADEMKQAKINEIRTLIDL -&gt; (ENSP00000376645)LDSRRLTFQSCAPDPALGICPRLQGCGAWKEAYRGGSKTIQGSRGAPLVIPLSAMSWMFKRDPVWKYLQTVQYGVHGNFPRLSYPTFFPRFEFQDVIPPDDFLTSDEEVDSVLFGSLRGHVVGLRYYTGVVNNNEMVALQRDPNNPYDKNAIKVNNVNGNQVGHLKKELAGALAYIMDNKLAQIEGVVPFGANNAFTMPLHMTFWGKEENRKAVSDQLKKHGFKLGPAPKTLGFNLESGWGSGRAGPSYSMPVHAAVQMTTEQLKTEFDKLFEDLKEDDKTHEMEPAEAIETPLLPHQKQALAWMVSRENSKELPPFWEQRNDLYYNTITNFSEKDRPENVHGGILADDMGLGKTLTAIAVILTNFHDGRPLPIERVKKNLLKKEYNVNDDSMKLGGNNTSEKADGLSKDASRCSEQPSISDIKEKSKFRMSELSSSRPKRRKTAVQYIESSDSEEIETSELPQKMKGKLKNVQSETKGRAKAGSSKVIEDVAFACALTSSVPTTKKKMLKKGACAVEGSKKTDVEERPRTTLIICPLSVLSNWIDQFGQHIKSDVHLNFYVYYGPDRIREPALLSKQDIVLTTYNILTHDYGTKGDSPLHSIRWLRVILDEGHAIRNPNAQQTKAVLDLESERRWVLTGTPIQNSLKDLWSLLSFLKLKPFIDREWWHRTIQRPVTMGDEGGLRRLQSLIKNITLRRTKTSKIKGKPVLELPERKVFIQHITLSDEERKIYQSVKNEGRATIGRYFNEGTVLAHYADVLGLLLRLRQICCHTYLLTNAVSSNGPSGNDTPEELRKKLIRKMKLILSSGSDEECAICLDSLTVPVITHCAHVFCKPCICQVIQNEQPHAKCPLCRNDIHEDNLLECPPEELARDSEKKSDMEWTSSSKINALMHALTDLRKKNPNIKSLVVSQFTTFLSLIEIPLKASGFVFTRLDGSMAQKKRVESIQCFQNTEAGSPTIMLLSLKAGGVGLNLSAASRVFLMDPAWNPAAEDQCFDRCHRLGQKQEVIITKFIVKDSVEENMLKIQNKKRELAAGAFGTKKPNADEMKQAKINEIRTLIDL</t>
  </si>
  <si>
    <t>2700197</t>
  </si>
  <si>
    <t>ENSE00001008230</t>
  </si>
  <si>
    <t>E18-4</t>
  </si>
  <si>
    <t>2574992</t>
  </si>
  <si>
    <t>(+)AA:189(ENSP00000386907)-&gt;189(AAQ09017.1)</t>
  </si>
  <si>
    <t>(+)sequence: (ENSP00000386907)MFRSDAYHPDHFNCTHCGKELTAEARELKGELYCLPCHDKMGVPICGACRRPIEGRVVNALGKQWHVEHFVCAKCEKPFLGHRHYEKKGLAYCETHYNQLFGDVCYNCSHVIEGDVVSALNKAWCVSCFSCSTCNSKLTLKNKFVEFDMKPVCKRCYEKFPLELKKRLKKLSELTSRKAQPKATDLNSA -&gt; (AAQ09017.1)MFRSDAYHPDHFNCTHCGKELTAEARELKGELYCLPCHDKMGVPICGACRRPIEGRVVNALGKQWHVEHFVCAKCEKPFLGHRHYEKKGLAYCETHYNQLFGDVCYNCSHVIEGDVVSALNKAWCVSCFSCSTCNSKLTLKNKFVEFDMKPVCKRCYEKFPLELKKRLKKLSELTSRKAQPKATDLNSA</t>
  </si>
  <si>
    <t>ENSE00001227927|ENSE00001579702|ENSE00001583248|ENSE00001584417</t>
  </si>
  <si>
    <t>3529914</t>
  </si>
  <si>
    <t>(+)alt-N-terminus,(+)alt-C-terminus,(+)AA:889(ACG55666.1)-&gt;902(ENSP00000250373)</t>
  </si>
  <si>
    <t>(+)sequence: (ACG55666.1)MPASISSIFPGPTLLLSCGSEELDSEDAPPCCRLALGEPPPYGAAPIGIPRPPPPRPGMHSPPPRPAPSPGTWESQPARSVRLGGPGGGAGGAGGGRVLECPSIRITSISPTPEPPAALEDNPDAWGDGSPRDYPPPEGFGGYREAGGQGGGAFFSPSPGSSSLSSWSFFSDASDEAALYAACDEVESELNEAASRFGLGSPLPSPRASPRPWTPEDPWSLYGPSPGGRGPEDSWLLLSAPGPTPASPRPASPCGKRRYSSSGTPSSASPALSRRGSLGEEGSEPPPPPPLPLARDPGSPGPFDYVGAPPAESIPQKTRRTSSEQAVALPRSEEPASCNGKLPLGAEESVAPPGGSRKEVAGMDYLAVPSPLAWSKARIGGHSPIFRTSALPPLDWPLPSQYEQLELRIEVQPRAHHRAHYETEGSRGAVKAAPGGHPVVKLLGYSEKPLTLQMFIGTADERNLRPHAFYQVHRITGKMVATASYEAVVSGTKVLEMTLLPENNMAANIDCAGILKLRNSDIELRKGETDIGRKNTRVRLVFRVHVPQGGGKVVSVQAASVPIECSQRSAQELPQVEAYSPSACSVRGGEELVLTGSNFLPDSKVVFIERGPDGKLQWEEEATVNRLQSNEVTLTLTVPEYSNKRVSRPVQVYFYVSNGRRKRSPTQSFRFLPVICKEEPLPDSSLRGFPSASATPFGTDMDFSPPRPPYPSYPHEDPACETPYLSEGFGYGMPPLYPQTGPPPSYRPGLRMFPETRGTTGCAQPPAVSFLPRPFPSDPYGGRGSSFSLGLPFSPPAPFRPPPLPASPPLEGPFPSQSDVHPLPAEGYNKVGPGYGPGEGAPEQEKSRGGYSSGFRDSVPIQGITLEEGGCGTGGCECECVQEIALHVC -&gt; (ENSP00000250373)MGAASCEDEELEFKLVFGEEKEAPPLGAGGLGEELDSEDAPPCCRLALGEPPPYGAAPIGIPRPPPPRPGMHSPPPRPAPSPGTWESQPARSVRLGGPGGGAGGAGGGRVLECPSIRITSISPTPEPPAALEDNPDAWGDGSPRDYPPPEGFGGYREAGGQGGGAFFSPSPGSSSLSSWSFFSDASDEAALYAACDEVESELNEAASRFGLGSPLPSPRASPRPWTPEDPWSLYGPSPGGRGPEDSWLLLSAPGPTPASPRPASPCGKRRYSSSGTPSSASPALSRRGSLGEEGSEPPPPPPLPLARDPGSPGPFDYVGAPPAESIPQKTRRTSSEQAVALPRSEEPASCNGKLPLGAEESVAPPGGSRKEVAGMDYLAVPSPLAWSKARIGGHSPIFRTSALPPLDWPLPSQYEQLELRIEVQPRAHHRAHYETEGSRGAVKAAPGGHPVVKLLGYSEKPLTLQMFIGTADERNLRPHAFYQVHRITGKMVATASYEAVVSGTKVLEMTLLPENNMAANIDCAGILKLRNSDIELRKGETDIGRKNTRVRLVFRVHVPQGGGKVVSVQAASVPIECSQRSAQELPQVEAYSPSACSVRGGEELVLTGSNFLPDSKVVFIERGPDGKLQWEEEATVNRLQSNEVTLTLTVPEYSNKRVSRPVQVYFYVSNGRRKRSPTQSFRFLPVICKEEPLPDSSLRGFPSASATPFGTDMDFSPPRPPYPSYPHEDPACETPYLSEGFGYGMPPLYPQTGPPPSYRPGLRMFPETRGTTGCAQPPAVSFLPRPFPSDPYGGRGSSFSLGLPFSPPAPFRPPPLPASPPLEGPFPSQSDVHPLPAEGYNKVGPGYGPGEGAPEQEKSRGGYSSGFRDSVPIQGITLEEVSEIIGRDLSGFPAPPGEEPPA</t>
  </si>
  <si>
    <t>AK311425-1|ENSE00001349287</t>
  </si>
  <si>
    <t>ENSG00000081041</t>
  </si>
  <si>
    <t>CXCL2</t>
  </si>
  <si>
    <t>C-X-C motif chemokine 2 Precursor (Macrophage inflammatory protein 2-alpha)(MIP2-alpha)(Growth-regulated protein beta)(Gro-beta) [Contains GRO-beta(5-73)(GRO-beta-T)(SB-251353)(Hematopoietic synergistic factor)(HSF)] [Source:UniProtKB/Swiss-Prot;Acc:P19875]</t>
  </si>
  <si>
    <t>2773438</t>
  </si>
  <si>
    <t>(+)alt-C-terminus,(+)AA:107(ENSP00000379110)-&gt;107(ENSP00000264492),(+)microRNA-target(hsa-miR-654-3p:mirbase,hsa-miR-192:mirbase,hsa-miR-648:mirbase,hsa-miR-200b*:mirbase,hsa-miR-130a*:mirbase,hsa-miR-27a:mirbase,hsa-miR-27b:mirbase,hsa-miR-892b:mirbase,hsa-miR-215:mirbase)</t>
  </si>
  <si>
    <t>(-)C-X-C/Interlkn_8-IPR002473,(-)Chemokine_IL8-IPR001811,(+)C-X-C/Interlkn_8-IPR002473,(+)Chemokine_IL8-IPR001811,(+)TURN</t>
  </si>
  <si>
    <t>(+)sequence: (ENSP00000379110)MARATLSAAPSNPRLLRVALLLLLLVAASRRAAGAPLATELRCQCLQTLQGIHLKNIQSVKVKSPGPHCAQTEVIATLKNGQKACLNPASPMVKKIIEKMLKKVKSD -&gt; (ENSP00000264492)MARATLSAAPSNPRLLRVALLLLLLVAASRRAAGAPLATELRCQCLQTLQGIHLKNIQSVKVKSPGPHCAQTEVIATLKNGQKACLNPASPMVKKIIEKMLKNGKSN,(+)miR-sequence: (hsa-miR-654-3p:mirbase)AAGATAGAAGGTTTGCAGATATT,(+)miR-sequence: (hsa-miR-192:mirbase)TATTGTTTATTTTAGGTCAA,(+)miR-sequence: (hsa-miR-648:mirbase)TGAATCTACTTGCACACTC,(+)miR-sequence: (hsa-miR-200b*:mirbase)CAAGAAAATGGCCAGTGAGATC,(+)miR-sequence: (hsa-miR-130a*:mirbase)ATGGCCAGTGAGATCAATGTGAC,(+)miR-sequence: (hsa-miR-27a:mirbase)TCACATGTCAGCCACTGTGAT,(+)miR-sequence: (hsa-miR-27b:mirbase)TCACATGTCAGCCACTGTGAT,(+)miR-sequence: (hsa-miR-892b:mirbase)GAATCCAAGAAAATGGCCAGTG,(+)miR-sequence: (hsa-miR-215:mirbase)TATTGTTTATTTTAGGTCAA</t>
  </si>
  <si>
    <t>2773434</t>
  </si>
  <si>
    <t>ENSE00001365791</t>
  </si>
  <si>
    <t>ENSG00000100077</t>
  </si>
  <si>
    <t>ADRBK2</t>
  </si>
  <si>
    <t>Beta-adrenergic receptor kinase 2 (Beta-ARK-2)(EC 2.7.11.15)(G-protein-coupled receptor kinase 3) [Source:UniProtKB/Swiss-Prot;Acc:P35626]</t>
  </si>
  <si>
    <t>E23-6</t>
  </si>
  <si>
    <t>3940707</t>
  </si>
  <si>
    <t>(+)alt-C-terminus,(+)AA:387(AAH36797.1)-&gt;688(ENSP00000317578)</t>
  </si>
  <si>
    <t>(+)AGC-kinase_C-IPR000961,(+)DOMAIN-AGC-kinase C-terminal,(+)DOMAIN-PH,(+)DOMAIN-Protein kinase,(+)GPCR_kinase-IPR000239,(+)Kinase_like-IPR011009,(+)Pleckstrin_homology-IPR001849,(+)Prot_kinase_core-IPR000719,(+)Se/Thr_pkinase-rel-IPR017442,(+)Ser_thr_pkinase-IPR002290,(+)Tyr_pkinase-IPR001245</t>
  </si>
  <si>
    <t>(+)sequence: (AAH36797.1)MADLEAVLADVSYLMAMEKSKATPAARASKRIVLPEPSIRSVMQKYLAERNEITFDKIFNQKIGFLLFKDFCLNEINEAVPQVKFYEEIKEYEKLDNEEDRLCRSRQIYDAYIMKELLSCSHPFSKQAVEHVQSHLSKKQVTSTLFQPYIEEICESLRGDIFQKFMESDKFTRFCQWKNVELNIHLTMNEFSVHRIIGRGGFGEVYGCRKADTGKMYAMKCLDKKRIKMKQGETLALNERIMLSLVSTGDCPFIVCMTYAFHTPDKLCFILDLMNGGDLHYHLSQHGVFSEKEMRFYATEIILGLEHMHNRFVVYRDLKPANILLDEHGHARISDLGLACDFSKKKPHASVGTHGYMAPEVLQKGTAYDSSADWFSLGCMLFKLLRG -&gt; (ENSP00000317578)MADLEAVLADVSYLMAMEKSKATPAARASKRIVLPEPSIRSVMQKYLAERNEITFDKIFNQKIGFLLFKDFCLNEINEAVPQVKFYEEIKEYEKLDNEEDRLCRSRQIYDAYIMKELLSCSHPFSKQAVEHVQSHLSKKQVTSTLFQPYIEEICESLRGDIFQKFMESDKFTRFCQWKNVELNIHLTMNEFSVHRIIGRGGFGEVYGCRKADTGKMYAMKCLDKKRIKMKQGETLALNERIMLSLVSTGDCPFIVCMTYAFHTPDKLCFILDLMNGGDLHYHLSQHGVFSEKEMRFYATEIILGLEHMHNRFVVYRDLKPANILLDEHGHARISDLGLACDFSKKKPHASVGTHGYMAPEVLQKGTAYDSSADWFSLGCMLFKLLRGHSPFRQHKTKDKHEIDRMTLTVNVELPDTFSPELKSLLEGLLQRDVSKRLGCHGGGSQEVKEHSFFKGVDWQHVYLQKYPPPLIPPRGEVNAADAFDIGSFDEEDTKGIKLLDCDQELYKNFPLVISERWQQEVTETVYEAVNADTDKIEARKRAKNKQLGHEEDYALGKDCIMHGYMLKLGNPFLTQWQRRYFYLFPNRLEWRGEGESRQNLLTMEQILSVEETQIKDKKCILFRIKGGKQFVLQCESDPEFVQWKKELNETFKEAQRLLRRAPKFLNKPRSGTVELPKPSLCHRNSNGL</t>
  </si>
  <si>
    <t>3940631</t>
  </si>
  <si>
    <t>ENSE00001265950</t>
  </si>
  <si>
    <t>ENSG00000171067</t>
  </si>
  <si>
    <t>C11orf24</t>
  </si>
  <si>
    <t>Uncharacterized protein C11orf24 Precursor (Protein DM4E3) [Source:UniProtKB/Swiss-Prot;Acc:Q96F05]</t>
  </si>
  <si>
    <t>3379454</t>
  </si>
  <si>
    <t>(+)microRNA-target(hsa-miR-92:TargetScan|pictar,hsa-miR-25:TargetScan|pictar,hsa-miR-363:TargetScan|mirbase)</t>
  </si>
  <si>
    <t>(+)miR-sequence: (hsa-miR-92:TargetScan|pictar)CAAGTGCTTCCAAATTCTTTTGGTGCAATT,(+)miR-sequence: (hsa-miR-25:TargetScan|pictar)CAAGTGCTTCCAAATTCTTTTGGTGCAATT,(+)miR-sequence: (hsa-miR-363:TargetScan|mirbase)TCCAAATTCTTTTGGTGCAATT</t>
  </si>
  <si>
    <t>3379452</t>
  </si>
  <si>
    <t>CR595092-4|CR600976-1|ENSE00001261746</t>
  </si>
  <si>
    <t>E4-6</t>
  </si>
  <si>
    <t>2904348</t>
  </si>
  <si>
    <t>ENSE00001580566|ENSE00001586393</t>
  </si>
  <si>
    <t>ENSG00000058804</t>
  </si>
  <si>
    <t>TMEM48</t>
  </si>
  <si>
    <t>Nucleoporin NDC1 (hNDC1)(Transmembrane protein 48) [Source:UniProtKB/Swiss-Prot;Acc:Q9BTX1]</t>
  </si>
  <si>
    <t>2413470</t>
  </si>
  <si>
    <t>(+)alt-N-terminus,(+)AA:312(AX746983-PEP)-&gt;634(BAG58064.1)</t>
  </si>
  <si>
    <t>(-)TOPO_DOM-Perinuclear space,(+)MOD_RES-Phosphoserine,(+)MOD_RES-Phosphothreonine,(+)TOPO_DOM-Cytoplasmic,(+)TOPO_DOM-Perinuclear space,(+)TRANSMEM-1,(+)TRANSMEM-2,(+)TRANSMEM-4,(+)TRANSMEM-5</t>
  </si>
  <si>
    <t>(+)sequence: (AX746983-PEP)MNLHIDEQVHRPLDTVSGLLNLSLLYHVWLCGVFLLTTWYVSWILFKIYATEAHVFPVQPPFAEGSDECLPKVLNSNPPPIIKYLALQDLMLLSQYSPSRRQEVFSLSQPGGHPHNWTAISRECLNLLNGMTEFSNPSPSTSISAEGKTMRQPSVIYSWIQNKREQIKNFLSKRVLIMYFFSKHPEASIQAVFSDAQMHIWALEGLSHLVAASFTEDRFGVVQTTLPAILNTLLTLQEAVDKYFKLPHASSKPPRISGSLVDTSYKTLRFAFRASLKTAIYRITTTFGEHLNAVQASAEHQKRLQQFLEFKE -&gt; (BAG58064.1)MATAVSRPCAGRSRDILWRVLGWRIVASIVWSVLFLPICTTVFIIFSRIDLFHPIQWLSDSFSDLYSSYVIFYFLLLSVVIIIISIFNVEFYAVITQGQYSFLVVPCTGTNSFGSPAAQTCLNEYHLFFLLTGAFMGYSYSLLYFVNNMNYLPFPIIQQYKFLRFRRSLLLLVKHSCVESLFLVRNFCILYYFLGYIPKAWISTAMNLHIDEQVHRPLDTASGLLNLSLLYHVWLCGVFLLTTWYVSWILFKIYATEAHVFPVQPPFAEGSDECLPKVLNSNPPPIIKYLALQDLMLLSQYSPSRRQEVFSLSQPGGHPHNWTAISRECLNLLNGMTQKLILYQEAAATNGRVSSSYPVEPKKLNSPEETAFQTPKSSQMPRPSVPPLVKTSLFSSKLSTPDVVSPFGTPFGSSVMNRMAGIFDVNTCYGSPQSPRLIRRGPRLWTSASDQQMTEFSNPSPSTSISAEGKTMRQPSVIYSWIQNKREQIKNFLSKRVLIMYFFSKHPEASIQAVFSDAQMHIWALEGLSHLVAASFTEDRFGVVQTTLPAILNTLLTLQEAVDKYFKLPHASSKPPRISGSLVDTSYKTLRFAFRASLKTAIYRITTTFGEHLNAVQASAEHQKRLQQFLEFKE</t>
  </si>
  <si>
    <t>2413423</t>
  </si>
  <si>
    <t>ENSE00001522953</t>
  </si>
  <si>
    <t>3645567</t>
  </si>
  <si>
    <t>(+)alt-N-terminus,(+)AA:317(AAH03118.1)-&gt;341(ENSP00000326531)</t>
  </si>
  <si>
    <t>(+)REPEAT-WD 1,(+)WD40_repeat-like-IPR011046</t>
  </si>
  <si>
    <t>(+)sequence: (AAH03118.1)MTIFSQSVSPCGKFLAAGNNYGQIAIFSLSSALSSEAKEESKKPVVTFQAHDGPVYSMVSTDRHLLSAGDGEVKAWLWAEMLKKGCKELWRRQPPYRTSLEVPEINALLLVPKENSLILAGGDCQLHTMDLETGTFTRVLRGHTDYIHCLALRERSPEVLSGGEDGAVRLWDLRTAKEVQTIEVYKHEECSRPHNGRWIGCLATDSDWMVCGGGPALTLWHLRSSTPTTIFPIRAPQKHVTFYQDLILSAGQGRCVNQWQLSGELKAQVPGSSPGLLSLSLNQQPAAPECKVLTAAGNSCRVDVFTNLGYRAFSLSF -&gt; (ENSP00000326531)MERAVPLAVPLGQTEVFQALQRLHMTIFSQSVSPCGKFLAAGNNYGQIAIFSLSSALSSEAKEESKKPVVTFQAHDGPVYSMVSTDRHLLSAGDGEVKAWLWAEMLKKGCKELWRRQPPYRTSLEVPEINALLLVPKENSLILAGGDCQLHTMDLETGTFTRVLRGHTDYIHCLALRERSPEVLSGGEDGAVRLWDLRTAKEVQTIEVYKHEECSRPHNGRWIGCLATDSDWMVCGGGPALTLWHLRSSTPTTIFPIRAPQKHVTFYQDLILSAGQGRCVNQWQLSGELKAQVPGSSPGLLSLSLNQQPAAPECKVLTAAGNSCRVDVFTNLGYRAFSLSF</t>
  </si>
  <si>
    <t>ENSE00001330644</t>
  </si>
  <si>
    <t>ENSG00000204681</t>
  </si>
  <si>
    <t>GABBR1</t>
  </si>
  <si>
    <t>Gamma-aminobutyric acid type B receptor subunit 1 Precursor (GABA-B receptor 1)(GABA-B-R1)(Gb1) [Source:UniProtKB/Swiss-Prot;Acc:Q9UBS5]</t>
  </si>
  <si>
    <t>2947934</t>
  </si>
  <si>
    <t>(-)alt-N-terminus,(-)AA:844(ENSP00000366211)-&gt;961(ENSP00000366197)</t>
  </si>
  <si>
    <t>(-)Complement_control_module-IPR016060,(-)DISULFID,(-)DOMAIN-Sushi 1,(-)DOMAIN-Sushi 2,(-)SIGNAL,(-)Sushi_SCR_CCP-IPR000436,(-)TOPO_DOM-Extracellular</t>
  </si>
  <si>
    <t>(-)sequence: (ENSP00000366211)MGPGAPFARVGWPLPLLVVMAAGVAPVWASHSPHLPRPHSRVPPHPSSERRAVYIGALFPMSGGWPGGQACQPAVEMALEDVNSRRDILPDYELKLIHHDSKCDPGQATKYLYELLYNDPIKIILMPGCSSVSTLVAEAARMWNLIVLSYGSSSPALSNRQRFPTFFRTHPSATLHNPTRVKLFEKWGWKKIATIQQTTEVFTSTLDDLEERVKEAGIEITFRQSFFSDPAVPVKNLKRQDARIIVGLFYETEARKVFCEVYKERLFGKKYVWFLIGWYADNWFKIYDPSINCTVDEMTEAVEGHITTEIVMLNPANTRSISNMTSQEFVEKLTKRLKRHPEETGGFQEAPLAYDAIWALALALNKTSGGGGRSGVRLEDFNYNNQTITDQIYRAMNSSSFEGVSGHVVFDASGSRMAWTLIEQLQGGSYKKIGYYDSTKDDLSWSKTDKWIGGSPPADQTLVIKTFRFLSQKLFISVSVLSSLGIVLAVVCLSFNIYNSHVRYIQNSQPNLNNLTAVGCSLALAAVFPLGLDGYHIGRNQFPFVCQARLWLLGLGFSLGYGSMFTKIWWVHTVFTKKEEKKEWRKTLEPWKLYATVGLLVGMDVLTLAIWQIVDPLHRTIETFAKEEPKEDIDVSILPQLEHCSSRKMNTWLGIFYGYKGLLLLLGIFLAYETKSVSTEKINDHRAVGMAIYNVAVLCLITAPVTMILSSQQDAAFAFASLAIVFSSYITLVVLFVPKMRRLITRGEWQSEAQDTMKTGSSTNNNEEEKSRLLEKENRELEKIIAEKEERVSELRHQLQSRQQLRSRRHPPTPPEPSGGLPRGPPEPPDRLSCDGSRVHLLYK -&gt; (ENSP00000366197)MLLLLLLAPLFLRPPGAGGAQTPNATSEGCQIIHPPWEGGIRYRGLTRDQVKAINFLPVDYEIEYVCRGEREVVGPKVRKCLANGSWTDMDTPSRCVRICSKSYLTLENGKVFLTGGDLPALDGARVDFRCDPDFHLVGSSRSICSQGQWSTPKPHCQVNRTPHSERRAVYIGALFPMSGGWPGGQACQPAVEMALEDVNSRRDILPDYELKLIHHDSKCDPGQATKYLYELLYNDPIKIILMPGCSSVSTLVAEAARMWNLIVLSYGSSSPALSNRQRFPTFFRTHPSATLHNPTRVKLFEKWGWKKIATIQQTTEVFTSTLDDLEERVKEAGIEITFRQSFFSDPAVPVKNLKRQDARIIVGLFYETEARKVFCEVYKERLFGKKYVWFLIGWYADNWFKIYDPSINCTVDEMTEAVEGHITTEIVMLNPANTRSISNMTSQEFVEKLTKRLKRHPEETGGFQEAPLAYDAIWALALALNKTSGGGGRSGVRLEDFNYNNQTITDQIYRAMNSSSFEGVSGHVVFDASGSRMAWTLIEQLQGGSYKKIGYYDSTKDDLSWSKTDKWIGGSPPADQTLVIKTFRFLSQKLFISVSVLSSLGIVLAVVCLSFNIYNSHVRYIQNSQPNLNNLTAVGCSLALAAVFPLGLDGYHIGRNQFPFVCQARLWLLGLGFSLGYGSMFTKIWWVHTVFTKKEEKKEWRKTLEPWKLYATVGLLVGMDVLTLAIWQIVDPLHRTIETFAKEEPKEDIDVSILPQLEHCSSRKMNTWLGIFYGYKGLLLLLGIFLAYETKSVSTEKINDHRAVGMAIYNVAVLCLITAPVTMILSSQQDAAFAFASLAIVFSSYITLVVLFVPKMRRLITRGEWQSEAQDTMKTGSSTNNNEEEKSRLLEKENRELEKIIAEKEERVSELRHQLQSRQQLRSRRHPPTPPEPSGGLPRGPPEPPDRLSCDGSRVHLLYK</t>
  </si>
  <si>
    <t>2947889</t>
  </si>
  <si>
    <t>ENSE00001242372|ENSE00001472605|ENSE00001526083</t>
  </si>
  <si>
    <t>2820410</t>
  </si>
  <si>
    <t>ENSG00000119681</t>
  </si>
  <si>
    <t>LTBP2</t>
  </si>
  <si>
    <t>Latent-transforming growth factor beta-binding protein 2 Precursor (LTBP-2) [Source:UniProtKB/Swiss-Prot;Acc:Q14767]</t>
  </si>
  <si>
    <t>3572026</t>
  </si>
  <si>
    <t>3571944</t>
  </si>
  <si>
    <t>ENSE00000808199</t>
  </si>
  <si>
    <t>E36-1</t>
  </si>
  <si>
    <t>ENSG00000134882</t>
  </si>
  <si>
    <t>PHGDHL1</t>
  </si>
  <si>
    <t>Ubiquitin-associated domain-containing protein 2 Precursor (Phosphoglycerate dehydrogenase-like protein 1) [Source:UniProtKB/Swiss-Prot;Acc:Q8NBM4]</t>
  </si>
  <si>
    <t>3498331</t>
  </si>
  <si>
    <t>(-)alt-N-terminus,(-)AA:333(ENSP00000317007)-&gt;344(ENSP00000383911)</t>
  </si>
  <si>
    <t>(-)sequence: (ENSP00000317007)KAPLSKSLLLVPSALSLLLALLLPHCQKLFVYDLHAVKNDFQIWRLICGRIICLDLKDTFCSSLLIYNFRIFERRYGSRKFASFLLGSWVLSALFDFLLIEAMQYFFGITAASNLPSGFLAPVFALFVPFYCSIPRVQVAQILGPLSITNKTLIYILGLQLFTSGSYIWIVAISGLMSGLCYDSKMFQVHQVLCIPSWMAKFFSWTLEPIFSSSEPTSEARIGMGATLDIQRQQRMELLDRQLMFSQFAQGRRQRQQQGGMINWNRLFPPLRQRQNVNYQGGRQSEPAAPPLEVSEEQVARLMEMGFSRGDALEALRASNNDLNVATNFLLQH -&gt; (ENSP00000383911)MFTSTGSSGLYKAPLSKSLLLVPSALSLLLALLLPHCQKLFVYDLHAVKNDFQIWRLICGRIICLDLKDTFCSSLLIYNFRIFERRYGSRKFASFLLGSWVLSALFDFLLIEAMQYFFGITAASNLPSGFLAPVFALFVPFYCSIPRVQVAQILGPLSITNKTLIYILGLQLFTSGSYIWIVAISGLMSGLCYDSKMFQVHQVLCIPSWMAKFFSWTLEPIFSSSEPTSEARIGMGATLDIQRQQRMELLDRQLMFSQFAQGRRQRQQQGGMINWNRLFPPLRQRQNVNYQGGRQSEPAAPPLEVSEEQVARLMEMGFSRGDALEALRASNNDLNVATNFLLQH</t>
  </si>
  <si>
    <t>3498315</t>
  </si>
  <si>
    <t>ENSE00001580382|ENSE00001588233</t>
  </si>
  <si>
    <t>ENSG00000112149</t>
  </si>
  <si>
    <t>CD83</t>
  </si>
  <si>
    <t>CD83 antigen Precursor (Cell surface protein HB15)(B-cell activation protein)(CD83 antigen) [Source:UniProtKB/Swiss-Prot;Acc:Q01151]</t>
  </si>
  <si>
    <t>2895892</t>
  </si>
  <si>
    <t>(+)alt-N-terminus,(+)alt-C-terminus,(+)AA:89(AK309541-PEP)-&gt;204(BAD97035.1),(+)microRNA-target(hsa-miR-380*:mirbase)</t>
  </si>
  <si>
    <t>(+)DISULFID,(+)DOMAIN-Ig-like V-type,(+)Ig-like-IPR007110,(+)Ig_V-set-IPR013106,(+)Ig_V-set_sub-IPR003596,(+)Ig_sub-IPR003599,(+)Ig_sub2-IPR003598,(+)SIGNAL,(+)TOPO_DOM-Cytoplasmic,(+)TOPO_DOM-Extracellular</t>
  </si>
  <si>
    <t>(+)sequence: (AK309541-PEP)METPQEDHLRGQHYHQKGQNGSFDAPNGRPYSLKIRNTTSCNSGTYRCTLQDPDGQRNLSGKVILRVTGEVTCCTCFLLEQCMCTSFRS -&gt; (BAD97035.1)MSRGLQLLLLSCAYSLAPATPEVKVACSEDVDLPCTAPWDPQVPYTVSWVKLLEGGEERMETPQEDHLRGQHYHQKGQNGSFDAPNERPYSLKIRNTTSCNSGTYRCTLQDPDGQRNLSGKVILRVTGCPAQRKEETFKKYRAEIVLLLALVIFYLTLIIFTCFARLQSIFPDFSKAGMERAFLPVTSPNKHLGLVTPHKTELV,(+)miR-sequence: (hsa-miR-380*:mirbase)ATGCAGCTATCTGGTCAACCT</t>
  </si>
  <si>
    <t>2895841</t>
  </si>
  <si>
    <t>AK223315-5|ENSE00001479901</t>
  </si>
  <si>
    <t>E24-5</t>
  </si>
  <si>
    <t>2623918</t>
  </si>
  <si>
    <t>(+)alt-N-terminus,(+)AA:428(BAG60023.1)-&gt;818(BAG51306.1),(+)microRNA-target(hsa-miR-630:mirbase,hsa-miR-938:mirbase,hsa-miR-617:mirbase,hsa-miR-769-5p:mirbase,hsa-miR-339-5p:mirbase)</t>
  </si>
  <si>
    <t>(+)Cyt_P450_CS-IPR017972,(+)REGION-Interaction with ITGA5,(+)REGION-Interaction with LIMK</t>
  </si>
  <si>
    <t>(+)sequence: (BAG60023.1)MATARTFGPEREAEPAKEARVVGSELVDTYTVYIIQVTDGSHEWTVKHRYSDFHDLHEKLVAERKIDKNLLPPKKIIGKNSRSLVEKREKDLEVYLQKLLTACVLLSTKAVYFVLHDGLRRYFSEPLQDFWHQKNTDYNNSPFHISQCFVLKLSDLQSVNVGLFDQHFRLTGSTPMQVVTCLTRDSYLTHCFLQHLMVVLSSLERTPSPEPVDKDFYSEFGNKTTGKMENYELIHSSRVKFTYPSEEEIGDLTFTVAQKMAEPEKAPALSILLYVQAFQVGMPPPGCCRGPLRPKTLLLTSSEIFLLDEDCVHYPLPEFAKEPPQRDRYRLDDGRRVRDLDRVLMGYQTYPQALTLVFDDVQGHDLMGSVTLDHFGEVPGGPARASQGREVQWQVFVPSAESREKLISLLARQWEALCGRELPVELTG -&gt; (BAG51306.1)MGPPDVEEEEGGGQGEEEEEEEEDEEAEEERLALEWALGADEDFLLEHIRILKVLWCFLIHVQGSIRQFAACLVLTDFGIAVFEIPHQESRGSSQHILSSLRFVFCFPHGDLTEFGFLMPELCLVLKVRHSENTLFIISDAANLHEFHADLRSCFAPQHMAMLCSPILYGSHTSLQEFLRQLLTFYKVAGGCQERSQGCFPVYLVYSDKRMVQTAAGDYSGNIEWASCTLCSAVRRSCCAPSEAVKSAAIPYWLLLTPQHLNVIKADFNPMPNRGTHNCRNRNSFKLSRVPLSTVLLDPTRSCTQPRGAFADGHVLELLVGYRFVTAIFVLPHEKFHFLRVYNQLRASLQDLKTVVIAKTPGTGGSPQGSFADGQPAERRASNDQRPQEVPAEALAPAPVEVPAPAPAAASASGPAKTPAPAEASTSALVPEETPVEAPAPPPAEAPAQYPSEHLIQATSEENQIPSHLPACPSLRHVASLRGSAIIELFHSSIAEVENEELRHLMWSSVVFYQTPGLEVTACVLLSTKAVYFVLHDGLRRYFSEPLQDFWHQKNTDYNNSPFHISQCFVLKLSDLQSVNVGLFDQHFRLTGSTPMQVVTCLTRDSYLTHCFLQHLMVVLSSLERTPSPEPVDKDFYSEFGNKTTGKMENYELIHSSRVKFTYPSEEEIGDLTFTVAQKMAEPEKAPALSILLYVQAFQVGMPPPGCCRGPLRPKTLLLTSSEIFLLDEDCVHYPLPEFAKEPPQRDRYRLDDGRRVRDLDRVLMGYQTYPQALTLVFDDVQGHDLMGSAESREKLISLLARQWEALCGRELPVELTG,(+)miR-sequence: (hsa-miR-630:mirbase)CCTGAGGCTGGTAGCAGAATGCA,(+)miR-sequence: (hsa-miR-938:mirbase)AGTGGGAGAGCCCGTGGGGGCA,(+)miR-sequence: (hsa-miR-617:mirbase)TTGTTCTTCAAAGTGGAGGTCT,(+)miR-sequence: (hsa-miR-769-5p:mirbase)GTTCTTCAAAGTGGAGGTCTCC,(+)miR-sequence: (hsa-miR-339-5p:mirbase)GGAGAGCCCGTGGGGGCAGGGG</t>
  </si>
  <si>
    <t>AB023192-23|AK027331-7|AK075000-7|AL137405-1</t>
  </si>
  <si>
    <t>ENSG00000174111</t>
  </si>
  <si>
    <t>SOCS7</t>
  </si>
  <si>
    <t>Suppressor of cytokine signaling 7 (SOCS-7)(Nck, Ash and phospholipase C gamma-binding protein)(Nck-associated protein 4)(NAP-4) [Source:UniProtKB/Swiss-Prot;Acc:O14512]</t>
  </si>
  <si>
    <t>I1-3</t>
  </si>
  <si>
    <t>3719721</t>
  </si>
  <si>
    <t>(+)alt-coding,(+)AA:297(BC121031-PEP)-&gt;297(ENSP00000377883)</t>
  </si>
  <si>
    <t>(+)sequence: (BC121031-PEP)MGGSAGRELDAGRKPKLTRTQSAFSPVSFSPLFTGETVSLVDVDISQRGLTSPHPPTPPPPPRRSLSLLDAFPRIAPIRAAESLHSQPPQHLQCPLYRPDSSSFAASLRELEKCGWYWGPMNWEDAEMKLKGKPDGSFLVRDSSDPRYILSLSFRSQGITHHTRMEHYRGTFSLWCHPKFEDRCQSVVEFIKRAIMHSKNGKFLYFLRSRVPGLPPTPVQLLYPVSRFSNVKSLQHLCRFRIRQLVRIDHIPDLPLPKPLISYIRKFYYYDPQEEVYLSLKEAQLISRQKQEVEPST -&gt; (ENSP00000377883)MGGSAGRELDAGRKPKLTRTQSAFSPVSFSPLFTGETVSLVDVDISQRGLTSPHPPTPPPPPRRSLSLLDAFPRIAPIRAAESLHSQPPQHLQCPLYRPDSSSFAASLRELEKCGWYWGPMNWEDAEMKLKGKPDGSFLVRDSSDPRYILSLSFRSQGITHHTRMEHYRGTFSLWCHPKFEDRCQSVVEFIKRAIMHSKNGKFLYFLRSRVPGLPPTPVQLLYPVSRFSNVKSLQHLCRFRIRQLVRIDHIPDLPLPKPLISYIRKFYYYDPQEEVYLSLKEAQLISKQKQEVEPST</t>
  </si>
  <si>
    <t>3719718</t>
  </si>
  <si>
    <t>ENSE00001319653</t>
  </si>
  <si>
    <t>ENSG00000173482</t>
  </si>
  <si>
    <t>PTPRM</t>
  </si>
  <si>
    <t>Receptor-type tyrosine-protein phosphatase mu Precursor (Protein-tyrosine phosphatase mu)(R-PTP-mu)(EC 3.1.3.48) [Source:UniProtKB/Swiss-Prot;Acc:P28827]</t>
  </si>
  <si>
    <t>3777567</t>
  </si>
  <si>
    <t>(+)alt-N-terminus,(+)alt-C-terminus,(+)AA:145(AK022058-PEP)-&gt;847(BAG64655.1)</t>
  </si>
  <si>
    <t>(+)DISULFID,(+)DOMAIN-Fibronectin type-III 1,(+)DOMAIN-Fibronectin type-III 2,(+)DOMAIN-Fibronectin type-III 3,(+)DOMAIN-Ig-like C2-type,(+)DOMAIN-MAM,(+)FN_III-IPR003961,(+)Fibronectin_typ-III-like_fold-IPR008957,(+)FnIII_subd-IPR003962,(+)HELIX,(+)Ig-IPR013151,(+)Ig-like-IPR007110,(+)Ig_I-set-IPR013098,(+)Ig_sub-IPR003599,(+)Ig_sub2-IPR003598,(+)MAM-IPR000998,(+)MOD_RES-Phosphoserine,(+)SIGNAL,(+)STRAND,(+)TRANSMEM,(+)TURN</t>
  </si>
  <si>
    <t>(+)sequence: (AK022058-PEP)MSIFSAKNCDEKPVGLSFVIAHSLSCISIRHCCESRGDCQLQNFFHDLVFAWCLRENGCSSLPLTVHVWDYCLAAPVELILISSPNFRSSLLSITPHLCMWLSELTGDSVIARKGISCLCDYKYQGTDSPSPTPTSTLTQRCMTK -&gt; (BAG64655.1)MRGLGTCLATLAGLLLTAAGETFSGGCLFDEPYSTCGYSQSEGDDFNWEQVNTLTKPTSDPWMPSGSFMLVNASGRPEGQRAHLLLPQLKENDTHCIDFHYFVSSKSNSPPGLLNVYVKVNNGPLGNPIWNISGDPTRTWNRAELAISTFWPNFYQVIFEVITSGHQGYLAIDEVKVLGHPCTRTPHFLRIQNVEVNAGQFATFQCSAIGRTVAGDRLWLQGIDVRDAPLKEIKVTSSRRFIASFNVVNTTKRDAGKYRCMIRTEGGVGISNYAELVVKEPPVPIAPPQLASVGATYLWIQLNANSINGDGPIVAREVEYCTASGSWNDRQPVDSTSYKIGHLDPDTEYEISVLLTRPGEGGTGSPGPALRTRTKCADPMRGPRKLEVVEVKSRQITIRWEPFGYNVTRCHSYNLTVHYCYQVGGQEQVREEVSWDTENSHPQHTITNLSPYTNVSVKLILMNPEGRKESQELIVQTDEDLPGAVPTESIQGSTFEEKIFLQWREPTQTYGVITLYEITYKAVSSFDPEIDLSNQSGRVSKLGNETHFLFFGLYPGTTYSFTIRASTAKGFGPPATNQFTTKISAPSMPAYELETSLNQTDNTVTVMLKPAHSRGAPVSVYQIVVEEERPRRTKKTTEILKCYPVPIHFQNASLLNSQYYFAAEFPADSLQAAQPFTIGDNKTYNGYWNTPLLPYKSYRIYFQAASRANGETKIDCVQVATKGAATPKPVPEPEKQTDHTVKIAGVIAGILLFVIIFLGVVLVMKKRKLAKKRKETMSSTRQEMTVMVNSMDKSYAEQGTNCDEAFSFMDTHNLNGRSVSSPSSFTMKTNTLSTSVPNSYYPRYCYS</t>
  </si>
  <si>
    <t>(direct)Ig_sub2-IPR003598, (direct)Ig-like-IPR007110, (direct)Ig_sub-IPR003599, (direct)Ig_I-set-IPR013098, (direct)Ig-IPR013151</t>
  </si>
  <si>
    <t>3777470</t>
  </si>
  <si>
    <t>ENSE00001306125|ENSE00001557930</t>
  </si>
  <si>
    <t>E37-1|E37-3</t>
  </si>
  <si>
    <t>3854632</t>
  </si>
  <si>
    <t>(-)alt-N-terminus,(-)alt-C-terminus,(-)AA:51(U31317-PEP)-&gt;518(BAG59055.1)</t>
  </si>
  <si>
    <t>(-)DOMAIN-SH2; atypical,(-)JAK-IPR009127,(-)JAK3-IPR009130,(-)MOD_RES-Phosphothreonine,(-)SH2-IPR000980,(+)HELIX</t>
  </si>
  <si>
    <t>(-)sequence: (U31317-PEP)MKLCWAPSPQDRPSFSALGPQLDMLWSGSRGCETHAFTAHPEGKHHSLSFS -&gt; (BAG59055.1)MAPPSEETPLIPQRSCSLLSTEAGALHVLLPARGPGPPQRLSFSFGDRLAEDLCVQAAKASGILPVYHSLFALATEDLSCWFPPSHIFSVEDASTQVLLYRIRFYFPNWFGLEKCHRFGLRKDLASAILDLPVLEHLFAQHRSDLVSGRLPVGLSLKEQGECLSLAVLDLARMAREQAQRPGELLKTVSYKACLPPSLRDLIQGLSFVTRRRIRRTVRRALRRVAACQADRHSLMAKYIMDLERLDPAGATETFHVGLPGALGGHDGLGLLRVAGDGGIAWTQGEQEVLQPFRDFPEIVDISIKQAPRVGPAGEHRLVTVTRTDNQILEAEFPGLPEALSFVALVDGYFRLTTDSQHFFCKEVAPPRLLEEVAEQCHGPITLDFAINKLKTGGSRPGSYVLRRSPQDFDSFLLTVCVQNPLGPDYKGCLIRRSPTGTFLLVGLSRPHSSLRELLATCWDGGLHVDGVAVTLTSCCIPRPKGTARCEPCHLHLVSLQLSALPLGEFHSWTNPSDGTILR</t>
  </si>
  <si>
    <t>(direct)Prot_kinase_core-IPR000719, (direct)TyrPK_Jak-IPR016251</t>
  </si>
  <si>
    <t>ENSE00001355889|U31317-1</t>
  </si>
  <si>
    <t>altThreePrime|cassette-exon</t>
  </si>
  <si>
    <t>ENSG00000214427</t>
  </si>
  <si>
    <t>AL512802.2</t>
  </si>
  <si>
    <t>Putative uncharacterized protein ENSP00000381351 Fragment  [Source:UniProtKB/TrEMBL;Acc:A8MTA4]</t>
  </si>
  <si>
    <t>3581310</t>
  </si>
  <si>
    <t>(+)alt-N-terminus,(+)alt-C-terminus,(+)AA:765(AAH90889.1)-&gt;2555(ENSP00000381351)</t>
  </si>
  <si>
    <t>(+)sequence: (AAH90889.1)MKASKSGVSLPQRDVDPSLSSATAGGSFQDTEKASSDGGRGGLGATASATGSEGVNLHRPQVHIPSLGFAKPDLRSSKAKVEVSQPEADLPLPKHDLSTEGDSRGCGLGDVPVSQPCGEGIAPTPEDPLQPSCRKPDAEVLTVESPEEEAMTKYSQESWFKMPKFRMPSLRRSFRDRGGAGKLEVAQTQAPAATGGEAAAKVKEFLVSGSNVEAAMSLQLPEADAEVTASESKSSTDILRCDLDSTGLKLHLSTAGMTGDELSTSEVRIHPSKGPLPFQMPGMRLPETQVLPGEIDETPLSKPGHDLASMEDKTEKWSSQPEGPLKLKASSTDMPSQISVVNVDQLWEDSVLTVKFPKLMVPRFSFPAPSSEDDVFIPTVREVQCPEANIDTALCKESPGLWGASILKAGAGVPGEQPVDLNLPLEAPPISKVRVHIQGAQVESQEVTIHSIVTPEFVDLSVPRTFSTQIVRESEIPTSEIQTPSYGFSLLKVKIPEPHTQARVYTTMTQHSRTQEGTEEAPIQATPGVDSISGDLQPDTGEPFEMISSSVNVLGQQTLTFEVPSGHQLADSCSDEEPAEILEFPPDDSQEATTPLADEGRAPKDKPESKKSGLLWFWLPNIGFSSSVDETGVDSKNDVQRSAPIQTQPEARPEAELPKKQEKAGWFRFPKLGFSSSPTKKSKSTEDGAELEEQKLQEETITFFDARESFSPEEKEEGELIGPVGTGLDSRVMVTSAARTELILPEQDRKADDESKGSGLGPNEG -&gt; (ENSP00000381351)SKFKMPKFKMPLFGASAPGKSMEASVDVSAPKVEADVSLLSMQGDLKTTDLSVQTPSADLEVQDGQVDVKLPEGPLPEGASLKGHLPKVQRPSLKMPKVDLKGPKLDLKGPKAEVTAPDVKMSLSSMEVDVQAPRAKLDGARLEGDLSLADKEVTAKDSKFKMPKFKMPSFGVSAPGKSMEDSVDVSAPKVEADVSLSSMQGDLKATDLSIQPPSADLEVQAGQVDVKLPEGPVPEGAGPKVHLPKVEMPSFKMPKVDLKGPQIDVKGPKLDLKGPKAEVTAPDGEVSLPSIKFKMPKFKMPSFGVSAPDLKSPKAEVTAPDVEVSLPSVEVDVEAPGAKLDSARLEGELSLADKDVTAKDSRFKMPKFKMPSFGASAPGKSIEASVDVSAPKVEADMPKVDLKGPQVEVRGPKLDLKGHKAEVTAHEVAVSLPSVEVDMQAPGAKLDGAQLDGDLSLADKDVTAKDSKFKMPKFKMPSFGVSAPGKSIEASVDLSAPKVEADMSLPSMQGDLKTTDLSIQPPSTDLELQAGQLDVKLPEGPVPEGAGLKGHLPKLQMPSFKVPKVDLKGPEIDIKGPKLDLKDPKVEVTAPDVEVSLPNSKFKMPKFKMPSFGVSAPGKSIEASVDVSAPKVEADVSLPSMQGDLKATDLSIQPPSADLEGAGLKGHLPKVQMPSFKMPKVDLKGPQIDVKGPKLDLKGPKVEVTAPDDKAVTAKDSKFKMPKFKMPSFGVSAPGKSIEASVDVSEPKVEADVSLPSMQGDLKTTDLSIQSPSADLEVQAGQGAGFKGHLPKVQMPSLKMPKVALKGPQMDVKGPKLDLKGPKAEVMAPDVEVSLPSVEVDVEAPGAKLDNSKFKMPKFKMPSFGVSAPGKSIEASVDVSAPKVEAEFKMPKVDLKGPQTDVKGAKLDLKGPKAEVTAPDVEVSLPSMEVDVQAQKAKLDGARLEGDLSLADKDMTAKDSKFKMPKFKMPSFGVSAPGRSIEASVDVPAPKVEADVSLPSMQGDLKTTDLSIQPPSADLKVQTGQVDVKLPEGHVPEGAGLKGHLPKVEMPSLKMPKVDLKGPQVDIKGPKLDLKDPKVEMRVPDVEVSLPNSKFKMPKFKMPSFGVSAPGKSIEASVDVSPPKVEADMSLPSMQGDLKTTVPKVDLKGPEIDIKGPKLDLKDPKVEVTAPDVEVSLPSVEMPSFKMPKVDLKGPQIDVKGPKLDLKGPKTDVMAPDVEVSQPNSRFKIPKFKMPSFGVSAPGKSIEASVDVSAPKVEADGSLSSMQGDLKATDLSIQPPSADLEVQAGQVDVKLPEGPVPEGAGLKGHLPKVQMPSFKMPEMDLKGPQLDVKGPKLDLKGPKLKVEADMSLPSMQGDLKTTDISIQPPSAQLEVQAGQVDVKLPEGHVPEGAGLKGHLPKLQMPSFKMPEVDLKGPQIDVKGPNVDLKGPKAEVTAPDGAGLKGHLPKVQMPSFKMPKVDLKGPQIDVKGPKLDLKGPKAEVTAPDVEVSLPSVEVDVEAPRAKLDGARLEGDLSLADKDVTAKDSKFKMPKFKMPSFGVSAPGKSIEVSVDVSAPKVEAEVSLPSMQGDLKTTDISIEPPSAQLEVQAGQVDLKLPEGHVPEGAGLKGHLPKLQMPSFKMPKVDRKGPQIDVKGPKLDLKGPKTDVTAPDVEVSQPGMEMPSFKMPKVDRKGPQIDIKGPKLDLKGPKMDVTAPDVEVSQPSIKFKMPKFKMPSYRASAPGKSIQASVDVSAPKAEADVSLPSMQGDLKTTDLSIQLPSVDLEVQAGQVDVKLPEGHVPEGAGLKGHLPKVEMPSFKMPKVDLKSPQVDIKGPKLDLKVPKAEVTVPDVEDVTAKDSKFKMPKFKMPSFGVSAPGRSIEASLDVSAPKVEADVSLSTPKVDLKGPQIDVKGPKLDLKGPKAEVEMPSLKMPKVDLKGPQVDIKGPKLDLKVSKAEVTAPDVEVSLPSVEVDVQAPRAKLDSAQLEGDLSLADKDVTAKDSKFKMPKFKMPSFGVSAPDIKGPKLDLKDPKVEVTAPDVEVSLPSVEVDVEAPGAKMPSFKMPKVDLKGPQIDVKGPKLDLKGPKAEVTAPDVKMSLSSMEVDVQAPRAKLDGVQLEGDLSLADKDVTAKDSKFKMPKFIQSPSADLEVQAGQVDVKLPEGPLPKGAGLKGHLPKVQMPCLKMPKVALKGPQVDVKGPKLDLKGPKADVMTPVVEVSLPSMEVDVEAPGAKLDSVRLEGDLSLADKDMTAKDSKFKMPKFKMPSFGVSAPGKSIEASLDVSALKVEADVSLPSMQGDLKTTHLSIQPPSADLEVQAGQEDVKLPEGPVHEGAGLKGHLPKLQMPSFKVPKVDLKGPQIDVNVPKLDLKGPKVEVTSPNLDVSLPSMEVDIQAPGAKLDSTRLEGDLSLADKDVTAKDSKFKMPKFKMPSFGMLSPGKSIEVSVDVSAPKMEADMSIPSMQGDLKTTDLRIQAPSADLEVQAGQVDLKLPEGHMPEVAGLKGHLPKVEMPSFKMPKVDLKGPQVDVKGPKLDLKGPKAEVMAPDVEVSLPSVETDVQAPGSMLDGARLEGDLSL</t>
  </si>
  <si>
    <t>ENSE00001532629</t>
  </si>
  <si>
    <t>ENSG00000151414</t>
  </si>
  <si>
    <t>NEK7</t>
  </si>
  <si>
    <t>Serine/threonine-protein kinase Nek7 (EC 2.7.11.1)(NimA-related protein kinase 7) [Source:UniProtKB/Swiss-Prot;Acc:Q8TDX7]</t>
  </si>
  <si>
    <t>2373751</t>
  </si>
  <si>
    <t>(+)AA:302(ENSP00000375835)-&gt;302(ENSP00000356355)</t>
  </si>
  <si>
    <t>(+)sequence: (ENSP00000375835)MDEQSQGMQGPPVPQFQPQKALRPDMGYNTLANFRIEKKIGRGQFSEVYRAACLLDGVPVALKKVQIFDLMDAKARADCIKEIDLLKQLNHPNVIKYYASFIEDNELNIVLELADAGDLSRMIKHFKKQKRLIPERTVWKYFVQLCSALEHMHSRRVMHRDIKPANVFITATGVVKLGDLGLGRFFSSKTTAAHSLVGTPYYMSPERIHENGYNFKSDIWSLGCLLYEMAALQSPFYGDKMNLYSLCKKIEQCDYPPLPSDHYSEELRQLVNMCINPDPEKRPDVTYVYDVAKRMHACTASS -&gt; (ENSP00000356355)MDEQSQGMQGPPVPQFQPQKALRPDMGYNTLANFRIEKKIGRGQFSEVYRAACLLDGVPVALKKVQIFDLMDAKARADCIKEIDLLKQLNHPNVIKYYASFIEDNELNIVLELADAGDLSRMIKHFKKQKRLIPERTVWKYFVQLCSALEHMHSRRVMHRDIKPANVFITATGVVKLGDLGLGRFFSSKTTAAHSLVGTPYYMSPERIHENGYNFKSDIWSLGCLLYEMAALQSPFYGDKMNLYSLCKKIEQCDYPPLPSDHYSEELRQLVNMCINPDPEKRPDVTYVYDVAKRMHACTASS</t>
  </si>
  <si>
    <t>2373736</t>
  </si>
  <si>
    <t>ENSE00001444394|ENSE00001444400</t>
  </si>
  <si>
    <t>2575020</t>
  </si>
  <si>
    <t>(+)alt-N-terminus,(+)AA:189(ENSP00000386570)-&gt;251(AAQ09014.1)</t>
  </si>
  <si>
    <t>(+)DOMAIN-LIM zinc-binding 3,(+)Znf_LIM-IPR001781</t>
  </si>
  <si>
    <t>(+)sequence: (ENSP00000386570)MFRSDAYHPDHFNCTHCGKELTAEARELKGELYCLPCHDKMGVPICGACRRPIEGRVVNALGKQWHVEHFVCAKCEKPFLGHRHYEKKGLAYCETHYNQLFGDVCYNCSHVIEGDVVSALNKAWCVSCFSCSTCNSKLTLKNKFVEFDMKPVCKRCYEKFPLELKKRLKKLSELTSRKAQPKATDLNSA -&gt; (AAQ09014.1)MNNNWHPGCFRCELCDVELADLGFVKNAGRHLCRPCHNREKAKGLGKYICQRCHLVIDEQPLMFRSDAYHPDHFNCTHCGKELTAEARELKGELYCLPCHDKMGVPICGACRRPIEGRVVNALGKQWHVEHFVCAKCEKPFLGHRHYEKKGLAYCETHYNQLFGDVCYNCSHVIEGDVVSALNKAWCVSCFSCSTCNSKLTLKNKFVEFDMKPVCKRCYEKFPLELKKRLKKLSELTSRKAQPKATDLNSA</t>
  </si>
  <si>
    <t>(indirect)PINCH-IPR017351, (indirect)Znf_LIM-IPR001781</t>
  </si>
  <si>
    <t>AF527767-3</t>
  </si>
  <si>
    <t>ENSG00000128309</t>
  </si>
  <si>
    <t>MPST</t>
  </si>
  <si>
    <t>3-mercaptopyruvate sulfurtransferase (MST)(EC 2.8.1.2) [Source:UniProtKB/Swiss-Prot;Acc:P25325]</t>
  </si>
  <si>
    <t>3944621</t>
  </si>
  <si>
    <t>(+)AA:297(ENSP00000380402)-&gt;297(ENSP00000383950)</t>
  </si>
  <si>
    <t>(+)sequence: (ENSP00000380402)MASPQLCRALVSAQWVAEALRAPRAGQPLQLLDASWYLPKLGRDARREFEERHIPGAAFFDIDQCSDRTSPYDHMLPGAEHFAEYAGRLGVGAATHVVIYDASDQGLYSAPRVWWMFRAFGHHAVSLLDGGLRHWLRQNLPLSSGKSQPAPAEFRAQLDPAFIKTYEDIKENLESRRFQVVDSRATGRFRGTEPEPRDGIEPGHIPGTVNIPFTDFLSQEGLEKSPEEIRHLFQEKKVDLSKPLVATCGSGVTACHVALGAYLCGKPDVPIYDGSWVEWYMRARPEDVISEGRGKTH -&gt; (ENSP00000383950)MASPQLCRALVSAQWVAEALRAPRAGQPLQLLDASWYLPKLGRDARREFEERHIPGAAFFDIDQCSDRTSPYDHMLPGAEHFAEYAGRLGVGAATHVVIYDASDQGLYSAPRVWWMFRAFGHHAVSLLDGGLRHWLRQNLPLSSGKSQPAPAEFRAQLDPAFIKTYEDIKENLESRRFQVVDSRATGRFRGTEPEPRDGIEPGHIPGTVNIPFTDFLSQEGLEKSPEEIRHLFQEKKVDLSKPLVATCGSGVTACHVALGAYLCGKPDVPIYDGSWVEWYMRARPEDVISEGRGKTH</t>
  </si>
  <si>
    <t>3944620</t>
  </si>
  <si>
    <t>ENSE00001185877|ENSE00001551020|ENSE00001557382|ENSE00001561243</t>
  </si>
  <si>
    <t>E1-3|E1-4|E1-5</t>
  </si>
  <si>
    <t>2333338</t>
  </si>
  <si>
    <t>(+)alt-N-terminus,(+)AA:1473(AB209478-PEP)-&gt;1898(ENSP00000361490)</t>
  </si>
  <si>
    <t>(+)DISULFID,(+)DOMAIN-Fibronectin type-III 1,(+)DOMAIN-Fibronectin type-III 2,(+)DOMAIN-Fibronectin type-III 6,(+)DOMAIN-Ig-like C2-type 1,(+)DOMAIN-Ig-like C2-type 2,(+)DOMAIN-Ig-like C2-type 3,(+)DOMAIN-Tyrosine-protein phosphatase 1,(+)DOMAIN-Tyrosine-protein phosphatase 2,(+)FN_III-IPR003961,(+)Fibronectin_typ-III-like_fold-IPR008957,(+)HELIX,(+)Ig-IPR013151,(+)Ig-like-IPR007110,(+)Ig_I-set-IPR013098,(+)Ig_V-set-IPR013106,(+)Ig_sub-IPR003599,(+)Ig_sub2-IPR003598,(+)SIGNAL,(+)STRAND,(+)TOPO_DOM-Cytoplasmic,(+)Tyr_Pase-IPR000387,(+)Tyr_Pase_cat-IPR003595,(+)Tyr_Pase_rcpt/non-rcpt-IPR000242</t>
  </si>
  <si>
    <t>(+)sequence: (AB209478-PEP)MLSASTMLVQWEPPEEPNGLVRGYRVYYTPDSRRPPNAWHKHNTDAGLLTTVGSLLPGITYSLRVLAFTAVGDGPPSPTIQVKTQQGVPAQPADFQAEVESDTRIQLSWLLPPQERIIMYELVYWAAEDEDQQHKVTFDPTSSYTLEDLKPDTLYRFQLAARSDMGVGVFTPTIEARTAQSTPSAPPQKVMCVSMGSTTVRVSWVPPPADSRNGVITQYSVAYEAVDGEDRGRHVVDGISREHSSWDLVGLEKWTEYRVWVRAHTDVGPGPESSPVLVRTDEDVPSGPPRKVEVEPLNSTAVHVYWKLPVPSKQHGQIRGYQVTYVRLENGEPRGLPIIQDVMLAEAQETTISGLTPETTYSVTVAAYTTKGDGARSKPKIVTTTVPGRPTMMISTTAMNTALLQWHPPKELPGELLGYRLQYCRADEARPNTIDFGKDDQHFTVTGLHKGTTYIFRLAAKNRAGLGEEFEKEIRTPEDLPSGFPQNLHVTGLTTSTTELAWDPPVLAERNGRIISYTVVFRDINSQQELQNITTDTRFTLTGLKPDTTYDIKVRAWTSKGSGPLSPSIQSRTMPVEQVFAKNFRVAAAMKTSVLLSWEVPDSYKSAVPFKILYNGQSVEVDGHSMRKLIADLQPNTEYSFVLMNRGSSAGGLQHLVSIRTAPDLLPHKPLPASAYIEDGRFDLSMPHVQDPSLVRWFYIVVVPIDRVGGSMLTPRWSTPEELELDELLEAIEQGGEEQRRRRRQAERLKPYVAAQLDVLPETFTLGDKKNYRGFYNRPLSPDLSYQCFVLASLKEPMDQKRYASSPYSDEIVVQVTPAQQQEEPEMLWVTGPVLAVILIILIVIAILLFKRKRTHSPSSKDEQSIGLKDSLLAHSSDPVEMRRLNYQTPGMRDHPPIPITDLADNIERLKANDGLKFSQEYESIDPGQQFTWENSNLEVNKLKNRYANVIAYDHSRVILTSIDGVPGSDYINANYIDGYRKQNAYIATQGPLPETMGDFWRMVWEQRTATVVMMTRLEEKSRVKCDQYWPARGTETCGLIQVTLLDTVELATYTVRTFALHKSGSSEKRELRQFQFMAWPDHGVPEYPTPILAFLRRVKACNPLDAGPMVVHCSAGVGRTGCFIVIDAMLERMKHEKTVDIYGHVTCMRSQRNYMVQTEDQYVFIHEALLEAATCGHTEVPARNLYAHIQKLGQVPPGESVTAMELEFKLLASSKAHTSRFISANLPCNKFKNRLVNIMPYELTRVCLQPIRGVEGSDYINASFLDGYRQQKAYIATQGPLAESTEDFWRMLWEHNSTIIVMLTKLREMGREKCHQYWPAERSARYQYFVVDPMAEYNMPQYILREFKVTDARDGQSRTIRQFQFTDWPEQGVPKTGEGFIDFIGQVHKTKEQFGQDGPITVHCSAGVGRTGVFITLSIVLERMRYEGVVDRFQTVKTLRTQRPAMVQTEDQYQLCYRAALEYLGSFDHYAT -&gt; (ENSP00000361490)MAPEPAPGRTMVPLVPALVMLGLVAGAHGDSKPVFIKVPEDQTGLSGGVASFVCQATGEPKPRITWMKKGKKVSSQRFEVIEFDDGAGSVLRIQPLRVQRDEAIYECTATNSLGEINTSAKLSVLEEEQLPPGFPSIDMGPQLKVVEKARTATMLCAAGGNPDPEISWFKDFLPVDPATSNGRIKQLRSGALQIESSEESDQGKYECVATNSAGTRYSAPANLYVRVRRVAPRFSIPPSSQEVMPGGSVNLTCVAVGAPMPYVKWMMGAEELTKEDEMPVGRNVLELSNVVRSANYTCVAISSLGMIEATAQVTVKALPKPPIDLVVTETTATSVTLTWDSGNSEPVTYYGIQYRAAGTEGPFQEVDGVATTRYSIGGLSPFSEYAFRVLAVNSIGRGPPSEAVRARTGEQAPSSPPRRVQARMLSASTMLVQWEPPEEPNGLVRGYRVYYTPDSRRPPNAWHKHNTDAGLLTTVGSLLPGITYSLRVLAFTAVGDGPPSPTIQVKTQQGVPAQPADFQAEVESDTRIQLSWLLPPQERIIMYELVYWAAEDEDQQHKVTFDPTSSYTLEDLKPDTLYRFQLAARSDMGVGVFTPTIEARTAQSTPSAPPQKVMCVSMGSTTVRVSWVPPPADSRNGVITQYSVAYEAVDGEDRGRHVVDGISREHSSWDLVGLEKWTEYRVWVRAHTDVGPGPESSPVLVRTDEDVPSGPPRKVEVEPLNSTAVHVYWKLPVPSKQHGQIRGYQVTYVRLENGEPRGLPIIQDVMLAEAQETTISGLTPETTYSVTVAAYTTKGDGARSKPKIVTTTGAVPGRPTMMISTTAMNTALLQWHPPKELPGELLGYRLQYCRADEARPNTIDFGKDDQHFTVTGLHKGTTYIFRLAAKNRAGLGEEFEKEIRTPEDLPSGFPQNLHVTGLTTSTTELAWDPPVLAERNGRIISYTVVFRDINSQQELQNITTDTRFTLTGLKPDTTYDIKVRAWTSKGSGPLSPSIQSRTMPVEQVFAKNFRVAAAMKTSVLLSWEVPDSYKSAVPFKILYNGQSVEVDGHSMRKLIADLQPNTEYSFVLMNRGSSAGGLQHLVSIRTAPDLLPHKPLPASAYIEDGRFDLSMPHVQDPSLVRWFYIVVVPIDRVGGSMLTPRWSTPEELELDELLEAIEQGGEEQRRRRRQAERLKPYVAAQLDVLPETFTLGDKKNYRGFYNRPLSPDLSYQCFVLASLKEPMDQKRYASSPYSDEIVVQVTPAQQQEEPEMLWVTGPVLAVILIILIVIAILLFKRKRTHSPSSKDEQSIGLKDSLLAHSSDPVEMRRLNYQTPGMRDHPPIPITDLADNIERLKANDGLKFSQEYESIDPGQQFTWENSNLEVNKPKNRYANVIAYDHSRVILTSIDGVPGSDYINANYIDGYRKQNAYIATQGPLPETMGDFWRMVWEQRTATVVMMTRLEEKSRVKCDQYWPARGTETCGLIQVTLLDTVELATYTVRTFALHKSGSSEKRELRQFQFMAWPDHGVPEYPTPILAFLRRVKACNPLDAGPMVVHCSAGVGRTGCFIVIDAMLERMKHEKTVDIYGHVTCMRSQRNYMVQTEDQYVFIHEALLEAATCGHTEVPARNLYAHIQKLGQVPPGESVTAMELEFKLLASSKAHTSRFISANLPCNKFKNRLVNIMPYELTRVCLQPIRGVEGSDYINASFLDGYRQQKAYIATQGPLAESTEDFWRMLWEHNSTIIVMLTKLREMGREKCHQYWPAERSARYQYFVVDPMAEYNMPQYILREFKVTDARDGQSRTIRQFQFTDWPEQGVPKTGEGFIDFIGQVHKTKEQFGQDGPITVHCSAGVGRTGVFITLSIVLERMRYEGVVDMFQTVKTLRTQRPAMVQTEDQYQLCYRAALEYLGSFDHYAT</t>
  </si>
  <si>
    <t>ENSE00001247796|ENSE00001457763</t>
  </si>
  <si>
    <t>3587465</t>
  </si>
  <si>
    <t>(+)alt-N-terminus,(+)AA:834(BAH14808.1)-&gt;1023(ENSP00000355090)</t>
  </si>
  <si>
    <t>(+)DOMAIN-Rho-GAP,(+)HELIX,(+)RhoGAP-IPR000198,(+)Rho_GTPase_activation_prot-IPR008936,(+)STRAND</t>
  </si>
  <si>
    <t>(+)sequence: (BAH14808.1)MDSSNLAVIFAPNLLQTSEGHEKMSSNTEKKLRLQAAVVQTLIDYASDIGRVPDFILEKIPAMLGIDGLCATPSLEGFEEGEYETPGEYKRKRRQSVGDFVSGALNKFKPNRTPSITPQEERIAQLSESPVILTPNAKRTLPVDSSHGFSSKKRKSIKHNFNFELLPSNLFNSSSTPVSVHIDTSSEGSSQSSLSPVLIGGNHLITAGVPRRSKRIAGKKVCRVESGKAGCFSPKISHKEKVRRSLRLKFNLGKNGREVNGCSGVNRYESVGWRLANQQSLKNRIESVKTGLLFSPDVDEKLPKKGSEKISKSEETLLTPERLVGTNYRMSWTGPNNSSFQEVDANEASSMVENLEVENSLEPDIMVEKSPATSCELTPSNLNNKHNSNITSSPLSGDENNMTKETLVKVQKAFSESGSNLHALMNQRQSSVTNVGKVKLTEPSYLEDSPEENLFETNDLTIVESKEKYEHHTGKGEKCFSERDFSPLQTQTFNRETTIKCYSTQMKMEHEKDIHSNMPKDYLSKQEFSSDEEIKKQQSPKDKLNNKLKENENMMEGNLPKCAAHSKDEARSSFSQQSTCVVTNLSKPRPMRIAKQQSLETCEKTVSESSQMTEHRKVSDHIQWFNKLSLNEPNRIKVKSPLKFQRTPVRQSVRRINSLLEYSRQPTGHKLASLGDTASPLVKSVSCDGALSSCIESASKDSSVSCIKSGPKEQKSMSCEESNIGAISKSSMELPSKSFLKMRKHPDSVNASLRSTTVYKQKILSDGQVKVPLDDLTNHDIVKPVVNNNMGISSGINNRVLRRPSERGRAWYKGSPKHPIGKTQLLPTSKPVDL -&gt; (ENSP00000355090)MWDQRLVRLALLQHLRAFYGIKVKGVRGQCDRRRHETAATEIGGKIFGVPFNALPHSAVPEYGHIPSFLVDACTSLEDHIHTEGLFRKSGSVIRLKALKNKVDHGEGCLSSAPPCDIAGLLKQFFRELPEPILPADLHEALLKAQQLGTEEKNKATLLLSCLLADHTVHVLRYFFNFLRNVSLRSSENKMDSSNLAVIFAPNLLQTSEGHEKMSSNTEKKLRLQAAVVQTLIDYASDIGRVPDFILEKIPAMLGIDGLCATPSLEGFEEGEYETPGEYKRKRRQSVGDFVSGALNKFKPNRTPSITPQEERIAQLSESPVILTPNAKRTLPVDSSHGFSSKKRKSIKHNFNFELLPSNLFNSSSTPVSVHIDTSSEGSSQSSLSPVLIGGNHLITAGVPRRSKRIAGKKVCRVESGKAGCFSPKISHKEKVRRSLRLKFNLGKNGREVNGCSGVNRYESVGWRLANQQSLKNRIESVKTGLLFSPDVDEKLPKKGSEKISKSEETLLTPERLVGTNYRMSWTGPNNSSFQEVDANEASSMVENLEVENSLEPDIMVEKSPATSCELTPSNLNNKHNSNITSSPLSGDENNMTKETLVKVQKAFSESGSNLHALMNQRQSSVTNVGKVKLTEPSYLEDSPEENLFETNDLTIVESKEKYEHHTGKGEKCFSERDFSPLQTQTFNRETTIKCYSTQMKMEHEKDIHSNMPKDYLSKQEFSSDEEIKKQQSPKDKLNNKLKENENMMEGNLPKCAAHSKDEARSSFSQQSTCVVTNLSKPRPMRIAKQQSLETCEKTVSESSQMTEHRKVSDHIQWFNKLSLNEPNRIKVKSPLKFQRTPVRQSVRRINSLLEYSRQPTGHKLASLGDTASPLVKSVSCDGALSSCIESASKDSSVSCIKSGPKEQKSMSCEESNIGAISKSSMELPSKSFLKMRKHPDSVNASLRSTTVYKQKILSDGQVKVPLDDLTNHDIVKPVVNNNMGISSGINNRVLRRPSERGRAWYKGSPKHPIGKTQLLPTSKPVDL</t>
  </si>
  <si>
    <t>ENSG00000129534</t>
  </si>
  <si>
    <t>C14orf106</t>
  </si>
  <si>
    <t>Mis18-binding protein 1 (P243) [Source:UniProtKB/Swiss-Prot;Acc:Q6P0N0]</t>
  </si>
  <si>
    <t>3562747</t>
  </si>
  <si>
    <t>(-)truncated,(+)AA:179(AK002048-PEP)-&gt;1132(ENSP00000309790),(+)microRNA-target(hsa-miR-505:mirbase,hsa-miR-448:mirbase,hsa-miR-628-3p:mirbase,hsa-miR-590-3p:mirbase,hsa-miR-22:mirbase,hsa-miR-7-1*:mirbase)</t>
  </si>
  <si>
    <t>(+)COMPBIAS-Poly-Asp,(+)DOMAIN-SANT,(+)HELIX,(+)Homeodomain_like-IPR009057,(+)MOD_RES-Phosphoserine,(+)MOD_RES-Phosphothreonine,(+)MYB-like-IPR017877,(+)Myb_DNA-bd-IPR014778,(+)SANTA-IPR015216,(+)SANT_DNA-bd-IPR001005,(+)STRAND,(+)TURN</t>
  </si>
  <si>
    <t>(+)sequence: (AK002048-PEP)MIATPLKHSRIYLPPEASSQRRNLPMDAIFFDSIPSGTLTPVKDLVKYQNSSLKLNDHKKNQFLKMTTFNNKNIFQSTMLTEATTSNSSLDISAIKPNKDGLKNKANYESPGKIFLRMKEKVLRDKQEQPSRNSSLLEPQKSGNNETFTPNRVEKKNCSIPTYVKKRKTTNHSSQMTVH -&gt; (ENSP00000309790)MIATPLKHSRIYLPPEASSQRRNLPMDAIFFDSIPSGTLTPVKDLVKYQNSSLKLNDHKKNQFLKMTTFNNKNIFQSTMLTEATTSNSSLDISAIKPNKDGLKNKANYESPGKIFLRMKEKVLRDKQEQPSRNSSLLEPQKSGNNETFTPNRVEKKKLQHTYLCEEKENNKSFQSDDSSLRASVQGVPLESSNNDIFLPVKQKIQCQQEKKAPLHNLTYELPTLNQEQENFLAVEARNKTLTRAQLAKQIFHSKESIVATTKSKKDTFVLESVDSADEQFQNTNAETLSTNCIPIKNGSLLMVSDSERTTEGTSQQKVKEGNGKTVPGETGLPGSMKDTCKIVLATPRLHITIPRRSKRNISKLSPPRIFQTVTNGLKKNQVVQLQEWMIKSINNNTAICVEGKLIDVTNIYWHSNVIIERIEHNKLRTISGNVYILKGMIDQISMKEAGYPNYLIRKFMFGFPENWKEHIDNFLEQLRAGEKNREKTKQKQKTGRSVRDIRKSMKNDARENQTDTAQRATTTYDFDCDNLELKSNKHSESPGATELNMCHSNCQNKPTLRFPDDQVNNTIQNGGGDDLSNQELIGKKEYKMSSKKLKIGERTNERIIKSQKQETTEELDVSIDILTSREQFFSDEERKYMAINQKKAYILVTPLKSRKVIEQRCMRYNLSAGTIKAVTDFVIPECQKKSPISKSMGTLENTFEGHKSKNKEDCDERDLLTVNRKIKISNLEKEQMLTSDFKKNTRLLPKLKKIENQVAMSFYKHQSSPDLSSEESETEKEIKRKAEVKKTKAGNTKEAVVHLRKSTRNTSNIPVILEPETEESENEFYIKQKKARPSVKETLQKSGVRKEFPITEAVGSDKTNRHPLECLPGLIQDKEWNEKELQKLHCAFASLPKHKPGFWSEVAAAVGSRSPEECQRKYMENPRGKGSQKHVTKKKPANSKGQNGKRGDADQKQTIKITAKVGTLKRKQQMREFLEQLPKDDHDDFFSTTPLQHQRILLPSFQDSEDDDDILPNMDKNPTTPSSVIFPLVKTPQCQHVSPGMLGSINRNDCDKYVFRMQKYHKSNGGIVWGNIKKKLVETDFSTPTPRRKTPFNTDLGENSGIGKLFTNAVESLDEEEKDYYFSNSDSA,(+)miR-sequence: (hsa-miR-505:mirbase)ATTAAATTACACATTGTTGACA,(+)miR-sequence: (hsa-miR-448:mirbase)TAAGCCTTATTTACATATGCAG,(+)miR-sequence: (hsa-miR-628-3p:mirbase)TTTACCATTATTTTACTAGG,(+)miR-sequence: (hsa-miR-590-3p:mirbase)ATTATTTTACTAGGTAAAATTA,(+)miR-sequence: (hsa-miR-22:mirbase)ACAGAGGTTGTATTGGTAGCTA,(+)miR-sequence: (hsa-miR-7-1*:mirbase)CAAGCCAGAGTAGGATTTGTTA</t>
  </si>
  <si>
    <t>3562746</t>
  </si>
  <si>
    <t>ENSE00001221980</t>
  </si>
  <si>
    <t>ENSG00000168887</t>
  </si>
  <si>
    <t>C2orf68</t>
  </si>
  <si>
    <t>UPF0561 protein C2orf68  [Source:UniProtKB/Swiss-Prot;Acc:Q2NKX9]</t>
  </si>
  <si>
    <t>2562422</t>
  </si>
  <si>
    <t>(+)truncated,(-)AA:58(AK311297-PEP)-&gt;166(ENSP00000304410)</t>
  </si>
  <si>
    <t>(-)COMPBIAS-Poly-Ser</t>
  </si>
  <si>
    <t>(-)sequence: (AK311297-PEP)MEAGPHPRPGHCCKPGGRLDMNHGFVHHIRRNQIARYRPALRRRRHHSWPGLARPDSP -&gt; (ENSP00000304410)MEAGPHPRPGHCCKPGGRLDMNHGFVHHIRRNQIARDDYDKKVKQAAKEKVRRRHTPAPTRPRKPDLQVYLPRHRDVSAHPRNPDYEESGESSSSGGSELEPSGHQLFCLEYEADSGEVTSVIVYQGDDPGKVSEKVSAHTPLDPPMREALKLRIQEEIAKRQSQH</t>
  </si>
  <si>
    <t>2562410</t>
  </si>
  <si>
    <t>AK024174-1|AK311297-1|BC057834-1</t>
  </si>
  <si>
    <t>2373749</t>
  </si>
  <si>
    <t>AK313411-1|ENSE00001444400</t>
  </si>
  <si>
    <t>3002643</t>
  </si>
  <si>
    <t>(+)truncated,(-)AA:210(BC057802-PEP)-&gt;1122(AK225422-PEP)</t>
  </si>
  <si>
    <t>(-)ACT_SITE-Proton acceptor,(-)BINDING-ATP,(-)COMPBIAS-Ser-rich,(-)CROSSLNK-Glycyl lysine isopeptide (Lys-Gly) (interchain with G-Cter in ubiquitin),(-)DISULFID,(-)EGF_rcpt_L-IPR000494,(-)Furin-like-IPR006211,(-)Furin_repeat-IPR006212,(-)HELIX,(-)MOD_RES-Phosphoserine,(-)MOD_RES-Phosphothreonine,(-)MOD_RES-Phosphothreonine; by PKC,(-)MOD_RES-Phosphotyrosine,(-)MOD_RES-Phosphotyrosine; by autocatalysis,(-)NP_BIND-ATP,(-)SITE-Important for interaction with PIK3C2B,(-)STRAND,(-)TRANSMEM,(-)TURN,(-)Tyr_pkinase-IPR001245,(-)Tyr_pkinase_AS-IPR008266</t>
  </si>
  <si>
    <t>(-)sequence: (BC057802-PEP)MRPSGTAGAALLALLAALCPASRALEEKKGKGVSRRLPRRPRIAPRTPQPAQPRTGAPARRPRPRPSFPVSLRSAAPPTGTAGGTGRFVLRPGESGAGGGGDAWDTGLQARRGTAAGTSGAPNRSQLSSLTFPAQLRRIGVSGRKPGAGGRLGPGSRTCAPRCLPRARRGPGAHPRGGRCPPAETALFREAEEGTQKYSLPSDPAGQAAF -&gt; (AK225422-PEP)MRPSGTAGAALLALLAALCPASRALEEKKVCQGTSNKLTQLGTFEDHFLSLQRMFNNCEVVLGNLEITYVQRNYDLSFLKTIQEVAGYVLIALNTVERIPLENLQIIRGNMYYENSYALAVLSNYDANKTGLKELPMRNLQEILHGAVRFSNNPALCNVESIQWRDIVSSDFPSNMSMDFQNHLGSCQKCDPSCPNGSCWGAGEENCQKLTKIICAQQCSGRCRGKSPSDCCHNQCAAGCTGPRESDCLVCRKFRDEATCKDTCPPLMLYNPTTYQMDVNPEGKYSFGATCVKKCPRNYVVTDHGSCVRACGADSYEMEEDGVRKCKKCEGPCRKVCNGIGIGEFKDSLLAVVSLNITSLGLRSLKEISDGDVIISGNKNLCYANTINWKKLFGTSGQKTKIISNRGENSCKATGQVCHALCSPEGCWGPEPRDCVSCRNVSRGRECVDKCNLLEGEPREFVENSECIQCHPECLPQAMNITCTGRGPDNCIQCAHYIDGPHCVKTCPAGVMGENNTLVWKYADAGHVCHLCHPNCTYGCTGPGLEGCPTNGPKIPSIATGMVGALLLLLVVALGIGLFMRRRHIVRKRTLRRLLQERELVEPLTPSGEAPNQALLRILKETEFKKIKVLGSGAFGTVYKGLRIPEGEKVKIPVAIKELREATSPKANKEILDEAYVMVSVDNPHVCRLLGICLTSTVQLITQLMPFGCLLDYVREHKDNIGSQYLLNWCVQIAKGMNYLEDRRLVHRDLAARNVLVKTPQHVKITDFGLAKLLGAEEKEYHAEGGKVPIKWMALESILHRIYTHQSDVWSYGVTVWELMTFGSKPYDGIPASEISSILEKGERLPQPPICTIDVYMIMVKCWMIDADSRPKFRELIIEFSKMARDPQRYLVIQGDERMHLPSPTDSNFYRALMDEEDMDDVVDADEYLIPQQGFFSSPSTSRTPLLSSLSATSNNSTVACIDRNGLQSCPIKEDSFLQRYSSDPTGALTEDSIDDTFLPVPEYINQSVPKRPAGSVQNPVYHNQPLNPAPSRDPHYQDPHSTAVGNPEYLNTVQPTCVNSTFDSPAHWAQKGSHQISLDNPDYQQDFFPKEAKPNGIFKGSTAENAEYLRVAPQSSEFIGA</t>
  </si>
  <si>
    <t>BC057802-1</t>
  </si>
  <si>
    <t>ENSG00000130635</t>
  </si>
  <si>
    <t>COL5A1</t>
  </si>
  <si>
    <t>Collagen alpha-1(V) chain Precursor  [Source:UniProtKB/Swiss-Prot;Acc:P20908]</t>
  </si>
  <si>
    <t>3193533</t>
  </si>
  <si>
    <t>(+)alt-N-terminus,(+)AA:214(ENSP00000360885)-&gt;1838(ENSP00000360882)</t>
  </si>
  <si>
    <t>(-)Fib_collagen_C-IPR000885,(+)Collagen-IPR008160,(+)ConA_like_lec_gl-IPR008985,(+)DOMAIN-Fibrillar collagen NC1,(+)DOMAIN-Laminin G-like,(+)DOMAIN-TSP N-terminal,(+)Fib_collagen_C-IPR000885,(+)Fibrinogen_a/b/g_C-IPR002181,(+)Laminin_G-IPR001791,(+)Laminin_G_2-IPR012680,(+)Laminin_G_thrombospondin_N-IPR003129,(+)MOD_RES-5-hydroxylysine,(+)MOD_RES-Hydroxyproline,(+)MOD_RES-Sulfotyrosine,(+)PROPEP-C-terminal propeptide,(+)PRO_rich-IPR000694,(+)REGION-Interrupted collagenous region,(+)REGION-Nonhelical region,(+)REGION-Triple-helical region,(+)SIGNAL</t>
  </si>
  <si>
    <t>(+)sequence: (ENSP00000360885)MKRPLGTQQNPARTCKDLQLCHPDFPDGEYWVDPNQGCSRDSFKVYCNFTAGGSTCVFPDKKSEGSKMARWPKEQPSTWYSQYKRGSLLSYVDAEGNPVGVVQMTFLRLLSASAHQNVTYHCYQSVAWQDAATGSYDKALRFLGSNDEEMSYDNNPYIRALVDGCATKKGYQKTVLEIDTPKVEQVPIVDIMFNDFGEASQKFGFEVGPACFMG -&gt; (ENSP00000360882)MDVHTRWKARSALRPGAPLLPPLLLLLLWAPPPSRAAQPADLLKVLDFHNLPDGITKTTGFCATRRSSKGPDVAYRVTKDAQLSAPTKQLYPASAFPEDFSILTTVKAKKGSQAFLVSIYNEQGIQQIGLELGRSPVFLYEDHTGKPGPEDYPLFRGINLSDGKWHRIALSVHKKNVTLILDCKKKTTKFLDRSDHPMIDINGIIVFGTRILDEEVFEGDIQQLLFVSDHRAAYDYCEHYSPDCDTAVPDTPQSQDPNPDEYYTEGDGEGETYYYEYPYYEDPEDLGKEPTPSKKPVEAAKETTEVPEELTPTPTEAAPMPETSEGAGKEEDVGIGDYDYVPSEDYYTPSPYDDLTYGEGEENPDQPTDPGAGAEIPTSTADTSNSSNPAPPPGEGADDLEGEFTEETIRNLDENYYDPYYDPTSSPSEIGPGMPANQDTIYEGIGGPRGEKGQKGEPAIIEPGMLIEGPPGPEGPAGLPGPPGTMGPTGQVGDPGERGPPGRPGLPGADGLPGPPGTMLMLPFRFGGGGDAGSKGPMVSAQESQAQAILQQARLALRGPAGPMGLTGRPGPVGPPGSGGLKGEPGDVGPQGPRGVQGPPGPAGKPGRRGRAGSDGARGMPGQTGPKGDRGFDGLAGLPGEKGHRGDPGPSGPPGPPGDDGERGDDGEVGPRGLPGEPGPRGLLGPKGPPGPPGPPGVTGMDGQPGPKGNVGPQGEPGPPGQQGNPGAQGLPGPQGAIGPPGEKGPLGKPGLPGMPGADGPPGHPGKEGPPGEKGGQGPPGPQGPIGYPGPRGVKGADGIRGLKGTKGEKGEDGFPGFKGDMGIKGDRGEIGPPGPRGEDGPEGPKGRGGPNGDPGPLGPPGEKGKLGVPGLPGYPGRQGPKGSIGFPGFPGANGEKGGRGTPGKPGPRGQRGPTGPRGERGPRGITGKPGPKGNSGGDGPAGPPGERGPNGPQGPTGFPGPKGPPGPPGKDGLPGHPGQRGETGFQGKTGPPGPPGVVGPQGPTGETGPMGERGHPGPPGPPGEQGLPGLAGKEGTKGDPGPAGLPGKDGPPGLRGFPGDRGLPGPVGALGLKGNEGPPGPPGPAGSPGERGPAGAAGPIGIPGRPGPQGPPGPAGEKGAPGEKGPQGPAGRDGLQGPVGLPGPAGPVGPPGEDGDKGEIGEPGQKGSKGDKGEQGPPGPTGPQGPIGQPGPSGADGEPGPRGQQGLFGQKGDEGPRGFPGPPGPVGLQGLPGPPGEKGETGDVGQMGPPGPPGPRGPSGAPGADGPQGPPGGIGNPGAVGEKGEPGEAGEPGLPGEGGPPGPKGERGEKGESGPSGAAGPPGPKGPPGDDGPKGSPGPVGFPGDPGPPGEPGPAGQDGPPGDKGDDGEPGQTGSPGPTGEPGPSGPPGKRGPPGPAGPEGRQGEKGAKGEAGLEGPPGKTGPIGPQGAPGKPGPDGLRGIPGPVGEQGLPGSPGPDGPPGPMGPPGLPGLKGDSGPKGEKGHPGLIGLIGPPGEQGEKGDRGLPGPQGSSGPKGEQGITGPSGPIGPPGPPGLPGPPGPKGAKGSSGPTGPKGEAGHPGPPGPPGPPGEVIQPLPIQASRTRRNIDASQLLDDGNGENYVDYADGMEEIFGSLNSLKLEIEQMKRPLGTQQNPARTCKDLQLCHPDFPDGEYWVDPNQGCSRDSFKVYCNFTAGGSTCVFPDKKSEGARITSWPKENPGSWFSEFKRGKLLSYVDAEGNPVGVVQMTFLRLLSASAHQNVTYHCYQSVAWQDAATGSYDKALRFLGSNDEEMSYDNNPYIRALVDGCATKKGYQKTVLEIDTPKVEQVPIVDIMFNDFGEASQKFGFEVGPACFMG</t>
  </si>
  <si>
    <t>3193482</t>
  </si>
  <si>
    <t>ENSE00001096551</t>
  </si>
  <si>
    <t>E72-2</t>
  </si>
  <si>
    <t>2333328</t>
  </si>
  <si>
    <t>(-)truncated,(+)AA:347(ENSP00000361482)-&gt;1898(ENSP00000361490)</t>
  </si>
  <si>
    <t>(+)ACT_SITE-Phosphocysteine intermediate,(+)DISULFID,(+)DOMAIN-Fibronectin type-III 1,(+)DOMAIN-Fibronectin type-III 2,(+)DOMAIN-Fibronectin type-III 3,(+)DOMAIN-Fibronectin type-III 4,(+)DOMAIN-Fibronectin type-III 6,(+)DOMAIN-Fibronectin type-III 7,(+)DOMAIN-Fibronectin type-III 8,(+)DOMAIN-Ig-like C2-type 3,(+)DOMAIN-Tyrosine-protein phosphatase 1,(+)DOMAIN-Tyrosine-protein phosphatase 2,(+)FN_III-IPR003961,(+)Fibronectin_typ-III-like_fold-IPR008957,(+)FnIII_subd-IPR003962,(+)HELIX,(+)Ig-IPR013151,(+)Ig-like-IPR007110,(+)Ig_I-set-IPR013098,(+)Ig_sub-IPR003599,(+)Ig_sub2-IPR003598,(+)STRAND,(+)TOPO_DOM-Cytoplasmic,(+)TRANSMEM,(+)TURN,(+)Tyr_Pase-IPR000387,(+)Tyr_Pase_AS-IPR016130,(+)Tyr_Pase_cat-IPR003595,(+)Tyr_Pase_rcpt/non-rcpt-IPR000242</t>
  </si>
  <si>
    <t>(+)sequence: (ENSP00000361482)MAPEPAPGRTMVPLVPALVMLGLVAGAHGDSKPVFIKVPEDQTGLSGGVASFVCQATGEPKPRITWMKKGKKVSSQRFEVIEFDDGAGSVLRIQPLRVQRDEAIYECTATNSLGEINTSAKLSVLEEEQLPPGFPSIDMGPQLKVVEKARTATMLCAAGGNPDPEISWFKDFLPVDPATSNGRIKQLRSGALQIESSEESDQGKYECVATNSAGTRYSAPANLYVRGKDSGSAWPLSPQSCAAPAGLSAQSPWCRHARDCHGPSLFSFLLLSAAAATAPTGQVPGVCHYFAFLPCRPMGKQPLLGAFVSFVGLAAWARSPMGIWSHPIRLLGVCACVCAHTGTLICV -&gt; (ENSP00000361490)MAPEPAPGRTMVPLVPALVMLGLVAGAHGDSKPVFIKVPEDQTGLSGGVASFVCQATGEPKPRITWMKKGKKVSSQRFEVIEFDDGAGSVLRIQPLRVQRDEAIYECTATNSLGEINTSAKLSVLEEEQLPPGFPSIDMGPQLKVVEKARTATMLCAAGGNPDPEISWFKDFLPVDPATSNGRIKQLRSGALQIESSEESDQGKYECVATNSAGTRYSAPANLYVRVRRVAPRFSIPPSSQEVMPGGSVNLTCVAVGAPMPYVKWMMGAEELTKEDEMPVGRNVLELSNVVRSANYTCVAISSLGMIEATAQVTVKALPKPPIDLVVTETTATSVTLTWDSGNSEPVTYYGIQYRAAGTEGPFQEVDGVATTRYSIGGLSPFSEYAFRVLAVNSIGRGPPSEAVRARTGEQAPSSPPRRVQARMLSASTMLVQWEPPEEPNGLVRGYRVYYTPDSRRPPNAWHKHNTDAGLLTTVGSLLPGITYSLRVLAFTAVGDGPPSPTIQVKTQQGVPAQPADFQAEVESDTRIQLSWLLPPQERIIMYELVYWAAEDEDQQHKVTFDPTSSYTLEDLKPDTLYRFQLAARSDMGVGVFTPTIEARTAQSTPSAPPQKVMCVSMGSTTVRVSWVPPPADSRNGVITQYSVAYEAVDGEDRGRHVVDGISREHSSWDLVGLEKWTEYRVWVRAHTDVGPGPESSPVLVRTDEDVPSGPPRKVEVEPLNSTAVHVYWKLPVPSKQHGQIRGYQVTYVRLENGEPRGLPIIQDVMLAEAQETTISGLTPETTYSVTVAAYTTKGDGARSKPKIVTTTGAVPGRPTMMISTTAMNTALLQWHPPKELPGELLGYRLQYCRADEARPNTIDFGKDDQHFTVTGLHKGTTYIFRLAAKNRAGLGEEFEKEIRTPEDLPSGFPQNLHVTGLTTSTTELAWDPPVLAERNGRIISYTVVFRDINSQQELQNITTDTRFTLTGLKPDTTYDIKVRAWTSKGSGPLSPSIQSRTMPVEQVFAKNFRVAAAMKTSVLLSWEVPDSYKSAVPFKILYNGQSVEVDGHSMRKLIADLQPNTEYSFVLMNRGSSAGGLQHLVSIRTAPDLLPHKPLPASAYIEDGRFDLSMPHVQDPSLVRWFYIVVVPIDRVGGSMLTPRWSTPEELELDELLEAIEQGGEEQRRRRRQAERLKPYVAAQLDVLPETFTLGDKKNYRGFYNRPLSPDLSYQCFVLASLKEPMDQKRYASSPYSDEIVVQVTPAQQQEEPEMLWVTGPVLAVILIILIVIAILLFKRKRTHSPSSKDEQSIGLKDSLLAHSSDPVEMRRLNYQTPGMRDHPPIPITDLADNIERLKANDGLKFSQEYESIDPGQQFTWENSNLEVNKPKNRYANVIAYDHSRVILTSIDGVPGSDYINANYIDGYRKQNAYIATQGPLPETMGDFWRMVWEQRTATVVMMTRLEEKSRVKCDQYWPARGTETCGLIQVTLLDTVELATYTVRTFALHKSGSSEKRELRQFQFMAWPDHGVPEYPTPILAFLRRVKACNPLDAGPMVVHCSAGVGRTGCFIVIDAMLERMKHEKTVDIYGHVTCMRSQRNYMVQTEDQYVFIHEALLEAATCGHTEVPARNLYAHIQKLGQVPPGESVTAMELEFKLLASSKAHTSRFISANLPCNKFKNRLVNIMPYELTRVCLQPIRGVEGSDYINASFLDGYRQQKAYIATQGPLAESTEDFWRMLWEHNSTIIVMLTKLREMGREKCHQYWPAERSARYQYFVVDPMAEYNMPQYILREFKVTDARDGQSRTIRQFQFTDWPEQGVPKTGEGFIDFIGQVHKTKEQFGQDGPITVHCSAGVGRTGVFITLSIVLERMRYEGVVDMFQTVKTLRTQRPAMVQTEDQYQLCYRAALEYLGSFDHYAT</t>
  </si>
  <si>
    <t>ENSE00001268253</t>
  </si>
  <si>
    <t>2952057</t>
  </si>
  <si>
    <t>(-)alt-N-terminus,(-)alt-C-terminus,(-)AA:268(AK096023-PEP)-&gt;593(ENSP00000244751)</t>
  </si>
  <si>
    <t>(-)sequence: (AK096023-PEP)MFSKSDPLCVMYTQGMENKQWREFGRTEVIDNTLNPDFVRKFIVDYFFEEKQNLRFDLYDVDSKSPDLSKHDFLGQAFCTLGEIVGSPGSRLEKPLTIGAFSLNSRTGKPMPAVSNGSGLWMESLRTTGLEASGGVPGKKCGTIILSAEELSNCRDVATMQFCANKLDKKDFFGKSDPFLVFYRSNEDGTFTICHKTEVMKNTLNPVWQTFSIPVRALCNGDYDRTIKVEVYDWDRDGSHDFIGEFTTSYRELARGQSQFNIYEVVNP -&gt; (ENSP00000244751)MEQPEDMASLSEFDSLAGSIPATKVEITVSCRNLLDKDMFSKSDPLCVMYTQGMENKQWREFGRTEVIDNTLNPDFVRKFIVDYFFEEKQNLRFDLYDVDSKSPDLSKHDFLGQAFCTLGEIVGSPGSRLEKPLTIGAFSLNSRTGKPMPAVSNGGVPGKKCGTIILSAEELSNCRDVATMQFCANKLDKKDFFGKSDPFLVFYRSNEDGTFTICHKTEVMKNTLNPVWQTFSIPVRALCNGDYDRTIKVEVYDWDRDGSHDFIGEFTTSYRELARGQSQFNIYEVVNPKKKMKKKKYVNSGTVTLLSFAVESECTFLDYIKGGTQINFTVAIDFTASNGNPSQSTSLHYMSPYQLNAYALALTAVGEIIQHYDSDKMFPALGFGAKLPPDGRVSHEFPLNGNQENPSCCGIDGILEAYHRSLRTVQLYGPTNFAPVVTHVARNAAAVQDGSQYSVLLIITDGVISDMAQTKEAIVNAAKLPMSIIIVGVGQAEFDAMVELDGDDVRISSRGKLAERDIVQFVPFRDYVDRTGNHVLSMARLARDVLAEIPDQLVSYMKAQGIRPRPPPAAPTHSPSQSPARTPPASPLHTHI</t>
  </si>
  <si>
    <t>AK096023-5|ENSE00001027868</t>
  </si>
  <si>
    <t>ENSG00000090889</t>
  </si>
  <si>
    <t>KIF4A</t>
  </si>
  <si>
    <t>Chromosome-associated kinesin KIF4A (Chromokinesin-A) [Source:UniProtKB/Swiss-Prot;Acc:O95239]</t>
  </si>
  <si>
    <t>3980561</t>
  </si>
  <si>
    <t>(-)truncated,(+)AA:419(CR614099-PEP)-&gt;1127(ENSP00000363509)</t>
  </si>
  <si>
    <t>(+)COILED,(+)MOD_RES-Phosphoserine,(+)MOD_RES-Phosphothreonine,(+)MOD_RES-Phosphotyrosine,(+)MOTIF-Nuclear localization signal</t>
  </si>
  <si>
    <t>(+)sequence: (CR614099-PEP)MKEEVKGIPVRVALRCRPLVPKEISEGCQMCLSFVPGEPQVVVGTDKSFTYDFVFDPSTEQEEVFNTAVAPLIKGVFKGYNATVLAYGQTGSGKTYSMGGAYTAEQENEPTVGVIPRVIQLLFKEIDKKSDFEFTLKVSYLEIYNEEILDLLCPSREKAQINIREDPKEGIKIVGLTEKTVLVALDTVSCLEQGNNSRTVASTAMNSQSSRSHAIFTISLEQRKKSDKNSSFRSKLHLVDLAGSERQKKTKAEGDRLKEGININRGLLCLGNVISALGDDKKGGFVPYRDSKLTRLLQDSLGGNSHTLMIACVSPADSNLEETLNTLRYADRARKIKNKPIVNIDPQTAELNHLKQQVQQLQVLLLQAHGGTLPGSITYVKHNGSKSQSYTKRYTQSREMQIKTPMRYHLMPIRMATVK -&gt; (ENSP00000363509)MKEEVKGIPVRVALRCRPLVPKEISEGCQMCLSFVPGEPQVVVGTDKSFTYDFVFDPSTEQEEVFNTAVAPLIKGVFKGYNATVLAYGQTGSGKTYSMGGAYTAEQENEPTVGVIPRVIQLLFKEIDKKSDFEFTLKVSYLEIYNEEILDLLCPSREKAQINIREDPKEGIKIVGLTEKTVLVALDTVSCLEQGNNSRTVASTAMNSQSSRSHAIFTISLEQRKKSDKNSSFRSKLHLVDLAGSERQKKTKAEGDRLKEGININRGLLCLGNVISALGDDKKGGFVPYRDSKLTRLLQDSLGGNSHTLMIACVSPADSNLEETLNTLRYADRARKIKNKPIVNIDPQTAELNHLKQQVQQLQVLLLQAHGGTLPGSITVEPSENLQSLMEKNQSLVEENEKLSRGLSEAAGQTAQMLERIILTEQANEKMNAKLEELRQHAACKLDLQKLVETLEDQELKENVEIICNLQQLITQLSDETVACMAAAIDTAVEQEAQVETSPETSRSSDAFTTQHALRQAQMSKELVELNKALALKEALARKMTQNDSQLQPIQYQYQDNIKELELEVINLQKEKEELVLELQTAKKDANQAKLSERRRKRLQELEGQIADLKKKLNEQSKLLKLKESTERTVSKLNQEIRMMKNQRVQLMRQMKEDAEKFRQWKQKKDKEVIQLKERDRKRQYELLKLERNFQKQSNVLRRKTEEAAAANKRLKDALQKQREVADKRKETQSRGMEGTAARVKNWLGNEIEVMVSTEEAKRHLNDLLEDRKILAQDVAQLKEKKESGENPPPKLRRRTFSLTEVRGQVSESEDSITKQIESLETEMEFRSAQIADLQQKLLDAESEDRPKQRWENIATILEAKCALKYLIGELVSSKIQVSKLESSLKQSKTSCADMQKMLFEERNHFAEIETELQAELVRMEQQHQEKVLYLLSQLQQSQMAEKQLEESVSEKEQQLLSTLKCQDEELEKMREVCEQNQQLLRENEIIKQKLTLLQVASRQKHLPKDTLLSPDSSFEYVPPKPKPSRVKEKFLEQSMDIEDLKYCSEHSVNEHEDGDGDDDEGDDEEWKPTKLVKVSRKNIQGVLLLTPVISALWEAEARGLLEARSSRPAWATWRDPVSTKPKN</t>
  </si>
  <si>
    <t>3980560</t>
  </si>
  <si>
    <t>ENSE00001463498</t>
  </si>
  <si>
    <t>2673024</t>
  </si>
  <si>
    <t>(-)alt-N-terminus,(-)alt-C-terminus,(-)AA:445(BX649077-PEP)-&gt;818(ENSP00000373243)</t>
  </si>
  <si>
    <t>(-)MOD_RES-Phosphoserine,(-)MOD_RES-Phosphothreonine,(-)REPEAT-Tau/MAP motif 1,(-)REPEAT-Tau/MAP motif 3,(-)REPEAT-Tau/MAP motif 4,(-)Tau_tubulin-bd-IPR001084,(-)Tropoelastin-IPR003979,(+)MOD_RES-Phosphoserine</t>
  </si>
  <si>
    <t>(-)sequence: (BX649077-PEP)MEIAQTQKGISEDSHLESLQDVGQSAAPTFMISPETVTGTGKKCSLPAEEDSVLEKLGERKPCNSQLSELSSETSANFMYCGTPPTQAKQVCRPSDRRSTRPKPARVPPELLGGSPPWKTLDHRLGHCSLSESGWVSGSSSCGGPGNQRKSIHVDSLEPQRDLGREAWDIESTPIMMKKKKKKPKQKRYSQPRAGGPSDDDNADKPKGHPFAADTQKSGVLPSQPTTMGTEYGLVSGENLKRECLVNSSAARLVAENFVSESLRIPLYPSEEAPKTAISSQSKLRVEEESKSNKSVLQNQDKKLLKQHEYKPQPAPHLKTPVDKSQSVGPLNLKGPLAEVSAYNVETPLDIRLKEGCSPFLDQEVMGVVSKPTAAKEIPNLVPTLIASNPLECNLKEGNNESKMTKLQNVKLEEFPEGAEEDKELKKEAFPNERQEISIFTSEQL -&gt; (ENSP00000373243)METTGDQGIEGMAYMDENRNITFTCPRTPSELINKSSPLEVLESAACEKLPTPTPQVVKEGDSFPDTLAKNGQEIAPAQISKSLMVDNYTKDGVPGQERPKGPSAVVPSTSTGGVALPITTAIETVNIHGDHSLKNKAELADSMKNEAGIDEGHVIGESESVHSGASKHSVEKVTELAKGHLLPGVPVEDQSLPGEARALEGYADRGNFPAHPVNEEKETKEGSVAVQIPDLLEDKAQKLSFCEDQNAQDRNSKGSDSLNKKVDLTLLSPKSENDKLKEISLACKITELESVSLPTPEIQSDFLHSKVEAPPSEVADTLVIMTASKGVRLPEPKDKILETPQKMTEKSESKTPGEGKKEDKSRMAEPMKGYMRPTKSRGLTPLLPKSTIQEQERHKQLKSAGIARPEEGRPVVSGTGNDITTPPNKELPPSPEKKTKPLATTQPAKTSTSKAKTQPTSLPKQPAPTTIGGLNKKPMSLASGLVPAAPPKRPAVASARPSILPSKDVKPKPIADAKAPEKRASPSKPASAPASRSGSKSTQTVAKTTTAAAVASTGPSSRSPSTLLPKKPTAIKTEGKPAEVKKMTAKSVPADLSRPKSTSTSSMKKTTTLSGTAPAAGVVPSRVKATPMPSRPSTTPFIDKKPTSAKPSSTTPRLSRLATNTSAPDLKNVRSKVGSTENIKHQPGGGRVQIQNKKVDISKVSSKCGSKANIKHKPGGGDVKIESQKLNFKEKAQAKVGSLDNVGHLPAGGAVKTEGGGSEAPLCPGPPAGEEPAISEAAPEAGAPTSASGLNGHPTLSGGGDQREAQTLDSQIQETSI</t>
  </si>
  <si>
    <t>BX649077-3</t>
  </si>
  <si>
    <t>ENSG00000134508</t>
  </si>
  <si>
    <t>CABLES1</t>
  </si>
  <si>
    <t>CDK5 and ABL1 enzyme substrate 1 (Interactor with CDK3 1)(Ik3-1) [Source:UniProtKB/Swiss-Prot;Acc:Q8TDN4]</t>
  </si>
  <si>
    <t>3781544</t>
  </si>
  <si>
    <t>(+)alt-N-terminus,(+)AA:368(ENSP00000383321)-&gt;633(ENSP00000256925)</t>
  </si>
  <si>
    <t>(-)Cables-IPR012388,(+)COMPBIAS-Ala-rich,(+)Cables-IPR012388,(+)MOD_RES-Phosphoserine,(+)PRO_rich-IPR000694,(+)REGION-Interacts with CDK3,(+)REGION-Interacts with TDRD7</t>
  </si>
  <si>
    <t>(+)sequence: (ENSP00000383321)MLSKRGCHARIYADFPIRRLISQRSSLETLEDIEENAPLRRCRTLSGSPRPKNFKKIHFIKNMRQHDTRNGRIVLISGRRSFCSIFSVLPYRDSTQVGDLKLDGGRQSTGAVSLKEIIGLEGVELGADGKTVSYTQFLLPTNAFGARRNTIDSTSSFSQFRNLSHRSLSIGRASGTQGSLDTGSDLGDFMDYDPNLLDDPQWPCGKHKRVLIFPSYMTTVIDYVKPSDLKKDMNETFKEKFPHIKLTLSKIRSLKREMRKLAQEDCGLEEPTVAMAFVYFEKLALKGKLNKQNRKLCAGACVLLAAKIGSDLKKHEVKHLIDKLEEKFRLNRRELIAFEFPVLVALEFALHLPEHEVMPHYRRLVQSS -&gt; (ENSP00000256925)MAAAAAAATTAACSSGSAGTDAAGASGLQQPPPQPQPQPAAAAPAQPPPEPPRKPRMDPRRRQAALSFLTNISLDGRLPPQDAEWGGGEEGGAAKPGAGGACGARTRFSLLAAAERGGCIALAAPGTPAAGLAAGSGPCLPQPSSLPPLIPGGHATVSGPGVARGFASPLGAGRASGEQWQPPRPAPLAACAQLQLLDGSGAAGQEELEEDDAFISVQVPAAAFLGSGTPGSGSGSRGRLNSFTQGILPIAFSRPTSQNYCSLEQPGQGGSTSAFEQLQRSRRRLISQRSSLETLEDIEENAPLRRCRTLSGSPRPKNFKKIHFIKNMRQHDTRNGRIVLISGRRSFCSIFSVLPYRDSTQVGDLKLDGGRQSTGAVSLKEIIGLEGVELGADGKTVSYTQFLLPTNAFGARRNTIDSTSSFSQFRNLSHRSLSIGRASGTQGSLDTGSDLGDFMDYDPNLLDDPQWPCGKHKRVLIFPSYMTTVIDYVKPSDLKKDMNETFKEKFPHIKLTLSKIRSLKREMRKLAQEDCGLEEPTVAMAFVYFEKLALKGKLNKQNRKLCAGACVLLAAKIGSDLKKHEVKHLIDKLEEKFRLNRRELIAFEFPVLVALEFALHLPEHEVMPHYRRLVQSS</t>
  </si>
  <si>
    <t>(direct)Cables-IPR012388</t>
  </si>
  <si>
    <t>3781531</t>
  </si>
  <si>
    <t>ENSE00001313025</t>
  </si>
  <si>
    <t>ENSG00000129116</t>
  </si>
  <si>
    <t>PALLD</t>
  </si>
  <si>
    <t>palladin  [Source:RefSeq peptide;Acc:NP_057165]</t>
  </si>
  <si>
    <t>2751161</t>
  </si>
  <si>
    <t>(+)alt-N-terminus,(+)alt-C-terminus,(+)AA:102(AK129829-PEP)-&gt;672(AB023209-PEP)</t>
  </si>
  <si>
    <t>(+)DISULFID,(+)DOMAIN-Ig-like C2-type 3,(+)DOMAIN-Ig-like C2-type 4,(+)DOMAIN-Ig-like C2-type 5,(+)HELIX,(+)Ig-IPR013151,(+)Ig-like-IPR007110,(+)Ig_I-set-IPR013098,(+)Ig_sub-IPR003599,(+)Ig_sub2-IPR003598,(+)MOD_RES-Phosphoserine,(+)MOD_RES-Phosphothreonine,(+)REGION-Interaction with ARGBP2, SPIN90, SRC and PFN1,(+)REGION-Interaction with EPS8,(+)REGION-Interaction with EZR,(+)REGION-Interaction with VASP,(+)STRAND,(+)TURN,(+)VEGFR_N-IPR009134</t>
  </si>
  <si>
    <t>(+)sequence: (AK129829-PEP)MWSEVRVYFPSSAYKYPVFLVPFIEETVLSPLCNLGTLVEDQLSIYVWVYFWVLYYVSLVYMSVFMQVSYCSHYCFIVLSVSRFFTSLIKCLLRYFIDFMLL -&gt; (AB023209-PEP)MSALASRSAPAMQSSGSFNYARPKQFIAAQNLGPASGHGTPASSPSSSSLPSPMSPTPRQFGRAPVPPFAQPFGAEPEAPWGSSSPSPPPPPPPVFSPTAAFPVPDVFPLPPPPPPLPSPGQASHCSSPATRFGHGQTPAAFLSALLPSQPPPAAVNALGLPKGVTPAGFPKKASRTARIASDEEIQGTKDAVIQDLERKLRFKEDLLNNGQPRLTYEERMARRLLGADSATVFNIQEPEEETANQEYKVSSCEQRLISEIEYRLERSPVDESGDEVQYGDVPVENGMAPFFEMKLKHYKIFEGMPVTFTCRVAGNPKPKIYWFKDGKQISPKSDHYTIQRDLDGTCSLHTTASTLDDDGNYTIMAANPQGRISCTGRLMVQAVNQRGRSPRSPSGHPHVRRPRSRSRDSGDENEPIQERFFRPHFLQAPGDLTVQEGKLCRMDCKVSGLPTPDLSWQLDGKPVRPDSAHKMLVRENGVHSLIIEPVTSRDAGIYTCIATNRAGQNSFSLELVVAAKEAHKPPVFIEKLQNTGVADGYPVRLECRVLGVPPPQIFWKKENESLTHSTDRVSMHQDNHGYICLLIQGATKEDAGWYTVSAKNEAGIVSCTARLDVYTQWHQQSQSTKPKKVRPSASRYAALSDQGLDIKAAFQPEANPSHLTLNTALVESEDL</t>
  </si>
  <si>
    <t>2751066</t>
  </si>
  <si>
    <t>AB023209-2|AB384077-1</t>
  </si>
  <si>
    <t>ENSG00000137834</t>
  </si>
  <si>
    <t>SMAD6</t>
  </si>
  <si>
    <t>Mothers against decapentaplegic homolog 6 (Mothers against DPP homolog 6)(SMAD 6)(Smad6)(hSMAD6) [Source:UniProtKB/Swiss-Prot;Acc:O43541]</t>
  </si>
  <si>
    <t>3598783</t>
  </si>
  <si>
    <t>(+)alt-N-terminus,(+)AA:235(ENSP00000345054)-&gt;496(ENSP00000288840)</t>
  </si>
  <si>
    <t>(-)SMAD_FHA_dom-IPR008984,(+)COMPBIAS-Poly-Ala,(+)COMPBIAS-Poly-Arg,(+)COMPBIAS-Poly-Gly,(+)COMPBIAS-Poly-Leu,(+)DOMAIN-MH1,(+)MAD_homology1_Dwarfin-type-IPR003619,(+)MAD_homology_MH1-IPR013019,(+)SMAD_FHA_dom-IPR008984</t>
  </si>
  <si>
    <t>(+)sequence: (ENSP00000345054)MSRMGKPIETQKSPPPPYSRLSPRDEYKPLDLSDSTLSYTETEATNSLITAPGEFSDASMSPDATKPSHWCSVAYWEHRTRVGRLYAVYDQAVSIFYDLPQGSGFCLGQLNLEQRSESVRRTRSKIGFGILLSKEPDGVWAYNRGEHPIFVNSPTLDAPGGRALVVRKVPPGYSIKVFDFERSGLQHAPEPDAADGPYDPNSVRISFAKGWGPCYSRQFITSCPCWLEILLNNPR -&gt; (ENSP00000288840)MFRSKRSGLVRRLWRSRVVPDREEGGSGGGGGGDEDGSLGSRAEPAPRAREGGGCGRSEVRPVAPRRPRDAVGQRGAQGAGRRRRAGGPPRPMSEPGAGAGSSLLDVAEPGGPGWLPESDCETVTCCLFSERDAAGAPRDASDPLAGAALEPAGGGRSREARSRLLLLEQELKTVTYSLLKRLKERSLDTLLEAVESRGGVPGGCVLVPRADLRLGGQPAPPQLLLGRLFRWPDLQHAVELKPLCGCHSFAAAADGPTVCCNPYHFSRLCGPESPPPPYSRLSPRDEYKPLDLSDSTLSYTETEATNSLITAPGEFSDASMSPDATKPSHWCSVAYWEHRTRVGRLYAVYDQAVSIFYDLPQGSGFCLGQLNLEQRSESVRRTRSKIGFGILLSKEPDGVWAYNRGEHPIFVNSPTLDAPGGRALVVRKVPPGYSIKVFDFERSGLQHAPEPDAADGPYDPNSVRISFAKGWGPCYSRQFITSCPCWLEILLNNPR</t>
  </si>
  <si>
    <t>(direct)MAD_homology_MH1-IPR013019, (direct)MAD_homology1_Dwarfin-type-IPR003619</t>
  </si>
  <si>
    <t>3598758</t>
  </si>
  <si>
    <t>ENSE00001198737</t>
  </si>
  <si>
    <t>ENSG00000155966</t>
  </si>
  <si>
    <t>AFF2</t>
  </si>
  <si>
    <t>AF4/FMR2 family member 2 (Fragile X mental retardation 2 protein)(Protein FMR-2)(FMR2P)(Protein Ox19)(Fragile X E mental retardation syndrome protein) [Source:UniProtKB/Swiss-Prot;Acc:P51816]</t>
  </si>
  <si>
    <t>3994237</t>
  </si>
  <si>
    <t>(+)alt-N-terminus,(+)AA:1303(ENSP00000286437)-&gt;1311(ENSP00000359489)</t>
  </si>
  <si>
    <t>(+)sequence: (ENSP00000286437)DWDLKLNSHYEQDRSALKKREWERRNQEVQQEDDLFSSGFDLFGEPYKVAEYTNKGDALANRVQNTLGNYDEMKNLLTNHSNQNHLVGIPKNSVPQNPNNKNEPSFFPEQKNRIIPPHQDNTHPSAPMPPPSVVILNSTLIHSNRKSKPEWSRDSHNPSTVLASQASGQPNKMQTLTQDQSQAKLEDFFVYPAEQPQIGEVEESNPSAKEDSNPNSSGEDAFKEIFQSNSPEESEFAVQAPGSPLVASSLLAPSSGLSVQNFPPGLYCKTSMGQQKPTAYVRPMDGQDQAPDISPTLKPSIEFENSFGNLSFGTLLDGKPSAASSKTKLPKFTILQTSEVSLPSDPSCVEEILREMTHSWPTPLTSMHTAGHSEQSTFSIPGQESQHLTPGFTLQKWNDPTTRASTKSVSFKSMLEDDLKLSSDEDDLEPVKTLTTQCTATELYQAVEKAKPRNNPVNPPLATPQPPPAVQASGGSGSSSESESSSESDSDTESSTTDSESNEAPRVATPEPEPPSTNKWQLDKWLNKVTSQNKSFICGQNETPMETISLPPPIIQPMEVQMKVKTNASQVPAEPKERPLLSLIREKARPRPTQKIPETKALKHKLSTTSETVSQRTIGKKQPKKVEKNTSTDEFTWPKPNITSSTPKEKESVELHDPPRGRNKATAHKPAPRKEPRPNIPLAPEKKKYRGPGKIVPKSREFIETDSSTSDSNTDQEETLQIKVLPPCIISGGNTAKSKEICGASLTLSTLMSSSGSNNNLSISNEEPTFSPIPVMQTEILSPLRDHENLKNLWVKIDLDLLSRVPGHSSLHAAPAKPDHKETATKPKRQTAVTAVEKPAPKGKRKHKPIEVAEKIPEKKQRLEEATTICLLPPCISPAPPHKPPNTRENNSSRRANRRKEEKLFPPPLSPLPEDPPRRRNVSGNNGPFGQDKNIAMTGQITSTKPKRTEGKFCATFKGISVNEGDTPKKASSATITVTNTAIATATVTATAIVTTTVTATATATATTTTTTTTISTITSTITTGLMDSSHLEMTSWAALPLLSSSSTNVRRPKLTFDDSVHNADYYMQEAKKLKHKADALFEKFGKAVNYADAALSFTECGNAMERDPLEAKSPYTMYSETVELLRYAMRLKNFASPLASDGDKKLAVLCYRCLSLLYLRMFKLKKDHAMKYSRSLMEYFKQNASKVAQIPSPWVSNGKNTPSPVSLNNVSPINAMGNCNNGPVTIPQRIHHMAASHVNITSNVLRGYEHWDMADKLTRENKEFFGDLDTLMGPLTQHSSMTNLVRYVRQGLCWLRIDAHLL -&gt; (ENSP00000359489)MDLFDFFRDWDLEQQCHYEQDRSALKKREWERRNQEVQQEDDLFSSGFDLFGEPYKVAEYTNKGDALANRVQNTLGNYDEMKNLLTNHSNQNHLVGIPKNSVPQNPNNKNEPSFFPEQKNRIIPPHQDNTHPSAPMPPPSVVILNSTLIHSNRKSKPEWSRDSHNPSTVLASQASGQPNKMQTLTQDQSQAKLEDFFVYPAEQPQIGEVEESNPSAKEDSNPNSSGEDAFKEIFQSNSPEESEFAVQAPGSPLVASSLLAPSSGLSVQNFPPGLYCKTSMGQQKPTAYVRPMDGQDQAPDISPTLKPSIEFENSFGNLSFGTLLDGKPSAASSKTKLPKFTILQTSEVSLPSDPSCVEEILREMTHSWPTPLTSMHTAGHSEQSTFSIPGQESQHLTPGFTLQKWNDPTTRASTKSVSFKSMLEDDLKLSSDEDDLEPVKTLTTQCTATELYQAVEKAKPRNNPVNPPLATPQPPPAVQASGGSGSSSESESSSESDSDTESSTTDSESNEAPRVATPEPEPPSTNKWQLDKWLNKVTSQNKSFICGQNETPMETISLPPPIIQPMEVQMKVKTNASQVPAEPKERPLLSLIREKARPRPTQKIPETKALKHKLSTTSETVSQRTIGKKQPKKVEKNTSTDEFTWPKPNITSSTPKEKESVELHDPPRGRNKATAHKPAPRKEPRPNIPLAPEKKKYRGPGKIVPKSREFIETDSSTSDSNTDQEETLQIKVLPPCIISGGNTAKSKEICGASLTLSTLMSSSGSNNNLSISNEEPTFSPIPVMQTEILSPLRDHENLKNLWVKIDLDLLSRVPGHSSLHAAPAKPDHKETATKPKRQTAVTAVEKPAPKGKRKHKPIEVAEKIPEKKQRLEEATTICLLPPCISPAPPHKPPNTRENNSSRRANRRKEEKLFPPPLSPLPEDPPRRRNVSGNNGPFGQDKNIAMTGQITSTKPKRTEGKFCATFKGISVNEGDTPKKASSATITVTNTAIATATVTATAIVTTTVTATATATATTTTTTTTISTITSTITTGLMDSSHLEMTSWAALPLLSSSSTNVRRPKLTFDDSVHNADYYMQEAKKLKHKADALFEKFGKAVNYADAALSFTECGNAMERDPLEAKSPYTMYSETVELLRYAMRLKNFASPLASDGDKKLAVLCYRCLSLLYLRMFKLKKDHAMKYSRSLMEYFKQNASKVAQIPSPWVSNGKNTPSPVSLNNVSPINAMGNCNNGPVTIPQRIHHMAASHVNITSNVLRGYEHWDMADKLTRENKEFFGDLDTLMGPLTQHSSMTNLVRYVRQGLCWLRIDAHLL</t>
  </si>
  <si>
    <t>3994231</t>
  </si>
  <si>
    <t>ENSE00001255965|ENSE00001402718|ENSE00001452767</t>
  </si>
  <si>
    <t>E25-5</t>
  </si>
  <si>
    <t>ENSG00000148690</t>
  </si>
  <si>
    <t>C10orf4</t>
  </si>
  <si>
    <t>Protein FRA10AC1  [Source:UniProtKB/Swiss-Prot;Acc:Q70Z53]</t>
  </si>
  <si>
    <t>3300826</t>
  </si>
  <si>
    <t>3300793</t>
  </si>
  <si>
    <t>AK309016-1</t>
  </si>
  <si>
    <t>ENSG00000142910</t>
  </si>
  <si>
    <t>TINAGL1</t>
  </si>
  <si>
    <t>Tubulointerstitial nephritis antigen-like Precursor (Tubulointerstitial nephritis antigen-related protein)(TIN Ag-related protein)(TIN-Ag-RP)(Glucocorticoid-inducible protein 5)(Oxidized LDL-responsive gene 2 protein)(OLRG-2) [Source:UniProtKB/Swiss-Prot;Acc:Q9GZM7]</t>
  </si>
  <si>
    <t>2328340</t>
  </si>
  <si>
    <t>(+)AA:467(ENSP00000271064)-&gt;467(ENSP00000384181)</t>
  </si>
  <si>
    <t>(+)sequence: (ENSP00000271064)MWRCPLGLLLLLPLAGHLALGAQQGRGRRELAPGLHLRGIRDAGGRYCQEQDLCCRGRADDCALPYLGAICYCDLFCNRTVSDCCPDFWDFCLGVPPPFPPIQGCMHGGRIYPVLGTYWDNCNRCTCQENRQWQCDQEPCLVDPDMIKAINQGNYGWQAGNHSAFWGMTLDEGIRYRLGTIRPSSSVMNMHEIYTVLNPGEVLPTAFEASEKWPNLIHEPLDQGNCAGSWAFSTAAVASDRVSIHSLGHMTPVLSPQNLLSCDTHQQQGCRGGRLDGAWWFLRRRGVVSDHCYPFSGRERDEAGPAPPCMMHSRAMGRGKRQATAHCPNSYVNNNDIYQVTPVYRLGSNDKEIMKELMENGPVQALMEVHEDFFLYKGGIYSHTPVSLGRPERYRRHGTHSVKITGWGEETLPDGRTLKYWTAANSWGPAWGERGHFRIVRGVNECDIESFVLGVWGRVGMEDMGHH -&gt; (ENSP00000384181)MWRCPLGLLLLLPLAGHLALGAQQGRGRRELAPGLHLRGIRDAGGRYCQEQDLCCRGRADDCALPYLGAICYCDLFCNRTVSDCCPDFWDFCLGVPPPFPPIQGCMHGGRIYPVLGTYWDNCNRCTCQENRQWQCDQEPCLVDPDMIKAINQGNYGWQAGNHSAFWGMTLDEGIRYRLGTIRPSSSVMNMHEIYTVLNPGEVLPTAFEASEKWPNLIHEPLDQGNCAGSWAFSTAAVASDRVSIHSLGHMTPVLSPQNLLSCDTHQQQGCRGGRLDGAWWFLRRRGVVSDHCYPFSGRERDEAGPAPPCMMHSRAMGRGKRQATAHCPNSYVNNNDIYQVTPVYRLGSNDKEIMKELMENGPVQALMEVHEDFFLYKGGIYSHTPVSLGRPERYRRHGTHSVKITGWGEETLPDGRTLKYWTAANSWGPAWGERGHFRIVRGVNECDIESFVLGVWGRVGMEDMGHH</t>
  </si>
  <si>
    <t>2328320</t>
  </si>
  <si>
    <t>ENSE00001429856</t>
  </si>
  <si>
    <t>ENSG00000158805</t>
  </si>
  <si>
    <t>ZNF276</t>
  </si>
  <si>
    <t>Zinc finger protein 276 (Zfp-276) [Source:UniProtKB/Swiss-Prot;Acc:Q8N554]</t>
  </si>
  <si>
    <t>3674357</t>
  </si>
  <si>
    <t>3674349</t>
  </si>
  <si>
    <t>BC111408-3|CR620615-4|ENSE00001325026</t>
  </si>
  <si>
    <t>ENSG00000164048</t>
  </si>
  <si>
    <t>Zinc finger protein 589 (Stem cell zinc finger protein 1) [Source:UniProtKB/Swiss-Prot;Acc:Q86UQ0]</t>
  </si>
  <si>
    <t>2621592</t>
  </si>
  <si>
    <t>(+)alt-N-terminus,(+)alt-C-terminus,(+)AA:80(BC062690-PEP)-&gt;421(AAD38879.1)</t>
  </si>
  <si>
    <t>(-)Krueppel-associated_box-IPR001909,(+)Krueppel-associated_box-IPR001909,(+)MOD_RES-Phosphoserine,(+)ZN_FING-C2H2-type 1,(+)ZN_FING-C2H2-type 2,(+)ZN_FING-C2H2-type 3,(+)Znf_C2H2-IPR007087,(+)Znf_C2H2-like-IPR015880</t>
  </si>
  <si>
    <t>(+)sequence: (BC062690-PEP)MWAPREQLLGWAAEALPAKDSAWPWEEKPRYLGPVTFEDVAVLFTEAEWKRLSLEQRNLYKEVMLENLRNLVSLVLSYQI -&gt; (AAD38879.1)MIDFQMLNQLCRTIINPSVIPCLKYCGDQIGPVTFEDVAVLFTEAEWKRLSLEQRNLYKEVMLENLRNLVSLESKPEVHTCPSCPLAFGSQQFLSQDELHNHPIPGFHAGNQLHPGNPCPEDQPQSQHPSDKNHRGAEAEDQRVEGGVRPLFWSTNERGALVGFSSLFQRPPISSWGGNRILEIQLSPAQNASSEEVDRISKRAETPGFGAVRFGECALAFNQKSNLFRQKAVTAEKSSDKRQSQVCRECGRGFSRKSQLIIHQRTHTGEKPYVCGECGRGFIVESVLRNHLSTHSGEKPYVCSHCGRGFSCKPYLIRHQRTHTREKSFMCTVCGRGFREKSELIKHQRCQVTVPLEEWSLHLTTSFCNCVLPLASMTLSCFIFFYISSLCCFLSYPTFRFYSEFSLQPYNLRDTFTRSPS</t>
  </si>
  <si>
    <t>(indirect)Krueppel-associated_box-IPR001909</t>
  </si>
  <si>
    <t>2621583</t>
  </si>
  <si>
    <t>ENSE00001456980</t>
  </si>
  <si>
    <t>3781546</t>
  </si>
  <si>
    <t>ENSG00000165959</t>
  </si>
  <si>
    <t>CLMN</t>
  </si>
  <si>
    <t>Calmin (Calponin-like transmembrane domain protein) [Source:UniProtKB/Swiss-Prot;Acc:Q96JQ2]</t>
  </si>
  <si>
    <t>3578013</t>
  </si>
  <si>
    <t>(+)alt-N-terminus,(+)alt-C-terminus,(+)AA:692(BC049365-PEP)-&gt;1002(ENSP00000298912)</t>
  </si>
  <si>
    <t>(+)Actinin_actin-bd_CS-IPR001589,(+)Calponin-homology-IPR016146,(+)Calponin_act_bd-IPR001715,(+)DOMAIN-Actin-binding,(+)DOMAIN-CH 1,(+)DOMAIN-CH 2,(+)TRANSMEM-Anchor for type IV membrane protein</t>
  </si>
  <si>
    <t>(+)sequence: (BC049365-PEP)MKQALENSTRENLEKAFSIAQDALHIPRLLEPEDIMVDTPDEQSIMTYVAQFLERFPELEAEDIFDSDKEVPIESTFVRIKEIPSEQESKVFVLTENGERTYTVNHETSHPPPSKVFVCDKPESMKEFRLDGVSSHALSDSSTEFMHQIIDQVLQGGPGKTSDISEPSPESSILSSRKENGRSNSLPIKKTVHFEADTYKDPFCSKNLSLCFEGSPRVAKESLRQDGHVLAVEVAEEKEQKQESSKIPESSSDKVAGDIFLVEGTNNNSQSSSCNGALESTARHDEESHSLSPPGENTVMADSFQIKVNLMTVEALEEGDYFEAIPLKASKFNSDLIDFASTSQAFNKVPSPHETKPDEDAEAFENHAEKLGKRSIKSAHKKKDSPEPQVKMDKHEPHRDSGEEAEGCPSAPEETPVDKKPEVHEKAKRKSTRPHYEEEGEDDDLQGVGEELSSSPPSSCVSLETLGSHSEEGLDFKPSPPLSKVSVIPHDLFYFPHYEVPLAAVLEAYVEDPEDLKNEEMDLEEPEGYMPDLDSREEEADGSQSSSSSSVPGESLPSASDQVLYLSRGGVGTTPASEPAPLAPHEDHQQRETKENDPMDSHQSQESPNLENIANPLEENVTKESISSKKKEKRKHVDHVESSLFVAPGSVQSSDDLEEDSSDYSIPSRTSHSDSSIYLRRHTHRSSESVSM -&gt; (ENSP00000298912)MAAHEWDWFQREELIGQISDIRVQNLQVERENVQKRTFTRWINLHLEKCNPPLEVKDLFVDIQDGKILMALLEVLSGRNLLHEYKSSSHRIFRLNNIAKALKFLEDSNVKLVSIDAAEIADGNPSLVLGLIWNIILFFQIKELTGNLSRNSPSSSLSPGSGGTDSDSSFPPTPTAERSVAISVKDQRKAIKALLAWVQRKTRKYGVAVQDFAGSWRSGLAFLAVIKAIDPSLVDMKQALENSTRENLEKAFSIAQDALHIPRLLEPEDIMVDTPDEQSIMTYVAQFLERFPELEAEDIFDSDKEVPIESTFVRIKETPSEQESKVFVLTENGERTYTVNHETSHPPPSKVFVCDKPESMKEFRLDGVSSHALSDSSTEFMHQIIDQVLQGGPGKTSDISEPSPESSILSSRKENGRSNSLPIKKTVHFEADTYKDPFCSKNLSLCFEGSPRVAKESLRQDGHVLAVEVAEEKEQKQESSKIPESSSDKVAGDIFLVEGTNNNSQSSSCNGALESTARHDEESHSLSPPGENTVMADSFQIKVNLMTVEALEEGDYFEAIPLKASKFNSDLIDFASTSQAFNKVPSPHETKPDEDAEAFENHAEKLGKRSIKSAHKKKDSPEPQVKMDKHEPHQDSGEEAEGCPSAPEETPVDKKPEVHEKAKRKSTRPHYEEEGEDDDLQGVGEELSSSPPSSCVSLETLGSHSEEGLDFKPSPPLSKVSVIPHDLFYFPHYEVPLAAVLEAYVEDPEDLKNEEMDLEEPEGYMPDLDSREEEADGSQSSSSSSVPGESLPSASDQVLYLSRGGVGTTPASEPAPLAPHEDHQQRETKENDPMDSHQSQESPNLENIANPLEENVTKESISSKKKEKRKHVDHVESSLFVAPGSVQSSDDLEEDSSDYSIPSRTSHSDSSIYLRRHTHRSSESDHFSYVQLRNAADLDDRRNRILTRKANSSGEAMSLGSHSPQSDSLTQLVQQPDMMYFILFLWLLVYCLLLFPQLDVSRL</t>
  </si>
  <si>
    <t>(direct)Calponin-homology-IPR016146</t>
  </si>
  <si>
    <t>3577940</t>
  </si>
  <si>
    <t>ENSE00001327160</t>
  </si>
  <si>
    <t>ENSG00000006459</t>
  </si>
  <si>
    <t>JHDM1D</t>
  </si>
  <si>
    <t>JmjC domain-containing histone demethylation protein 1D  [Source:UniProtKB/Swiss-Prot;Acc:Q6ZMT4]</t>
  </si>
  <si>
    <t>3075993</t>
  </si>
  <si>
    <t>(+)alt-N-terminus,(+)alt-C-terminus,(+)AA:54(AK057208-PEP)-&gt;367(BX641017-PEP)</t>
  </si>
  <si>
    <t>(+)sequence: (AK057208-PEP)MPTVRGDCSSCWGCLRNSVSSCLYRQSMCVTCVSFQSGSPLCDNGVGCGWEVGC -&gt; (BX641017-PEP)MKKELVSEHAFEIPDNVRPGHLIKELSKVIRAIEEENGKPVKSQGIPIVCPVSRSSNEATSPYHSRRKMRKLRDHNVRTPSNLDILELHTREVLKRLEMCPWEEDILSSKLNGKFNKHLQPSSTVPEWRAKDNDLRLLLTNGRIIKDERQPFADQSLYTADSENEEDKRRTKKAKMKIEESSGVEGVEHEESQKPLNGFFTRVKSELRSRSSGYSDISESEDSGPECTALKSIFITEESESSGDEKKQEITSNFKEESNVMRNFLQKSQKPSRSEIPIKRECPTSTSTEEEAIQGMLSMAGLHYSTCLQRQIQSTDCSGERNSLQDPSSCHGSNHEVRQLYRYDKPVECETRSHLCCPDWSPTPELK</t>
  </si>
  <si>
    <t>3075984</t>
  </si>
  <si>
    <t>BX641017-10|ENSE00001529215</t>
  </si>
  <si>
    <t>2673026</t>
  </si>
  <si>
    <t>(+)alt-N-terminus,(+)alt-C-terminus,(+)AA:108(CR611651-PEP)-&gt;785(AK307606-PEP)</t>
  </si>
  <si>
    <t>(+)MOD_RES-Phosphoserine,(+)MOD_RES-Phosphothreonine,(+)REPEAT-1,(+)REPEAT-11,(+)REPEAT-12,(+)REPEAT-13,(+)REPEAT-14,(+)REPEAT-15,(+)REPEAT-16,(+)REPEAT-17,(+)REPEAT-2,(+)REPEAT-26 residues 1,(+)REPEAT-26 residues 2,(+)REPEAT-3,(+)REPEAT-4,(+)REPEAT-5,(+)REPEAT-6,(+)REPEAT-7,(+)REPEAT-8; truncated,(+)REPEAT-9</t>
  </si>
  <si>
    <t>(+)sequence: (CR611651-PEP)MEFLQAGTHTLGHVSPHVQGSLMQIVGNQVWKFKNKRHETKAICFPYALTGEGREERQGPQRASQLGLGMAAVRRNPGNCIDTKILIALVFFVLKFAWFLIKDSNISL -&gt; (AK307606-PEP)MADLSLADALTEPSPDIEGEIKRDFIATLEAEAFDDVVGETVGKTDYIPLLDVDEKTGNSESKKKPCSETSQIEDLPLPPHPASLSFHLPLDTPSSKPTLLANGGHGVEGSDTTGSPTEFLEEKMAYQEYPNSQNWPEDTNFCFQPEQVVDPIQTDPFKMYHDDDLADLVFPSSATADTSIFAGQNDPLKDSYGMSPCNTAVVPQGWSVEALNSPHSESFVSPEAVAEPPQPTAVPLELAKEIEMASEERPPAQALEIMMGLKTTDMAPSKETEMALAKDMALATKTEVALAKDMESPTKLDVTLAKDMQPSMESDMALVKDMELPTEKEVALVKDVRWPTETDVSSAKNVVLPTETEVAPAKDVTLLKETERASPIKMDLAPSKDMGPPKENKKETERASPIKMDLAPSKDMGPPKENKIVPAKDLVLLSEIEVAQANDIISYTEISSAEKVALSSETEVALARDMTLPPETNVILTKDKALPLEAEVAPVKDMAQLPETEIAPAKDVAPSTVKEVGLLKDMSPLSETEMALGKDVTPPPETEVVLIKNVCLPPEMEVALTEDQVPALKTEAPLAKDGVLTLANNVTPAKDVPPLSETEATPVPIKDMEIAQTQKGISEDSHLESLQDVGQSAAPTFMISPETITGTGKKCSLPAEEDSVLEKLGERKPCNSQPSELSSETSANFMYCGTPPTQAKQVCRPSDRRSTRPKPARVPPELLGGSPPWKTLDHRLGHCSLSESGCVSGSSSCGGPGNQRKSIHVDSLEPQRDLGREAWDIESTPIMM</t>
  </si>
  <si>
    <t>AK307606-10|BX649077-3</t>
  </si>
  <si>
    <t>ENSG00000162139</t>
  </si>
  <si>
    <t>NEU3</t>
  </si>
  <si>
    <t>Sialidase-3 (EC 3.2.1.18)(Membrane sialidase)(Ganglioside sialidase)(N-acetyl-alpha-neuraminidase 3) [Source:UniProtKB/Swiss-Prot;Acc:Q9UQ49]</t>
  </si>
  <si>
    <t>3340412</t>
  </si>
  <si>
    <t>(+)alt-N-terminus,(+)AA:428(BAA82611.1)-&gt;461(AAI44060.1)</t>
  </si>
  <si>
    <t>(+)sequence: (BAA82611.1)MEEVTTCSFNSPLFRQEDDRGITYRIPALLYIPPTHTFLAFAEKRSTRRDEDALHLVLRRGLRIGQLVQWGPLKPLMEATLPGHRTMNPCPVWEQKSGCVFLFFICVRGHVTERQQIVSGRNAARLCFIYSQDAGCSWSEVRDLTEEVIGSELKHWATFAVGPGHGIQLQSGRLVIPAYTYYIPSWFFCFQLPCKTRPHSLMIYSDDLGVTWHHGRLIRPMVTVECEVAEVTGRAGHPVLYCSARTPNRCRAEALSTDHGEGFQRLALSRQLCEPPHGCQGSVVSFRPLEIPHRCQDSSSKDAPTIQQSSPGSSLRLEEEAGTPSESWLLYSHPTSRKQRVDLGIYLNQTPLEAACWSRPWILHCGPCGYSDLAALEEEGLFGCLFECGTKQECEQIAFRLFTHREILSHLQGDCTSPGRNPSQFKSN -&gt; (AAI44060.1)MRPADLPPRPMEESPASSSAPTETEEPGSSAEVMEEVTTCSFNSPLFRQEDDRGITYRIPALLYIPPTHTFLAFAEKRSTRRDEDALHLVLRRGLRIGQLVQWGPLKPLMEATLPGHRTMNPCPVWEQKSGCVFLFFICVRGHVTERQQIVSGRNAARLCFIYSQDAGCSWSEVRDLTEEVIGSELKHWATFAVGPGHGIQLQSGRLVIPAYTYYIPSWFFCFQLPCKTRPHSLMIYSDDLGVTWHHGRLIRPMVTVECEVAEVTGRAGHPVLYCSARTPNRCRAEALSTDHGEGFQRLALSRQLCEPPHGCQGSVVSFRPLEIPHRCQDSSSKDAPTIQQSSPGSSLRLEEEAGTPSESWLLYSHPTSRKQRVDLGIYLNQTPLEAACWSRPWILHCGPCGYSDLAALEEEGLFGCLFECGTKQECEQIAFRLFTHREILSHLQGDCTSPGRNPSQFKSN</t>
  </si>
  <si>
    <t>3340410</t>
  </si>
  <si>
    <t>BC136397-1|BC144059-1|ENSE00001153554</t>
  </si>
  <si>
    <t>ENSG00000138172</t>
  </si>
  <si>
    <t>CALHM2</t>
  </si>
  <si>
    <t>Calcium homeostasis modulator protein 2 (Protein FAM26B) [Source:UniProtKB/Swiss-Prot;Acc:Q9HA72]</t>
  </si>
  <si>
    <t>3304781</t>
  </si>
  <si>
    <t>(+)alt-C-terminus,(+)AA:196(AAD20050.1)-&gt;323(ENSP00000358803)</t>
  </si>
  <si>
    <t>(+)sequence: (AAD20050.1)MAALIAENFRFLSLFFKSKDVMIFNGLVALGTVGSQELFSVVAFHCPCSPARNYLYGLAAIGVPALVLFIIGIILNNHTWNLVAECQHRRTKNCSAAPTFLLLSSILGRAAVAPVTWSVISLLRGEAYVCALSEFVDPSSLTAREEHFPSAHATEILARFPCKENPDNLSDFREEVSRRLSSLDGCSSAWWPSWCS -&gt; (ENSP00000358803)MAALIAENFRFLSLFFKSKDVMIFNGLVALGTVGSQELFSVVAFHCPCSPARNYLYGLAAIGVPALVLFIIGIILNNHTWNLVAECQHRRTKNCSAAPTFLLLSSILGRAAVAPVTWSVISLLRGEAYVCALSEFVDPSSLTAREEHFPSAHATEILARFPCKENPDNLSDFREEVSRRLRYESQLFGWLLIGVVAILVFLTKCLKHYCSPLSYRQEAYWAQYRANEDQLFQRTAEVHSRVLAANNVRRFFGFVALNKDDEELIANFPVEGTQPRPQWNAITGVYLYRENQGLPLYSRLHKWAQGLAGNGAAPDNVEMALLPS</t>
  </si>
  <si>
    <t>3304767</t>
  </si>
  <si>
    <t>ENSE00001026022|ENSE00001412914</t>
  </si>
  <si>
    <t>ENSG00000102050</t>
  </si>
  <si>
    <t>PRAF2</t>
  </si>
  <si>
    <t>PRA1 family protein 2  [Source:UniProtKB/Swiss-Prot;Acc:O60831]</t>
  </si>
  <si>
    <t>4007771</t>
  </si>
  <si>
    <t>(+)truncated,(-)AA:60(AK310550-PEP)-&gt;160(ENSP00000365566)</t>
  </si>
  <si>
    <t>(-)Prenylated_rab_accept_PRA1-IPR004895,(-)TOPO_DOM-Cytoplasmic,(-)TOPO_DOM-Extracellular,(-)TRANSMEM</t>
  </si>
  <si>
    <t>(-)sequence: (AK310550-PEP)MSEVRLPPLRALDDFVLGSARLAAPDPCDPQRWCHRVINNLLYYQTNYLLCFGIGLALAG -&gt; (ENSP00000365566)MSEVRLPPLRALDDFVLGSARLAAPDPCDPQRWCHRVINNLLYYQTNYLLCFGIGLALAGYVRPLHTLLSALVVAVALGVLVWAAETRAAVRRCRRSHPAACLAAVLAVGLLVLWVAGGACTFLFSIAGPVLRESPLPRDSQESSQSMLKAPGQPCRSPG</t>
  </si>
  <si>
    <t>4007765</t>
  </si>
  <si>
    <t>AK310550-1</t>
  </si>
  <si>
    <t>ENSG00000105426</t>
  </si>
  <si>
    <t>PTPRS</t>
  </si>
  <si>
    <t>Receptor-type tyrosine-protein phosphatase S Precursor (R-PTP-S)(EC 3.1.3.48)(Receptor-type tyrosine-protein phosphatase sigma)(R-PTP-sigma) [Source:UniProtKB/Swiss-Prot;Acc:Q13332]</t>
  </si>
  <si>
    <t>3847128</t>
  </si>
  <si>
    <t>(-)truncated,(+)AA:128(ENSP00000378143)-&gt;754(BC143286-PEP)</t>
  </si>
  <si>
    <t>(+)DISULFID,(+)DOMAIN-Fibronectin type-III 1,(+)DOMAIN-Fibronectin type-III 2,(+)DOMAIN-Fibronectin type-III 3,(+)DOMAIN-Ig-like C2-type 3,(+)FN_III-IPR003961,(+)Fibronectin_typ-III-like_fold-IPR008957,(+)FnIII_subd-IPR003962,(+)Ig-IPR013151,(+)Ig-like-IPR007110,(+)Ig_I-set-IPR013098,(+)Ig_sub-IPR003599,(+)Ig_sub2-IPR003598</t>
  </si>
  <si>
    <t>(+)sequence: (ENSP00000378143)MAPTWGPGMVSVVGPMGLLVVLLVGGCAAEEPPRFIKEPKDQIGVSGGVASFVCQATGDPKPRVTWNKKGKKVNSQRFETIEFDESAGAVLRIQPLRTPRDENVYECVAQNSVGEITVHAKLTVLRGP -&gt; (BC143286-PEP)MAPTWGPGMVSVVGPMGLLVVLLVGGCAAEEPPRFIKEPKDQIGVSGGVASFVCQATGDPKPRVTWNKKGKKVNSQRFETIEFDESAGAVLRIQPLRTPRDENVYECVAQNSVGEITVHAKLTVLREDQLPSGFPNIDMGPQLKVVERTRTATMLCAASGNPDPEITWFKDFLPVDPSASNGRIKQLRSGALQIESSEETDQGKYECVATNSAGVRYSSPANLYVRVRRVAPRFSILPMSHEIMPGGNVNITCVAVGSPMPYVKWMQGAEDLTPEDDMPVGRNVLELTDVKDSANYTCVAMSSLGVIEAVAQITVKSLPKAPGTPMVTENTATSITITWDSGNPDPVSYYVIEYKSKSQDGPYQIKEDITTTRYSIGGLSPNSEYEIWVSAVNSIGQGPPSESVVTRTGEQAPASAPRNVQARMLSATTMIVQWEEPVEPNGLIRGYRVYYTMEPEHPVGNWQKHNVDDSLLTTVGSLLEDETYTVRVLAFTSVGDGPLSDPIQVKTQQGVPGQPMNLRAEARSETSITLSWSPPRQESIIKYELLFREGDHGREVGRTFDPTTSYVVEDLKPNTEYAFRLAARSPQGLGAFTPVVRQRTLQSISPKNFKVKMIMKTSVLLSWEFPDNYNSPTPYKIQYNGLTLDVDGRTTKKLITHLKPHTFYNFVLTNRGSSLGGLQQTVTAWTAFNLLNGKPSVAPKPDADGFIMVYLPDGQSPVPVQSYFIVMVPLRKSRGGQFLTPLGSPEDMDLEELI</t>
  </si>
  <si>
    <t>(direct)Tyr_Pase_rcpt/non-rcpt-IPR000242</t>
  </si>
  <si>
    <t>3847112</t>
  </si>
  <si>
    <t>BC143286-17|ENSE00001160851</t>
  </si>
  <si>
    <t>ENSG00000116830</t>
  </si>
  <si>
    <t>TTF2</t>
  </si>
  <si>
    <t>Transcription termination factor 2 (EC 3.6.1.-)(RNA polymerase II termination factor)(Transcription release factor 2)(Factor 2)(F2)(HuF2)(Lodestar homolog) [Source:UniProtKB/Swiss-Prot;Acc:Q9UNY4]</t>
  </si>
  <si>
    <t>2353778</t>
  </si>
  <si>
    <t>(+)alt-N-terminus,(+)alt-C-terminus,(+)AA:204(AB209845-PEP)-&gt;676(AAH30058.1)</t>
  </si>
  <si>
    <t>(-)MOD_RES-Phosphoserine,(+)MOD_RES-Phosphoserine,(+)NP_BIND-ATP,(+)Znf_GRF-IPR010666</t>
  </si>
  <si>
    <t>(+)sequence: (AB209845-PEP)MGNLFYNRQLICIASCQLFFLFFQVILPQRKFQLHHLKLSEDEETVYNVFFARSRSALQSYLKRHESRGNQSGRSPNNPFSRVALEFGSEEPRHSEAADSPRSSTVHILSQLLRLRQCCCHLSLLKSALDPMELKGEGLVLSLEEQLSALTLSELRDSEPSSTVSLNGTFFKMELFEGMRESTKVLFVSSVVVERLRFLTHFPV -&gt; (AAH30058.1)MEEVRCPEHGTFCFLKTGVRDGPNKGKSFYVCRADTCSFVRATDIPVSHCLLHEDFVVELQGLLLPQDKKEYRLFFRCIRSKAEGKRWCGSIPWQDPDSKEHSVSNKSQHASETFHHSSNWLRNPFKVLDKNQEPALWKQLIKGEGEEKKADKKQREKGDQLFDQKKEQKPEMMEKDLSSGLVPKKKQSVVQEKKQEEGAEIQCEAETGGTHKRDFSEIKSQQCQGNELTRPSASSQEKSSGKSQDVQRESEPLREKVTQLLPQNVHSHNSISKPQKGGPLNKEYTNWEAKETKAKDGPSIQATQKSLPQGHFQERPETHSVPAPGGPAAQAAPAAPGLSLGEGREAATSSDDEEEDDVVFVSSKPGSPLLFDSTLDLETKENLQFPDRSVQRKVSPASGVSKKVEPSDPVARRVYLTTQLKQKKSTLASVNIQALPDKGQKLIKQIQELEEVLSGLTLSPEQGTNEKSNSQVPQQSHFTKTTTGPPHLVPPQPLPRRGTQPVGSLELKSACQVTAGGSSQCYRGHTNQDHVHAVWKITSEAIGQLHRSLESCPGETVVAEDPAGLKVPLLLHQKQALAWLLWRESQKPQGGILADDMGLGKTLTMIALILTQKNQEKKEEKEKSTALTWLSKDGRQKCLNSLPFPTSFEPPKRGTSSAKKGHLWSYLITLLENQY</t>
  </si>
  <si>
    <t>(direct)Znf_GRF-IPR010666</t>
  </si>
  <si>
    <t>2353773</t>
  </si>
  <si>
    <t>ENSE00001069104</t>
  </si>
  <si>
    <t>ENSG00000113758</t>
  </si>
  <si>
    <t>DBN1</t>
  </si>
  <si>
    <t>Drebrin (Developmentally-regulated brain protein) [Source:UniProtKB/Swiss-Prot;Acc:Q16643]</t>
  </si>
  <si>
    <t>2888815</t>
  </si>
  <si>
    <t>(-)alt-N-terminus,(-)AA:381(BAH12026.1)-&gt;651(ENSP00000377193)</t>
  </si>
  <si>
    <t>(-)Actin-bd_cofilin/tropomyosin-IPR002108,(-)MOD_RES-Phosphoserine</t>
  </si>
  <si>
    <t>(-)sequence: (BAH12026.1)MKKSESEVEEAAAIIAQRPDNPREFFKQQERVASASAGSCDVPSPFNHRPGSHLDSHRRMAPTPIPTRSPSDSSTASTPVAEQIERALDEVTSSQPPPLPPPPPPAQETQEPSPILDSEETRAAAPQAWAGPMEEPPQAQAPPRGPGSPAEDLMFMESAEQAVLAAPVEPATADATEVHDAADTIETDTATADTTVANNVPPAATSLIDLWPGNGEGASTLQGEPRAPTPPSGTEVTLAEVPLLDEVAPEPLLPAGEGCATLLNFDELPEPPATFCDPEEVEGEPLAAPQTPTLPSALEELEQEQEPEPHLLTNGETTQKEGTQASEGYFSQSQEEEFAQSEELCAKAPPPVFYNKPPEIDITCWDADPVPEEEEGFEGGD -&gt; (ENSP00000377193)MAGHPWHGTAALASSQAWRDGRERQALVSCRALYTYEDGSDDLKLAASGEGGLQELSGHFENQKVMYGFCSVKDSQAALPKYVLINWVGEDVPDARKCACASHVAKVAEFFQGVDVIVNASSVEDIDAGAIGQRLSNGLARLSSPVLHRLRLREDENAEPVGTTYQKTDAAVEMKRINREQFWEQAKKEEELRKEEERKKALDERLRFEQERMEQERQEQEERERRYREREQQIEEHRRKQQTLEAEEAKRRLKEQSIFGDHRDEEEETHMKKSESEVEEAAAIIAQRPDNPREFFKQQERVASASAGSCDVPSPFNHRPGSHLDSHRRMAPTPIPTRSPSDSSTASTPVAEQIERALDEVTSSQPPPLPPPPPPAQETQEPSPILDSEETRAAAPQAWAGPMEEPPQAQAPPRGPGSPAEDLMFMESAEQAVLAAPVEPATADATEIHDAADTIETDTATADTTVANNVPPAATSLIDLWPGNGEGASTLQGEPRAPTPPSGTEVTLAEVPLLDEVAPEPLLPAGEGCATLLNFDELPEPPATFCDPEEVEGESLAAPQTPTLPSALEELEQEQEPEPHLLTNGETTQKEGTQASEGYFSQSQEEEFAQSEELCAKAPPPVFYNKPPEIDITCWDADPVPEEEEGFEGGD</t>
  </si>
  <si>
    <t>2888800</t>
  </si>
  <si>
    <t>AK295295-1</t>
  </si>
  <si>
    <t>ENSG00000123191</t>
  </si>
  <si>
    <t>ATP7B</t>
  </si>
  <si>
    <t>Copper-transporting ATPase 2 (EC 3.6.3.4)(Copper pump 2)(Wilson disease-associated protein) [Contains WND/140 kDa] [Source:UniProtKB/Swiss-Prot;Acc:P35670]</t>
  </si>
  <si>
    <t>3514747</t>
  </si>
  <si>
    <t>(+)alt-N-terminus,(+)alt-C-terminus,(+)AA:528(BAG63775.1)-&gt;1035(ENSP00000383221)</t>
  </si>
  <si>
    <t>(-)ATPase1_Cu-transp-IPR001877,(-)HELIX,(-)STRAND,(+)ACT_SITE-4-aspartylphosphate intermediate,(+)ATPase1_Cu-transp-IPR001877,(+)ATPase_P-typ_ATPase-assoc-reg-IPR008250,(+)ATPase_P-typ_Cd-transp-IPR001366,(+)ATPase_P-typ_Cu-transptr-IPR001756,(+)ATPase_P-typ_H-transp-IPR000695,(+)ATPase_P-typ_cat/Cu-transptr-IPR006403,(+)ATPase_P-typ_cation-transptr-IPR000579,(+)ATPase_P-typ_heavy-metal-IPR006416,(+)ATPase_P-typ_ion-transptr-IPR001757,(+)ATPase_P-typ_phosphor_site-IPR018303,(+)Cu_ion_bd-IPR006122,(+)DOMAIN-HMA 4,(+)Dehalogen-like_hydro-IPR005834,(+)HELIX,(+)HeavyMe_transpt-IPR006121,(+)METAL-Magnesium,(+)STRAND,(+)TOPO_DOM-Cytoplasmic,(+)TOPO_DOM-Extracellular,(+)TRANSMEM,(+)TURN</t>
  </si>
  <si>
    <t>(+)sequence: (BAG63775.1)MKKSFAFDNVGYEGGLDGLGPSSQVATSTVRILGMTCQSCVKSIEDRISNLKGIISMKVSLEQGSATVKYVPSVVCLQQVCHQIGDMGFEASIAEGKAASWPSRSLPAQEAVVKLRVEGMTCQSCVSSIEGKVRKLQGVVRVKVSLSNQEAVITYQPYLIQPEDLRDHVNDMGFEAAIKSKVAPLSLGPIDIERLQSTNPKRPLSSANQNFNNSETLGHQGSHVVTLQLRIDGMHCKSCVLNIEENIGQLLGVQSIQVSLENKTAQVKYDPSCTSPVALQRAIEALPPGNFKVSLPDGAEGSGTDHRSSSSHSPGSPPRNQVQGTCSTTLIAIAGMTCASCVHSIEGMISQLEGVQQISVSLAEGTATVLYNPAVISPEELRAAIEDMGFEASVVSESCSTNPLGNHSAGNSMVQTTDGTPTSLQEVAPHTGRLPANHAPDILAKSPQSTRAVAPQKCFLQIKGMTCASCVSNIERNLQKEAAPRWVVLLRSGLQISETQVSQHGRAHRPGHKHCLCLFSGHPGGCCG -&gt; (ENSP00000383221)MPEQERQITAREGASRKILSKLSLPTRAWEPAMKKSFAFDNVGYEGGLDGLGPSSQVATSTVRILGMTCQSCVKSIEDRISNLKGIISMKVSLEQGSATVKYVPSVVCLQQVCHQIGDMGFEASIAEGKAASWPSRSLPAQEAVVKLRVEGMTCQSCVSSIEGKVRKLQGVVRVKVSLSNQEAVITYQPYLIQPEDLRDHVNDMGFEAAIKSKVAPLSLGPIDIERLQSTNPKRPLSSANQNFNNSETLGHQGSHVVTLQLRIDGMHCKSCVLNIEENIGQLLGVQSIQVSLENKTAQVKYDPSCTSPVALQRAIEALPPGNFKVSLPDGAEGSGTDHRSSSSHSPGSPPRNQVQGTCSTTLIAIAGMTCASCVHSIEGMISQLEGVQQISVSLAEGTATVLYNPSVISPEELRAAIEDMGFEASVVSGEAMPVTKKPGSTVIAGSINAHGSVLIKATHVGNDTTLAQIVKLVEEAQMSKAPIQQLADRFSGYFVPFIIIMSTLTLVVWIVIGFIDFGVVQRYFPNPNKHISQTEVIIRFAFQTSITVLCIACPCSLGLATPTAVMVGTGVAAQNGILIKGGKPLEMAHKIKTVMFDKTGTITHGVPRVMRVLLLGDVATLPLRKVLAVVGTAEASSEHPLGVAVTKYCKEELGTETLGYCTDFQAVPGCGIGCKVSNVEGILAHSERPLSAPASHLNEAGSLPAEKDAVPQTFSVLIGNREWLRRNGLTISSDVSDAMTDHEMKGQTAILVAIDGVLCGMIAIADAVKQEAALAVHTLQSMGVDVVLITGDNRKTARAIATQVGINKVFAEVLPSHKVAKVQELQNKGKKVAMVGDGVNDSPALAQADMGVAIGTGTDVAIEAADVVLIRNDLLDVVASIHLSKRTVRRIRINLVLALIYNLVGIPIAAGVFMPIGIVLQPWMGSAAMAASSVSVVLSSLQLKCYKKPDLERYEAQAHGHMKPLTASQVSVHIGMDDRWRDSPRATPWDQVSYVSQVSLSSLTSDKPSRHSAAADDDGDKWSLLLNGRDEEQYI</t>
  </si>
  <si>
    <t>(direct)ATPase_P-typ_Cu-transptr-IPR001756, (direct)ATPase_P-typ_cat/Cu-transptr-IPR006403, (direct)ATPase_P-typ_ion-transptr-IPR001757, (direct)ATPase_P-typ_heavy-metal-IPR006416, (direct)ATPase_P-typ_H-transp-IPR000695</t>
  </si>
  <si>
    <t>3514736</t>
  </si>
  <si>
    <t>ENSE00000836944</t>
  </si>
  <si>
    <t>3696106</t>
  </si>
  <si>
    <t>(+)alt-N-terminus,(+)alt-C-terminus,(+)AA:1011(AAC39684.1)-&gt;1079(BAG63994.1)</t>
  </si>
  <si>
    <t>(-)K/Cl_cotranspt1-IPR000622,(-)Permease_region-IPR004841,(-)TOPO_DOM-Cytoplasmic,(-)TRANSMEM,(+)TOPO_DOM-Cytoplasmic</t>
  </si>
  <si>
    <t>(+)sequence: (AAC39684.1)MPHFTVVPVDGPRRGDYDNLEGLSWVDYGERAELDDSDGHGNHRESSPFLSPLEASRGIDYYDRNLALFEEELDIRPKVSSLLGKLVSYTNLTQGAKEHEEAESGEGTRRRAAEAPSMGTLMGVYLPCLQNIFGVILFLRLTWMVGTAGVLQALLIVLICCCCTLLTAISMSAIATNGVVPAGGSYFMISRSLGPEFGGAVGLCFYLGTTFAAAMYILGAIEILLTYIAPPAAIFYPSGAHDTSNATLNNMRVYGTIFLTFMTLVVFVGVKYVNKFASLFLACVIISILSIYAGGIKSIFDPPVFPVCMLGNRTLSRDQFDICAKTAVVDNETVATQLWSFFCHSPNLTTDSCDPYFMLNNVTEIPGIPGAAAGVLQENLWSAYLEKGDIVEKHGLPSADAPSLKESLPLYVVADIATSFTVLVGIFFPSVTGIMAGSNRSGDLRDAQKSIPVGTILAIITTSLVYFSSVVLFGACIEGVVLRDKYGDGVSRNLVVGTLAWPSPWVIVIGSFFSTCGAGLQSLTGAPRLLQAIAKDNIIPFLRVFGHGKVNGEPTWALLLTALIAELGILIASLDMVAPILSMFFLMCYLFVNLACAVQTLLRTPNWRPRFKYYHWALSFLGMSLCLALMFVSSWYYALVAMLIAGMIYKYIEYQGAEKEWGDGIRGLSLSAARYALLRLEEGPPHTKNWRPQLLVLLKLDEDLHVKYPRLLTFASQLKAGKGLTIVGSVIQGSFLESYGEAQAAEQTIKNMMEIEKVKGFCQVVVASKVREGLAHLIQSCGLGGMRHNSVVLGWPYGWRQSEDPRAWKTFIDTVRCTTAAHLALLVPKNIAFYPSNHERYLEGHIDVWWIVHDGGMLMLLPFLLRQHKVWRKCRMRIFTVAQMDDNSIQMKKDLAVFLYHLRLEAEVEVVEMHNSDISAYTYERTLMMEQRSQMLRQMRLTKTEREREAQLVKDRHSALRLESLYSDEEDESAVGADKIQMTWTRDKYMTETWDPSHAPDNFRELVHIKP -&gt; (BAG63994.1)MAAEGAVCGFVYLEGTAWAVPEDTEPLASCTLGHGNHRESSPFLSPLEASRGIDYYDRNLALFEEELDIRPKVSSLLGKLVSYTNLTQGAKEHEEAESGEGTRRRAAEAPSMGTLMGVYLPCLQNIFGVILFLRLTWMVGTAGVLQALLIVLICCCCTLLTAISMSAIATNGVVPAGGSYFMISRSLGPEFGGAVGLCFYLGTTLAAAMYILGAIEILLTYIAPPAAIFYPSGAHDTSNATLNNMRVYGTIFLTFMTLVVFVGVKYVNKFASLFLACVIISNLSIYAGGIKSIFDPPVFPVCMLGNRTLSRDQFDICAKTAVVDNETVATQLWSFFCHSPNLTTDSCDPYFMLNNVTEIPGIPGAAAGVLQENLWSAYLEKGDIVEKHGLPSADAPSLKESLPLYVVADIATSFTVLVGIFFPSVTGIMAGSNRSGDLRDAQKSIPVGTILAIITTSLVYFSSVVLFGACIEGVVLRDKYGDGVSRNLVVGTLAWPSPWVIVIGSFFSTCGAGLQSLTGAPRLLQAIAKDNIIPFLRVFGHGKVNGEPTWALLLTALIAELGILIASLDMVAPILSMFFLMCYLFVNLACAVQTLLRTPNWRPRFKYYHWALSFLGMSLCLALMFVSSWYYALVAMLIAGMIYKYIEYQGAEKEWGDGIRGLSLSAARYALLRLEEGPPHTKNWRPQLLVPLKLDEDLHVKYPRLLTFASQLKAGKGLTIVGSVIQGSFLESYGEAQAAEQTIKNMMEIEKVKGFCQVVVASKVREGLAHLIQSCGLGGMRHNSVVLGWPYGWRQSEDPRAWKTFIDTVRCTTAAHLALLVPKNIAFYPSNHERYLEGHIDVWWIVHDGGMLMLLPFLLRQHKVWRKCRMRIFTVAQMDDNSIQMKKDLAVFLYHLRLEAEVEVVEMHNSDISAYTYERTLMMEQRSQMLRQMRLTKTEREREAQLVKDRHSALRLESLYSDEEDESAVGADKIQMTWTRDKYMTETWDPSHAPDNFRELVHIKPDQSNVRRMHTAVKLNEVIVTRSHDARLVLLNMPGPPRNSEGDENYMEFLEVLTEGLERVLLVRGGGREVITIYS</t>
  </si>
  <si>
    <t>AK097808-1|AK302790-1|AK316415-1</t>
  </si>
  <si>
    <t>ENSG00000116191</t>
  </si>
  <si>
    <t>RALGPS2</t>
  </si>
  <si>
    <t>Ras-specific guanine nucleotide-releasing factor RalGPS2 (RalA exchange factor RalGPS2)(Ral GEF with PH domain and SH3-binding motif 2) [Source:UniProtKB/Swiss-Prot;Acc:Q86X27]</t>
  </si>
  <si>
    <t>2369351</t>
  </si>
  <si>
    <t>(+)alt-N-terminus,(+)AA:232(BAC05311.1)-&gt;548(ENSP00000313613)</t>
  </si>
  <si>
    <t>(+)MOD_RES-Phosphoserine,(+)MOD_RES-Phosphothreonine,(+)MOTIF-PXXP,(+)RasGRF_CDC25-IPR001895,(+)Ras_GEF-IPR008937</t>
  </si>
  <si>
    <t>(+)sequence: (BAC05311.1)MNTAEFKSATFPNAGPRHLLDDSVMEPHAPSRGQAESSTLSSGISIGSSDGSELSEETSWPAFERNRLYHSLSPVTRVARNGYRSHMKASSSAESEDLAVHLYPGAVTIQGVLRRKTLLKEGKKPTVASWTKYWAALCGTQLFYYAAKSLKATERKHFKSTSNKNVSVIGWMVMMADDPEHPDLFLLTDSEKGNSYKFQAGNRMNAMLWFKHLSAACQSNKQQVPTNLMTFE -&gt; (ENSP00000313613)MDLMNGQASSVNIAATASEGQITLMDVPVFKAIQPDELSSCGWNKKEKYSSAPNAVAFTRRFNHVSFWVVREILHAQTLKIRAEVLSHYIKTAKKLYELNNLHALMAVVSGLQSAPIFRLTKTWALLSRKDKTTFEKLEYVMSKEDNYKRLRDYISSLKMTPCIPYLGIYLSDLTYIDSAYPSTGSILENEQRSNLMNNILRIISDLQQSCEYDIPMLPHVQKYLNSVQYIEELQKFVEDDNYKLSLKIEPGTSTPRSAASREDLVGPEVGASPQSGRKSVAAEGALLPQTPPSPRNLIPHGHRKCHSLGYNFIHKMNTAEFKSATFPNAGPRHLLDDSVMEPHAPSRGQAESSTLSSGISIGSSDGSELSEETSWPAFERNRLYHSLGPVTRVARNGYRSHMKASSSAESEDLAVHLYPGAVTIQGVLRRKTLLKEGKKPTVASWTKYWAALCGTQLFYYAAKSLKATERKHFKSTSNKNVSVIGWMVMMADDPEHPDLFLLTDSEKGNSYKFQAGNRMNAMLWFKHLSAACQSNKQQVPTNLMTFE</t>
  </si>
  <si>
    <t>2369339</t>
  </si>
  <si>
    <t>ENSE00001380179|ENSE00001445205|ENSE00001563625</t>
  </si>
  <si>
    <t>E20-3</t>
  </si>
  <si>
    <t>ENSG00000132970</t>
  </si>
  <si>
    <t>WASF3</t>
  </si>
  <si>
    <t>Wiskott-Aldrich syndrome protein family member 3 (WASP family protein member 3)(Protein WAVE-3)(Verprolin homology domain-containing protein 3) [Source:UniProtKB/Swiss-Prot;Acc:Q9UPY6]</t>
  </si>
  <si>
    <t>3482637</t>
  </si>
  <si>
    <t>3482572</t>
  </si>
  <si>
    <t>ENSE00001488706|ENSE00001539886</t>
  </si>
  <si>
    <t>ENSG00000125354</t>
  </si>
  <si>
    <t>SEPT6</t>
  </si>
  <si>
    <t>Septin-6  [Source:UniProtKB/Swiss-Prot;Acc:Q14141]</t>
  </si>
  <si>
    <t>4019530</t>
  </si>
  <si>
    <t>(-)alt-N-terminus,(-)AA:369(BAG64311.1)-&gt;457(BAG64222.1)</t>
  </si>
  <si>
    <t>(-)Cell_Div_GTP_bd-IPR000038,(-)HELIX,(-)NP_BIND-GTP,(-)STRAND,(+)COILED,(+)MOD_RES-N6-acetyllysine</t>
  </si>
  <si>
    <t>(-)sequence: (BAG64311.1)MDTLFNTKFEGEPATHTQPGVQLQSNTYDLQESNVRLKLTIVSTVGFGDQINKEDSYKPIVEFIDAQFEAYLQEELKIRRVLHTYHDSRIHVCLYFIAPTGHSLKSLDLVTMKKLDSKVNIIPIIAKADAISKSELTKFKIKITSELVSNGVQIYQFPTDDESVAEINGTMNAHLPFAVIGSTEELKIGNKMMRARQYPWGTVQVENEAHCDFVKLREMLIRVNMEDLREQTHTRHYELYRRCKLEEMGFKDTDPDSKPFSLQETYEAKRNEFLGELQKKEEEMRQMFVQRVKEKEAELKEAEKELHEKFDRLKKLHQDEKKKLEDKKKSLDDEVNAFKQRKTAAELLQSQGSQAGGSQTLKRDKEKKK -&gt; (BAG64222.1)MAATDIARQVFGRRRLLLLGFETVGFSAACTEEGGHMLRRGEGCRTVPLAGHVGFDSLPDQLVNKSVSQGFCFNILCVGETGLGKSTLMDTLFNTKFEGEPATHTQPGVQLQSNTYDLQESNVRLKLTIVSTVGFGDQINKEDSYKPIVEFIDAQFEAYLQEELKIRRVLHTYHDSRIHVCLYFIAPTGHSLKSLDLVTMKKLDSKVNIIPIIAKADAISKSELTKFKIKITSELVSNGVQIYQFPTDDESVAEINGTMNAHLPFAVIGSTEELKIGNKMMRARQYPWGTVQVENEAHCDFVKLREMLIRVNMEDLREQTHTRHYELYRRCKLEEMGFKDTDPDSKPFSLQETYEAKRNEFLGELQKKEEEMRQVFVQRVKEKEAELKEAEKELHEKLDRLKKLHQDEKKKLEDKKKSLDDEVNAFKQRKTAAELLQSQGSQAGGSQTLKRDKEKKK</t>
  </si>
  <si>
    <t>4019486</t>
  </si>
  <si>
    <t>AK303224-1</t>
  </si>
  <si>
    <t>E18-3|E18-5</t>
  </si>
  <si>
    <t>ENSG00000170271</t>
  </si>
  <si>
    <t>Uncharacterized protein C5orf4  [Source:UniProtKB/Swiss-Prot;Acc:Q96IV6]</t>
  </si>
  <si>
    <t>2882854</t>
  </si>
  <si>
    <t>(-)alt-C-terminus,(-)AA:191(AK023820-PEP)-&gt;333(ENSP00000320604)</t>
  </si>
  <si>
    <t>(-)sequence: (AK023820-PEP)MKGEAGHMLHNEKSKQEGHIWGSMRRTAFILGSGLLSFVAFWNSVTWHLQRFWGASGYFWQAQWERLLTTFEGKEWILFFIGAIQVPCLFFWSFNGLLLVVDTTGKPNFISRYRIQVGKNEPVDPVKLRQSIRTVLFNQCMISFPMVVFLYPFLKWWRDPCRRELPTFHWFLLELAIFTLIEEVLFYYSHR -&gt; (ENSP00000320604)MKGEAGHMLHNEKSKQEGHIWGSMRRTAFILGSGLLSFVAFWNSVTWHLQRFWGASGYFWQAQWERLLTTFEGKEWILFFIGAIQVPCLFFWSFNGLLLVVDTTGKPNFISRYRIQVGKNEPVDPVKLRQSIRTVLFNQCMISFPMVVFLYPFLKWWRDPCRRELPTFHWFLLELAIFTLIEEVLFYYSHRLLHHPTFYKKIHKKHHEWTAPIGVISLYAHPIEHAVSNMLPVIVGPLVMGSHLSSITMWFSLALIITTISHCGYHLPFLPSPEFHDYHHLKFNQCYGVLGVLDHLHGTDTMFKQTKAYERHVLLLGFTPLSESIPDSPKRME</t>
  </si>
  <si>
    <t>2882834</t>
  </si>
  <si>
    <t>AK023820-6</t>
  </si>
  <si>
    <t>3317900</t>
  </si>
  <si>
    <t>(-)alt-N-terminus,(-)alt-C-terminus,(-)AA:232(CR605507-PEP)-&gt;272(ENSP00000380183)</t>
  </si>
  <si>
    <t>(-)sequence: (CR605507-PEP)MYQVPLPLDRDGTLVRLRFTMVALVTVCCPLVAFLFCILWSLLFHFKETTATHCGVPNYLPSVSSAIGGEVPQRYVWRFCIGLHSAPRFLVAFAYWNHYLSCTSPCSCYRPLCRLNFGLNVVENLALLVLTYVSSSEDFTIHENAFIVFIASSLGHMLLTCILWRLTKKHTVSQEVRSIPSGGSKAAQKKIKDICPQDSGSQVLQLETAALHHQLHLLLLGAGCLLSAQHVL -&gt; (ENSP00000380183)MGPWYGSASPWWPWSRSAVHLSPSSSASSGPCSSTSRRQRPHTVGTEASIGVPGIKMDGGDAQEHGHFLRLPQVPNYLPSVSSAIGGEVPQRYVWRFCIGLHSAPRFLVAFAYWNHYLSCTSPCSCYRPLCRLNFGLNVVENLALLVLTYVSSSEDFTIHENAFIVFIASSLGHMLLTCILWRLTKKHTVSQEDRKSYSWKQRLFIINFISFFSALAVYFRHNMYCEAGVYTIFAILEYTVVLTNMAFHMTAWWDFGNKELLITSQPEEKRF</t>
  </si>
  <si>
    <t>CR605507-5</t>
  </si>
  <si>
    <t>alt-5'|altFivePrime|bleedingExon|exon-region-exclusion</t>
  </si>
  <si>
    <t>ENSG00000143228</t>
  </si>
  <si>
    <t>NUF2</t>
  </si>
  <si>
    <t>Kinetochore protein Nuf2 (hsNuf2)(hNuf2)(hNuf2R)(Cell division cycle-associated protein 1) [Source:UniProtKB/Swiss-Prot;Acc:Q9BZD4]</t>
  </si>
  <si>
    <t>2364440</t>
  </si>
  <si>
    <t>(+)AA:464(ENSP00000356875)-&gt;464(ENSP00000271452)</t>
  </si>
  <si>
    <t>(+)sequence: (ENSP00000356875)METLSFPRYNVAEIVIHIRNKILTGADGKNLTKNDLYPNPKPEVLHMIYMRALQIVYGIRLEHFYMMPVNSEVMYPHLMEGFLPFSNLVTHLDSFLPICRVNDFETADILCPKAKRTSRFLSGIINFIHFREACRETYMEFLWQYKSSADKMQQLNAAHQEALMKLERLDSVPVEEQEEFKQLSDGIQELQQSLNQDFHQKTIVLQEGNSQKKSNISEKTKRLNELKLSVVSLKEIQESLKTKIVDSPEKLKNYKEKMKDTVQKLKNARQEVVEKYEIYGDSVDCLPSCQLEVQLYQKKIQDLSDNREKLASILKESLNLEDQIESDESELKKLKTEENSFKRLMIVKKEKLATAQFKINKKHEDVKQYKRTVIEDCNKVQEKRGAVYERVTTINQEIQKIKLGIQQLKDAAEREKLKSQEIFLNLKTALEKYHDGIEKAAEDSYAKIDEKTAELKRKMFKMST -&gt; (ENSP00000271452)METLSFPRYNVAEIVIHIRNKILTGADGKNLTKNDLYPNPKPEVLHMIYMRALQIVYGIRLEHFYMMPVNSEVMYPHLMEGFLPFSNLVTHLDSFLPICRVNDFETADILCPKAKRTSRFLSGIINFIHFREACRETYMEFLWQYKSSADKMQQLNAAHQEALMKLERLDSVPVEEQEEFKQLSDGIQELQQSLNQDFHQKTIVLQEGNSQKKSNISEKTKRLNELKLSVVSLKEIQESLKTKIVDSPEKLKNYKEKMKDTVQKLKNARQEVVEKYEIYGDSVDCLPSCQLEVQLYQKKIQDLSDNREKLASILKESLNLEDQIESDESELKKLKTEENSFKRLMIVKKEKLATAQFKINKKHEDVKQYKRTVIEDCNKVQEKRGAVYERVTTINQEIQKIKLGIQQLKDAAEREKLKSQEIFLNLKTALEKYHDGIEKAAEDSYAKIDEKTAELKRKMFKMST</t>
  </si>
  <si>
    <t>2364438</t>
  </si>
  <si>
    <t>ENSE00001289121</t>
  </si>
  <si>
    <t>ENSG00000124225</t>
  </si>
  <si>
    <t>PMEPA1</t>
  </si>
  <si>
    <t>Transmembrane prostate androgen-induced protein (Solid tumor-associated 1 protein) [Source:UniProtKB/Swiss-Prot;Acc:Q969W9]</t>
  </si>
  <si>
    <t>E7-8</t>
  </si>
  <si>
    <t>3911224</t>
  </si>
  <si>
    <t>(+)AA:237(ENSP00000379159)-&gt;237(ENSP00000265626)</t>
  </si>
  <si>
    <t>(+)sequence: (ENSP00000379159)MMVMVVVITCLLSHYKLSARSFISRHSQGRRREDALSSEGCLWPSESTVSGNGIPEPQVYAPPRPTDRLAVPPFAQRERFHRFQPTYPYLQHEIDLPPTISLSDGEEPPPYQGPCTLQLRDPEQQLELNRESVRAPPNRTIFDSDLMDSARLGGPCPPSSNSGISATCYGSGGRMEGPPPTYSEVIGHYPGSSFQHQQSSGPPSLLEGTRLHHTHIAPLESAAIWSKEKDKQKGHPL -&gt; (ENSP00000265626)MMVMVVVITCLLSHYKLSARSFISRHSQGRRREDALSSEGCLWPSESTVSGNGIPEPQVYAPPRPTDRLAVPPFAQRERFHRFQPTYPYLQHEIDLPPTISLSDGEEPPPYQGPCTLQLRDPEQQLELNRESVRAPPNRTIFDSDLMDSARLGGPCPPSSNSGISATCYGSGGRMEGPPPTYSEVIGHYPGSSFQHQQSSGPPSLLEGTRLHHTHIAPLESAAIWSKEKDKQKGHPL</t>
  </si>
  <si>
    <t>3911217</t>
  </si>
  <si>
    <t>ENSE00001029433|ENSE00001522938</t>
  </si>
  <si>
    <t>ENSG00000108107</t>
  </si>
  <si>
    <t>RPL28</t>
  </si>
  <si>
    <t>60S ribosomal protein L28  [Source:UniProtKB/Swiss-Prot;Acc:P46779]</t>
  </si>
  <si>
    <t>3842148</t>
  </si>
  <si>
    <t>(-)alt-C-terminus,(-)AA:87(CR609404-PEP)-&gt;137(ENSP00000342787)</t>
  </si>
  <si>
    <t>(-)MOD_RES-N6-acetyllysine,(-)MOD_RES-Phosphoserine,(-)Ribosomal_L28e-IPR002672</t>
  </si>
  <si>
    <t>(-)sequence: (CR609404-PEP)MSAHLQWMVVRNCSSFLIKRNKQTYSTEPNNLKARNSFRYNGLIHRKTVGVEPAADGKGVVVVIKRRSGEFCLVWARERPLSRVWEL -&gt; (ENSP00000342787)MSAHLQWMVVRNCSSFLIKRNKQTYSTEPNNLKARNSFRYNGLIHRKTVGVEPAADGKGVVVVIKRRSGQRKPATSYVRTTINKNARATLSSIRHMIRKNKYRPDLRMAAIRRASAILRSQKPVMVKRKRTRPTKSS</t>
  </si>
  <si>
    <t>(indirect)Ribosomal_L28e-IPR002672</t>
  </si>
  <si>
    <t>3842141</t>
  </si>
  <si>
    <t>CR609404-3</t>
  </si>
  <si>
    <t>ENSG00000061987</t>
  </si>
  <si>
    <t>MON2</t>
  </si>
  <si>
    <t>Protein MON2 homolog (Protein SF21) [Source:UniProtKB/Swiss-Prot;Acc:Q7Z3U7]</t>
  </si>
  <si>
    <t>3419241</t>
  </si>
  <si>
    <t>3419239</t>
  </si>
  <si>
    <t>ENSE00000996350</t>
  </si>
  <si>
    <t>E38-3</t>
  </si>
  <si>
    <t>2351080</t>
  </si>
  <si>
    <t>(+)alt-coding,(+)AA:554(AAA52117.1)-&gt;554(ENSP00000327513)</t>
  </si>
  <si>
    <t>(-)MUTAGEN-Missing: Produces biologically active protein which is secreted,(+)4_helix_cytokine-like_core-IPR009079,(+)DISULFID,(+)MCSF-1-IPR008001</t>
  </si>
  <si>
    <t>(+)sequence: (AAA52117.1)MTAPGAAGRCPPTTWLGSLLLLVCLLASRSITEEVSEYCSHMIGSGHLQSLQRLIDSQMETSCQITFEFVDQEQLKDPVCYLKKAFLLVQDIMEDTMRFRDNTANPIAIVQLQELSLRLKSCFTKDYEEHDKACVRTFYETPLQLLEKVKNVFNETKNLLDKDWNIFSKNCNNSFAECSSQDVVTKPDCNCLYPKAIPSSDPASVSPHQPLAPSMAPVAGLTWEDSEGTEGSSLLPGEQPLHTVDPGSAKQRPPRSTCQSFEPPETPVVKDSTIGGSPQPRPSVGAFNPGMEDILDSAMGTNWVPEEASGEASEIPVPQGTELSPSRPGGGSMQTEPARPSNFLSASSPLPASAKGQQPADVTATALPRVGPVMPTGQDWNHTPQKTDHPSALLRDPPEPGSPRISSLRPQALSNPSTLSAQPQLSRSHSSGSVLPLGELEGRRSTRDRTSPAEPEAAPASEGAARPLPRFNSVPLTDTGHERQSEGSSSPQLQESVFHLLVPSVILVLLAVGGLLFYRWRRRSHQEPQRADSPLEQPEGSPLTQDDRQVELPV -&gt; (ENSP00000327513)MTAPGAAGRCPPTTWLGSLLLLVCLLASRSITEEVSEYCSHMIGSGHLQSLQRLIDSQMETSCQITFEFVDQEQLKDPVCYLKKAFLLVQDIMEDTMRFRDNTPNAIAIVQLQELSLRLKSCFTKDYEEHDKACVRTFYETPLQLLEKVKNVFNETKNLLDKDWNIFSKNCNNSFAECSSQDVVTKPDCNCLYPKAIPSSDPASVSPHQPLAPSMAPVAGLTWEDSEGTEGSSLLPGEQPLHTVDPGSAKQRPPRSTCQSFEPPETPVVKDSTIGGSPQPRPSVGAFNPGMEDILDSAMGTNWVPEEASGEASEIPVPQGTELSPSRPGGGSMQTEPARPSNFLSASSPLPASAKGQQPADVTGTALPRVGPVRPTGQDWNHTPQKTDHPSALLRDPPEPGSPRISSLRPQGLSNPSTLSAQPQLSRSHSSGSVLPLGELEGRRSTRDRRSPAEPEGGPASEGAARPLPRFNSVPLTDTGHERQSEGSFSPQLQESVFHLLVPSVILVLLAVGGLLFYRWRRRSHQEPQRADSPLEQPEGSPLTQDDRQVELPV</t>
  </si>
  <si>
    <t>ENSE00001307375|M37435-1</t>
  </si>
  <si>
    <t>ENSG00000183137</t>
  </si>
  <si>
    <t>C6orf182</t>
  </si>
  <si>
    <t>Uncharacterized protein C6orf182  [Source:UniProtKB/Swiss-Prot;Acc:Q8IYX8]</t>
  </si>
  <si>
    <t>2920728</t>
  </si>
  <si>
    <t>(+)alt-coding,(+)AA:360(ENSP00000357964)-&gt;436(ENSP00000357966)</t>
  </si>
  <si>
    <t>(-)DUF1167-IPR010597,(+)COILED,(+)DUF1167-IPR010597</t>
  </si>
  <si>
    <t>(+)sequence: (ENSP00000357964)MDSELMHSIVGSYHKPPERVFVPSFTQNEPSQNCHPANLEVTSPKILHSPNSQEKQLEYTKRMVLNVEREKNMILEQQAQLQREKEQDQMKLYAKLEKLDVLEKECFRLTTTQKTAEDKIKHLEEKLKEEEHQRKLFQDKASELQTGLEISKIIMSSVSNLKHSKEKKKSSKKTKCIKRRPPWQICSKFGALPFVAEKPSRTTSWCKAIPPDSEKSISICDNLSELLMAMQDELDQMSMEHQELLKQMKETESHSVCDDIECELECLLKKMEIKGEQISKLKKHQDSVCKLQQKVQNSKMSEASGIQQEDSYPKGSKNIKNSPRKCLTDTNLFQKNSSFHPIRVHNLQMKLRRDDIMWEQ -&gt; (ENSP00000357966)MDSELMHSIVGSYHKPPERVFVPSFTQNEPSQNCHPANLEVTSPKILHSPNSQALILALKTLQEKIHRLELERTQAEDNLNILSREAAQYKKALENETNERNLAHQELIKQKKDISIQLSSAQSRCTLLEKQLEYTKRMVLNVEREKNMILEQQAQLQREKEQDQMKLYAKLEKLDVLEKECFRLTTTQKTAEDKIKHLEEKLKEEEHQRKLFQDKASELQTGLEISKIIMSSVSNLKHSKEKKKSSKKTKCIKRRPPWQICSKFGALPFVAEKPSRTTSWCKAIPPDSEKSISICDNLSELLMAMQDELDQMSMEHQELLKQMKETESHSVCDDIECELECLLKKMEIKGEQISKLKKHQDSVCKLQQKVQNSKMSEASGIQQEDSYPKGSKNIKNSPRKCLTDTNLFQKNSSFHPIRVHNLQMKLRRDDIMWEQ</t>
  </si>
  <si>
    <t>2920716</t>
  </si>
  <si>
    <t>ENSE00001448483|ENSE00001546966</t>
  </si>
  <si>
    <t>ENSG00000169189</t>
  </si>
  <si>
    <t>NSMCE1</t>
  </si>
  <si>
    <t>Non-structural maintenance of chromosomes element 1 homolog (Non-SMC element 1 homolog) [Source:UniProtKB/Swiss-Prot;Acc:Q8WV22]</t>
  </si>
  <si>
    <t>3686103</t>
  </si>
  <si>
    <t>(-)alt-N-terminus,(-)alt-C-terminus,(-)AA:170(AK056795-PEP)-&gt;288(CR593451-PEP)</t>
  </si>
  <si>
    <t>(+)DAG_PE_bd-IPR002219,(+)HELIX,(+)STRAND,(+)TURN,(+)ZN_FING-NSE1-type,(+)Znf_PHD-IPR001965,(+)Znf_RING-IPR001841,(+)Znf_RING-like-IPR014857</t>
  </si>
  <si>
    <t>(-)sequence: (AK056795-PEP)MATDFAENELDLFRKALELIIDSETGFASSTNILNLVDQLKGKKMRKKEAEQVLQKFVQNKWLIEKEGEFTLHGRAILEMEQYIRETYPDAVKICNICHSLLIQGQSCETCGIRMHLPCVAKYFQSNAEPRCPHCNDYWPHEIPKVFDPEKERESGVLKSNKKSLRSRQH -&gt; (CR593451-PEP)MQGSTRRMGVMTDVHRRFLQLLMTHGVLEEWDVKRLQRHCYKVHDRNATVDKLEDFINNINSVLESLYIEIKRGVTEDDGRPIYALVNLATTSISKMATDFAENELDLFRKALELIIDSETGFASSTNILNLVDQLKGKKMRKKEAEQVLQKFVQNKWLIEKEGEFTLHGRAILEMEQYIRETYPDAVKICNICHSLLIQVPAGQGTGAHHWALGSRGSVQVLPGILALGPALLHCWRILPQELAEAISQDVSGRLPAVPRRDALPPSSLVLLLGSKGPRLLYFSQEG</t>
  </si>
  <si>
    <t>(indirect)SMC_Nse1-IPR011513</t>
  </si>
  <si>
    <t>3686080</t>
  </si>
  <si>
    <t>AK056795-4</t>
  </si>
  <si>
    <t>3623966</t>
  </si>
  <si>
    <t>ENSE00001486464</t>
  </si>
  <si>
    <t>ENSG00000110786</t>
  </si>
  <si>
    <t>PTPN5</t>
  </si>
  <si>
    <t>Tyrosine-protein phosphatase non-receptor type 5 (EC 3.1.3.48)(Protein-tyrosine phosphatase striatum-enriched)(STEP)(Neural-specific protein-tyrosine phosphatase) [Source:UniProtKB/Swiss-Prot;Acc:P54829]</t>
  </si>
  <si>
    <t>3365644</t>
  </si>
  <si>
    <t>(-)alt-N-terminus,(-)AA:533(ENSP00000379473)-&gt;541(ENSP00000379471)</t>
  </si>
  <si>
    <t>(-)Tyr_Pase_rcpt_R/non-rcpt_5-IPR016334,(+)Tyr_Pase_rcpt_R/non-rcpt_5-IPR016334</t>
  </si>
  <si>
    <t>(-)sequence: (ENSP00000379473)MNYEGARSERENHAADDSEGGALDMCCSERLPGLPQPIVMEALDEAEGLQDSQREMPPPPPPSPPSDPAQKPPPRGAGSHSLTVRSSLCLFAASQFLLEPTAWLDSGTWGVPSLLLVFLSVGLVLVTTLVWHLLRTPPEPPTPLPPEDRRQSVSRQPSFTYSEWMEEKIEDDFLDLDPVPETPVFDCVMDIKPEADPTSLTVKSMGLQERRGSNVSLTLDMCTPGCNEEGFGYLMSPREESAREYLLSASRVLQAEELHEKALDPFLLQAEFFEIPMNFVDPKEYDIPGLVRKNRYKTILPNPHSRVCLTSPDPDDPLSSYINANYIRGYGGEEKVYIATQGPIVSTVADFWRMVWQEHTPIIVMITNIEEMNEKCTEYWPEEQVAYDGVEITVQKVIHTEDYRLRLISLKSGTEERGLKHYWFTSWPDQKTPDRAPPLLHLVREVEEAAQQEGPHCAPIIVHCSAGIGRTGCFIATSICCQQLRQEGVVDILKTTCQLRQDRGGMIQTCEQYQFVHHVMSLYEKQLSHQSPE -&gt; (ENSP00000379471)MCCSERLPGLPQPIVMEALDEAEGLQDSQREMPPPPPPSPPSDPAQKPPPRGAGSHSLTVRSSLCLFAASQFLLACGVLWFSGYGHIWSQNATNLVSSLLTLLKQLEPTAWLDSGTWGVPSLLLVFLSVGLVLVTTLVWHLLRTPPEPPTPLPPEDRRQSVSRQPSFTYSEWMEEKIEDDFLDLDPVPETPVFDCVMDIKPEADPTSLTVKSMGLQERRGSNVSLTLDMCTPGCNEEGFGYLMSPREESAREYLLSASRVLQAEELHEKALDPFLLQAEFFEIPMNFVDPKEYDIPGLVRKNRYKTILPNPHSRVCLTSPDPDDPLSSYINANYIRGYGGEEKVYIATQGPIVSTVADFWRMVWQEHTPIIVMITNIEEMNEKCTEYWPEEQVAYDGVEITVQKVIHTEDYRLRLISLKSGTEERGLKHYWFTSWPDQKTPDRAPPLLHLVREVEEAAQQEGPHCAPIIVHCSAGIGRTGCFIATSICCQQLRQEGVVDILKTTCQLRQDRGGMIQTCEQYQFVHHVMSLYEKQLSHQSPE</t>
  </si>
  <si>
    <t>3365601</t>
  </si>
  <si>
    <t>ENSE00001524124</t>
  </si>
  <si>
    <t>2564908</t>
  </si>
  <si>
    <t>(-)alt-N-terminus,(-)alt-C-terminus,(-)AA:308(CAH56324.1)-&gt;692(ENSP00000295246)</t>
  </si>
  <si>
    <t>(-)sequence: (CAH56324.1)MATETKDEQISGTVSSQKQPALKATSDKKDSVSNIPTEIKDGQQSGTVSSQKQPAWKATSVKKDSVSNIATEIKDGQIRGTVSSQRQPALKATGDEKDSVSNIAREIKDGEKSGTVSPQKQSAQKVIFKKKVSLLNIATRITGSWKSGTEYPENLPTLKATIENKNSVLNTATKMKDVQTSTPEQDLEMASEGEQKRLEEYENNQPQVKNQIHSRDDLDDIIQSSQTVSEDGDSLCCNCKNVILLIDQHEMKCKDCVHLLKIKKTFCLCKRLTELKDNHCEQLRVKIRKLKNKASVLQKRLSKKKKKK -&gt; (ENSP00000295246)VYIQLKGHRNCVPSQLLVSSRKKPALKATSDEKDSFSNITREKKDGEISRTVTSEKPAGLKATSDEEDSVLNIARGKEDGEKTRRVSSRKKPALKATSDEKDSFSNITREKKDGETSRTVSSQKPPALKATSDEEDSVLSIAREEKDGEKSRTVSSEQPPGLKATRDEKDSLLNIARVIQAGGQSFSVSSRKKAALKATSDEKDSFSNITRERKDGETSRTVSSQKPPALKATSDEEDSVLNIAREKKDGEKSRTVSSRKKAALKATSDEKDSFSNITRERKDGETSRTVSSQKPPALKATSDEEDSVLNIAREKKDGEKSRTVSSEQPPGLKATRDEKDSLLNIARGKKHGEKTRRVSSRKKAALKATSDEKDSFSNITRERKDGETSRTVSSQKPPALKATGDEEDSVLNIAREKKDGEKSRTVSSEKPSGLKATSDEKDSVLNIARGKKHGEKTRRVSSHKQPALKATSDKENSVPNMATETKDEQISGTVSSQKQPALKATSDKKDSVSNIPTEIKDGQQSGTVSSQKQLAWKATSVKKDSVSNIATEIKDGQIRGTVSSQRQPALKATGDEKDSVSNIAREIKDGEKSGTVSPQKQSAQKVIFKKKVSLLNIATRITGGWKSGTEYPENLPTLKATIENKNSVLNTATKMKDVQTSTPEQDLEMASEGEQKRLEEYENNQPQVYFSF</t>
  </si>
  <si>
    <t>AL832977-28</t>
  </si>
  <si>
    <t>ENSG00000072501</t>
  </si>
  <si>
    <t>SMC1A</t>
  </si>
  <si>
    <t>Structural maintenance of chromosomes protein 1A (SMC1alpha protein)(Sb1.8) [Source:UniProtKB/Swiss-Prot;Acc:Q14683]</t>
  </si>
  <si>
    <t>4009239</t>
  </si>
  <si>
    <t>(+)alt-N-terminus,(+)AA:1211(BC171726-PEP)-&gt;1233(ENSP00000323421),(+)microRNA-target(hsa-miR-124a:miranda,hsa-miR-188:miranda,hsa-miR-301:miranda,hsa-miR-198:miranda,hsa-miR-103:miranda)</t>
  </si>
  <si>
    <t>(+)COILED,(+)NP_BIND-ATP,(+)RecF/RecN/SMC_N-IPR003395</t>
  </si>
  <si>
    <t>(+)sequence: (BC171726-PEP)MLEVSIPTPHRYVRGKSNLMDAISFVLGEKTSNLRVKTLRDLIHGAPVGKPAANRAFVSMVYSEEGAEDRTFARVIVGGSSEYKINNKVVQLHEYSEELEKLGILIKARNFLVFQGAVESIAMKNPKERTALFEEISRSGELAQEYDKRKKEMVKAEEDTQFNYHRKKNIAAERKEAKQEKEEADRYQRLKDEVVRAQVQLQLFKLYHNEVEIEKLNKELASKNKEIEKDKKRMDKVEDELKEKKKELGKMMREQQQIEKEIKEKDSELNQKRPQYIKAKENTSHKIKKLEAAKKSLQNAQKHYKKRKGDMDELEKEMLSVEKARQEFEERMEEESQSQGRDLTLEENQVKKYHRLKEEASKRAATLAQELEKFNRDQKADQDRLDLEERKKVETEAKIKQKLREIEENQKRIEKLEEYITTSKQSLEEQKKLEGELTEEVEMAKRRIDEINKELNQVMEQLGDARIDRQESSRQQRKAEIMESIKRLYPGSVYGRLIDLCQPTQKKYQIAVTKVLGKNMDAIIVDSEKTGRDCIQYIKEQRGEPETFLPLDYLEVKPTDEKLRELKGAKLVIDVIRYEPPHIKKALQYACGNALVCDNVEDARRIAFGGHQRHKTVALDGTLFQKSGVISGGASDLKAKARRWDEKAVDKLKEKKERLTEELKEQMKAKRKEAELRQVQSQAHGLQMRLKYSQSDLEQTKTRHLALNLQEKSKLESELANFGPRINDIKRIIQSREREMKDLKEKMNQVEDEVFEEFCREIGVRNIREFEEEKVKRQNEIAKKRLEFENQKTRLGIQLDFEKNQLKEDQDKVHMWEQTVKKDENEIEKLKKEEQRHMKIIDETMAQLQDLKNQHLAKKSEVNDKNHEMEEIRKKLGGANKEMTHLQKEVTAIETKLEQKRSDRHNLLQACKMQDIKLPLSKGTMDDISQEEGSSQGEDSVSGSQRISSIYAREALIEIDYGDLCEDLKDAQAEEEIKQEMNTLQQKLNEQQSVLQRIAAPNMKAMEKPESVRDKFQETSDEFEAARKRAKKAKQAFEQIKKERFDRFNACFESVATNIDEIYKALSRNSSAQAFLGPENPEEPYLDGINYNCVAPGKRFRPMDNLSGGEKTVAALALLFAIHSYKPAPFFVLDEIDAALDNTNIGKVANYIKEQSTCNFQAIVISLKEEFYTKAESLIGVYPEQGDCVISKVLTFDLTKYPDANPNPNEQ -&gt; (ENSP00000323421)MGFLKLIEIENFKSYKGRQIIGPFQRFTAIIGPNGSGKSNLMDAISFVLGEKTSNLRVKTLRDLIHGAPVGKPAANRAFVSMVYSEEGAEDRTFARVIVGGSSEYKINNKVVQLHEYSEELEKLGILIKARNFLVFQGAVESIAMKNPKERTALFEEISRSGELAQEYDKRKKEMVKAEEDTQFNYHRKKNIAAERKEAKQEKEEADRYQRLKDEVVRAQVQLQLFKLYHNEVEIEKLNKELASKNKEIEKDKKRMDKVEDELKEKKKELGKMMREQQQIEKEIKEKDSELNQKRPQYIKAKENTSHKIKKLEAAKKSLQNAQKHYKKRKGDMDELEKEMLSVEKARQEFEERMEEESQSQGRDLTLEENQVKKYHRLKEEASKRAATLAQELEKFNRDQKADQDRLDLEERKKVETEAKIKQKLREIEENQKRIEKLEEYITTSKQSLEEQKKLEGELTEEVEMAKRRIDEINKELNQVMEQLGDARIDRQESSRQQRKAEIMESIKRLYPGSVYGRLIDLCQPTQKKYQIAVTKVLGKNMDAIIVDSEKTGRDCIQYIKEQRGEPETFLPLDYLEVKPTDEKLRELKGAKLVIDVIRYEPPHIKKALQYACGNALVCDNVEDARRIAFGGHQRHKTVALDGTLFQKSGVISGGASDLKAKARRWDEKAVDKLKEKKERLTEELKEQMKAKRKEAELRQVQSQAHGLQMRLKYSQSDLEQTKTRHLALNLQEKSKLESELANFGPRINDIKRIIQSREREMKDLKEKMNQVEDEVFEEFCREIGVRNIREFEEEKVKRQNEIAKKRLEFENQKTRLGIQLDFEKNQLKEDQDKVHMWEQTVKKDENEIEKLKKEEQRHMKIIDETMAQLQDLKNQHLAKKSEVNDKNHEMEEIRKKLGGANKEMTHLQKEVTAIETKLEQKRSDRHNLLQACKMQDIKLPLSKGTMDDISQEEGSSQGEDSVSGSQRISSIYAREALIEIDYGDLCEDLKDAQAEEEIKQEMNTLQQKLNEQQSVLQRIAAPNMKAMEKLESVRDKFQETSDEFEAARKRAKKAKQAFEQIKKERFDRFNACFESVATNIDEIYKALSRNSSAQAFLGPENPEEPYLDGINYNCVAPGKRFRPMDNLSGGEKTVAALALLFAIHSYKPAPFFVLDEIDAALDNTNIGKVANYIKEQSTCNFQAIVISLKEEFYTKAESLIGVYPEQGDCVISKVLTFDLTKYPDANPNPNEQ,(+)miR-sequence: (hsa-miR-124a:miranda)AAGGATTACATGAGATGCCTTAG,(+)miR-sequence: (hsa-miR-188:miranda)ACCCCCACATCCAAAGGATG,(+)miR-sequence: (hsa-miR-301:miranda)TCTTTAAAAATAAATTGCTCTG,(+)miR-sequence: (hsa-miR-198:miranda)CTGGTCCCACCTCTGGAAA,(+)miR-sequence: (hsa-miR-103:miranda)CCATAATTTGGCAAATGCTGGC</t>
  </si>
  <si>
    <t>4009238</t>
  </si>
  <si>
    <t>ENSE00001095076</t>
  </si>
  <si>
    <t>ENSG00000137809</t>
  </si>
  <si>
    <t>ITGA11</t>
  </si>
  <si>
    <t>Integrin alpha-11 Precursor  [Source:UniProtKB/Swiss-Prot;Acc:Q9UKX5]</t>
  </si>
  <si>
    <t>3630834</t>
  </si>
  <si>
    <t>(+)alt-N-terminus,(+)AA:823(AAL39001.1)-&gt;1218(ENSP00000327290)</t>
  </si>
  <si>
    <t>(-)REPEAT-FG-GAP 5,(+)DISULFID,(+)DOMAIN-VWFA,(+)Int_alpha_beta-p-IPR013519,(+)Integrin_alpha-2-IPR013649,(+)REPEAT-FG-GAP 1,(+)REPEAT-FG-GAP 2,(+)REPEAT-FG-GAP 3,(+)SIGNAL,(+)VWF_A-IPR002035</t>
  </si>
  <si>
    <t>(+)sequence: (AAL39001.1)MSQTGFSSHVVEDGVLLGAVGAYDWNGAVLKETSAGKVIPLRESYLKEFPEELKNHGAYLGYTVTSVVSSRQGRVYVAGAPRFNHTGKVILFTMHNNRSLTIHQAMRGQQIGSYFGSEITSVDIDGDGVTDVLLVGAPMYFNEGRERGKVYVYELRQNRFVYNGTLKDSHSYQNARFGSSIASVRDLNQDSYNDVVVGAPLEDNHAGAIYIFHGFRGSILKTPKQRITASELATGLQYFGCSIHGQLDLNEDGLIDLAVGALGNAVILWSRPVVQINASLHFEPSKINIFHRDCKRSGRDATCLAAFLCFTPIFLAPHFQTTTVGIRYNATMDERRYTPRAHLDEGGDRFTNRAVLLSSGQELCERINFHVLDTADYVKPVTFSVEYSLEDPDHGPMLDDGWPTTLRVSVPFWNGCNEDEHCVPDLVLDARSDLPTAMEYCQRVLRKPAQDCSAYTLSFDTTVFIIESTRQRVAVEATLENRGENAYSTVLNISQSANLQFASLIQKEDSDGSIECVNEERRLQKQVCNVSYPFFRAKAKVAFRLDFEFSKSIFLHHLEIELAAGSDSNERDSTKEDNVAPLRFHLKYEADVLFTRSSSLSHYEVKLNSSLERYDGIGPPFSCIFRIQNLGLFPIHGMMMKITIPIATRSGNRLLKLRDFLTDEANTSCNIWGNSTEYRPTPVEEDLRRAPQLNHSNSDVVSINCNIRLVPNQEINFHLLGNLWLRSLKALKYKSMKIMVNAALQRQFHSPFIFREEDPSRQIVFEISKQEDWQVPIWIIVGSTLGGLLLLALLVLALWKLGFFRSARRRREPGLDPTPKVLE -&gt; (ENSP00000327290)AAGAAPRRLPLWLAAPRRRCTPDPAAVPRAMDLPRGLVVAWALSLWPGFTDTFNMDTRKPRVIPGSRTAFFGYTVQQHDISGNKWLVVGAPLETNGYQKTGDVYKCPVIHGNCTKLNLGRVTLSNVSERKDNMRLGLSLATNPKDNSFLACSPLWSHECGSSYYTTGMCSRVNSNFRFSKTVAPALQRCQTYMDIVIVLDGSNSIYPWVEVQHFLINILKKFYIGPGQIQVGVVQYGEDVVHEFHLNDYRSVKDVVEAASHIEQRGGTETRTAFGIEFARSEAFQKGGRKGAKKVMIVITDGESHDSPDLEKVIQQSERDNVTRYAVAVLGYYNRRGINPETFLNEIKYIASDPDDKHFFNVTDEAALKDIVDALGDRIFSLEGTNKNETSFGLEMSQTGFSSHVVEDGVLLGAVGAYDWNGAVLKETSAGKVIPLRESYLKEFPEELKNHGAYLGYTVTSVVSSRQGRVYVAGAPRFNHTGKVILFTMHNNRSLTIHQAMRGQQIGSYFGSEITSVDIDGDGVTDVLLVGAPMYFNEGRERGKVYVYELRQNLFVYNGTLKDSHSYQNARFGSSIASVRDLNQDSYNDVVVGAPLEDNHAGAIYIFHGFRGSILKTPKQRITASELATGLQYFGCSIHGQLDLNEDGLIDLAVGALGNAVILWSRPVVQINASLHFEPSKINIFHRDCKRSGRDATCLAAFLCFTPIFLAPHFQTTTVGIRYNATMDERRYTPRAHLDEGGDRFTNRAVLLSSGQELCERINFHVLDTADYVKPVTFSVEYSLEDPDHGPMLDDGWPTTLRVSVPFWNGCNEDEHCVPDLVLDARSDLPTAMEYCQRVLRKPAQDCSAYTLSFDTTVFIIESTRQRVAVEATLENRGENAYSTVLNISQSANLQFASLIQKEDSDGSIECVNEERRLQKQVCNVSYPFFRAKAKVAFRLDFEFSKSIFLHHLEIELAAGSDSNERDSTKEDNVAPLRFHLKYEADVLFTRSSSLSHYEVKPNSSLERYDGIGPPFSCIFRIQNLGLFPIHGMMMKITIPIATRSGNRLLKLRDFLTDEANTSCNIWGNSTEYRPTPVEEDLRRAPQLNHSNSDVVSINCNIRLVPNQEINFHLLGNLWLRSLKALKYKSMKIMVNAALQRQFHSPFIFREEDPSRQIVFEISKQEDWQVPIWIIVGSTLGGLLLLALLVLALWKLGFFRSARRRREPGLDPTPKVLE</t>
  </si>
  <si>
    <t>3630736</t>
  </si>
  <si>
    <t>ENSE00001197518</t>
  </si>
  <si>
    <t>E30-11</t>
  </si>
  <si>
    <t>3027284</t>
  </si>
  <si>
    <t>(-)truncated,(+)AA:152(BAH13397.1)-&gt;580(BAG58828.1)</t>
  </si>
  <si>
    <t>(+)Cyt_P450_B-IPR002397,(+)Cyt_P450_C-IPR017973,(+)Cyt_P450_CS-IPR017972,(+)Cyt_P450_E_CYP3A-IPR008072,(+)Cyt_P450_E_grp-I-IPR002401,(+)Cyt_P450_E_grp-II-IPR002402,(+)Cyt_P450_E_grp-IV-IPR002403,(+)METAL-Iron (heme axial ligand),(+)TRANSMEM</t>
  </si>
  <si>
    <t>(+)sequence: (BAH13397.1)MMEALGFLKLEVNGPMVTVALSVALLALLKWYSTSAFSRLEKLGLRHPKPSPFIGNLTFFRQGFWESQMELRKLYGPLCGYYLGRRMFIVISEPDMIKQVLVENFSNFTNRMPQSIMPNSRHHVASRGMWPGGRRLACYLHPFRMAEGIAEV -&gt; (BAG58828.1)MMEALGFLKLEVNGPMVTVALSVALLALLKWYSTSAFSRLEKLGLRHPKPSPFIGNLTFFRQGFWESQMELRKLYGPLCGYYLGRRMFIVISEPDMIKQVLVENFSNFTNRMASGLEFKSVADSVLFLRDKRWEEVRGALMSAFSPEKLNELGLLIMQERIKGHMGGQQAPQRIPPTRLSKPSGIYVNLHYATLPFCMVPLISQACDLLLAHLKRYAESGDAFDIQRCYCNYTTDVVASVAFGTPVDSWQAPEDPFVKHCKRFFEFCIPRPILVLLLSFPSIMVPLARILPNKNRDELNGFFNKLIRNVIALRDQQAAEERRRDFLQMVLDARHSASPMGVQDFDIVRDVFSSTGCKPNPSRQHQPSPMARPLTVDEIVGQAFIFLIAGYEIITNTLSFATYLLATNPDCQEKLLREVDVFKEKHMAPEFCSLEEGLPYLDMVIAETLRMYPPAFRFTREAAQDCEVLGQRIPAGAVLEMAVGALHHDPEHWPSPETFNPERFTAEARQQHRPFTYLPFGAGPRSCLGVRLGLLEVKLTLLHVLHKFRFQACPETQVPLQLESKSALGPKNGVYIKIVSR</t>
  </si>
  <si>
    <t>(direct)Cyt_P450_C-IPR017973, (direct)Cyt_P450-IPR001128, (direct)Cyt_P450_E_CYP3A-IPR008072</t>
  </si>
  <si>
    <t>ENSE00000726635</t>
  </si>
  <si>
    <t>2820409</t>
  </si>
  <si>
    <t>ENSG00000138642</t>
  </si>
  <si>
    <t>HERC6</t>
  </si>
  <si>
    <t>Probable E3 ubiquitin-protein ligase HERC6 (EC 6.3.2.-)(HECT domain and RCC1-like domain-containing protein 6) [Source:UniProtKB/Swiss-Prot;Acc:Q8IVU3]</t>
  </si>
  <si>
    <t>2735392</t>
  </si>
  <si>
    <t>(-)alt-N-terminus,(-)alt-C-terminus,(-)AA:97(AL832670-PEP)-&gt;184(ENSP00000273960)</t>
  </si>
  <si>
    <t>(-)REPEAT-RCC1 3,(-)REPEAT-RCC1 4,(-)Reg_chr_condens-IPR000408,(-)Reg_csome_cond/b-lactamase_inh-IPR009091</t>
  </si>
  <si>
    <t>(-)sequence: (AL832670-PEP)MCDFFVCLFVCLRQSLALLPRLECSGVILAHCNLCLLGSSDSPASASGIAGITGTCHHTQIIFVCLIEMGFHHVGQAGLELLTSSDPPASPPKMLGL -&gt; (ENSP00000273960)MTLNDIKIIQVSCGHYHSLALSKDSQVFSWGKNSHGQLGLGKEFPSQASPQRVRSLEGIPLAQVAAGGAHSFALSLCGTSFGWGSNSAGQLALSGRNVPVQSNKPLSVGALKNLGVVYISCGDAHTAVLTQDGKVFTFGDNRSGQLGYSPTPEKRGPQLVERIDGLVSQIDCGRNSKHGFMTFF</t>
  </si>
  <si>
    <t>2735362</t>
  </si>
  <si>
    <t>AL832670-1|ENSE00000969964</t>
  </si>
  <si>
    <t>ENSG00000184860</t>
  </si>
  <si>
    <t>SDR42E1</t>
  </si>
  <si>
    <t>3-beta-HSD family protein HSPC105 (EC 1.1.1.-) [Source:UniProtKB/Swiss-Prot;Acc:Q8WUS8]</t>
  </si>
  <si>
    <t>3701796</t>
  </si>
  <si>
    <t>3701779</t>
  </si>
  <si>
    <t>ENSE00001377307</t>
  </si>
  <si>
    <t>2534299</t>
  </si>
  <si>
    <t>ENSE00000903407</t>
  </si>
  <si>
    <t>ENSG00000116299</t>
  </si>
  <si>
    <t>KIAA1324</t>
  </si>
  <si>
    <t>UPF0577 protein KIAA1324 Precursor (Estrogen-induced gene 121 protein) [Source:UniProtKB/Swiss-Prot;Acc:Q6UXG2]</t>
  </si>
  <si>
    <t>2350546</t>
  </si>
  <si>
    <t>(+)alt-C-terminus,(+)AA:939(ENSP00000358955)-&gt;1013(ENSP00000234923),(+)microRNA-target(hsa-miR-518b:mirbase,hsa-miR-609:mirbase,hsa-miR-888:mirbase,hsa-miR-96:mirbase)</t>
  </si>
  <si>
    <t>(+)DISULFID,(+)Growth_fac_rcpt-IPR009030,(+)TOPO_DOM-Cytoplasmic,(+)TOPO_DOM-Extracellular</t>
  </si>
  <si>
    <t>(+)sequence: (ENSP00000358955)MAEPGHSHHLSARVRGRTERRIPRLWRLLLWAGTAFQVTQGTGPELHACKESEYHYEYTACDSTGSRWRVAVPHTPGLCTSLPDPIKGTECSFSCNAGEFLDMKDQSCKPCAEGRYSLGTGIRFDEWDELPHGFASLSANMELDDSAAESTGNCTSSKWVPRGDYIASNTDECTATLMYAVNLKQSGTVNFEYYYPDSSIIFEFFVQNDQCQPNADDSRWMKTTEKGWEFHSVELNRGNNVLYWRTTAFSVWTKVPKPVLVRNIAITEKGSSSCNVRPACTDKDYFYTHTACDANGETQLMYKWAKPKICSEDLEGAVKLPASGVKTHCPPCNPGFFKTNNSTCQPCPYGSYSNGSDCTRCPAGTEPAVGFEYKWWNTLPTNMETTVLSGINFEYKGMTGWEVAGDHIYTAAGASDNDFMILTLVVPGFRPPQSVMADTENKEVARITFVFETLCSVNCELYFMVGVNSRTNTPVETWKGSKGKQSYTYIIEENTTTSFTWAFQRTTFHEASRKYTNDVAKIYSINVTNVMNGVASYCRPCALEASDVGSSCTSCPAGYYIDRDSGTCHSCPT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CYFWKKNQKLEYKYSKLVMNATLKDCCGLIRCLNFRSFFIEYPNPPFCLPQTCQIYPHFVCK -&gt; (ENSP00000234923)MAEPGHSHHLSARVRGRTERRIPRLWRLLLWAGTAFQVTQGTGPELHACKESEYHYEYTACDSTGSRWRVAVPHTPGLCTSLPDPIKGTECSFSCNAGEFLDMKDQSCKPCAEGRYSLGTGIRFDEWDELPHGFASLSANMELDDSAAESTGNCTSSKWVPRGDYIASNTDECTATLMYAVNLKQSGTVNFEYYYPDSSIIFEFFVQNDQCQPNADDSRWMKTTEKGWEFHSVELNRGNNVLYWRTTAFSVWTKVPKPVLVRNIAITGVAYTSECFPCKPGTYADKQGSSFCKLCPANSYSNKGETSCHQCDPDKYSEKGSSSCNVRPACTDKDYFYTHTACDANGETQLMYKWAKPKICSEDLEGAVKLPASGVKTHCPPCNPGFFKTNNSTCQPCPYGSYSNGSDCTRCPAGTEPAVGFEYKWWNTLPTNMETTVLSGINFEYKGMTGWEVAGDHIYTAAGASDNDFMILTLVVPGFRPPQSVMADTENKEVARITFVFETLCSVNCELYFMVGVNSRTNTPVETWKGSKGKQSYTYIIEENTTTSFTWAFQRTTFHEASRKYTNDVAKIYSINVTNVMNGVASYCRPCALEASDVGSSCTSCPAGYYIDRDSGTCHSCPT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CYFWKKNQKLEYKYSKLVMNATLKDCDLPAADSCAIMEGEDVEDDLIFTSKKSLFGKIKSFTSKRTPDGFDSVPLKTSSGGLDMDL,(+)miR-sequence: (hsa-miR-518b:mirbase)ACCTTTGCAAGCCTGCGGCGATTTG,(+)miR-sequence: (hsa-miR-609:mirbase)CCAGCATCCTGCAACACCCA,(+)miR-sequence: (hsa-miR-888:mirbase)AGCCTGCGGCGATTTGGGTG,(+)miR-sequence: (hsa-miR-96:mirbase)TGCGGCGATTTGGGTGCCAGC</t>
  </si>
  <si>
    <t>2350489</t>
  </si>
  <si>
    <t>AK297221-21|AY358366-23|ENSE00001451283</t>
  </si>
  <si>
    <t>2928465</t>
  </si>
  <si>
    <t>3193582</t>
  </si>
  <si>
    <t>ENSE00001096398</t>
  </si>
  <si>
    <t>3784953</t>
  </si>
  <si>
    <t>(direct)PRO_rich-IPR000694, (direct)FH2_actin_bd-IPR015425</t>
  </si>
  <si>
    <t>ENSE00001269587</t>
  </si>
  <si>
    <t>ENSG00000186300</t>
  </si>
  <si>
    <t>ZNF555</t>
  </si>
  <si>
    <t>Zinc finger protein 555  [Source:UniProtKB/Swiss-Prot;Acc:Q8NEP9]</t>
  </si>
  <si>
    <t>3816676</t>
  </si>
  <si>
    <t>(-)alt-N-terminus,(-)AA:440(AK056659-PEP)-&gt;543(AX747966-PEP)</t>
  </si>
  <si>
    <t>(-)DOMAIN-KRAB,(-)Krueppel-associated_box-IPR001909,(-)ZN_FING-C2H2-type 1; degenerate,(-)Znf_BED_prd-IPR003656,(-)Znf_C2H2-IPR007087,(-)Znf_C2H2-like-IPR015880,(+)ZN_FING-C2H2-type 11,(+)ZN_FING-C2H2-type 12,(+)ZN_FING-C2H2-type 13,(+)ZN_FING-C2H2-type 14,(+)Znf_C2H2-IPR007087,(+)Znf_C2H2-like-IPR015880</t>
  </si>
  <si>
    <t>(-)sequence: (AK056659-PEP)MHVRTHNGERPYVCKLCGKTFPRTSSLNRHVRIHTAEKTYECKQCGKAFIDFSSLTSHLRSHTGEKPYKCKECGKAFSYSSTFRRHTITHTGEKPYKCKECAEAFSYSSTFRRHMISHTGEKPHKCKECGEAFSYSSAFRRHMITHTGEKPYECKQCGKTFIYLQSFRRHERIHTGEKPYECKQCGKTFIYPQSFRRHERTHGGEKPYECNQCGKAFSHPSSFRGHMRVHTGEKPYECKQCGKTFNWPISLRKHMRTHTREKPYECKQCGKAFSLSACFREHVRMHPEDKSYECKLCGKAFYCHISLQKHMRRHTAEKLYKCKQCGKAFSWPELLQQHVRTHTVEKPYECKECGKVFKWPSSLPIHMRLHTGEKPYQCKHCGKAFNCSSSLRRHVRIHTTEKQYKCNVGHPPANEFMCSASEKSHQERDLIKVVNMVLPL -&gt; (AX747966-PEP)MDSVVFEDVAVDFTLEEWALLDSAQRDLYRDVMLETFQNLASVDDETQFKASGSVSQQDIYGEKIPKESKIATFTRNVSWASVLGKIWDSLSIEDQTTNQGRNLRNHGLERLCESNDQCGEALSQIPHLNLYKKIPPGVKQYEYNTYGKVFMHRRTSLKSPITVHTGHKPYQCQECGQAYSCRSHLRMHVRTHNGERPYVCKLCGKTFPRTSSLNRHVRIHTAEKTYECKQCGKAFIDFSSLTSHLRSHTGEKPYKCKECGKAFSYSSTFRRHTITHTGEKPYKCKECAEAFSYSSTFRRHMISHTGEKPHKCKECGEAFSYSSAFRRHMITHTGEKPYECKQCGKTFIYLQSFRRHERIHTGEKPYECKQCGKTFIYPQSFRRHERTHGGEKPYECNQCGKAFSHPSSFRGHMRVHTGEKPYECKQCGKTFNWPISLRKHMRTHTREKLYKCKQCGKVFKWPSSLPIHMRLHTGEKPYQCKHCGKAFNCSSSLRRHVRIHTTEKQYKCNVGHPPANEFMCSASEKSHQERDLIKVVNMVLPL</t>
  </si>
  <si>
    <t>3816664</t>
  </si>
  <si>
    <t>ENSE00001337615</t>
  </si>
  <si>
    <t>ENSG00000164574</t>
  </si>
  <si>
    <t>GALNT10</t>
  </si>
  <si>
    <t>Polypeptide N-acetylgalactosaminyltransferase 10 (EC 2.4.1.41)(Polypeptide GalNAc transferase 10)(pp-GaNTase 10)(GalNAc-T10)(Protein-UDP acetylgalactosaminyltransferase 10)(UDP-GalNAc:polypeptide N-acetylgalactosaminyltransferase 10) [Source:UniProtKB/Swiss-Prot;Acc:Q86SR1]</t>
  </si>
  <si>
    <t>2836519</t>
  </si>
  <si>
    <t>2836518</t>
  </si>
  <si>
    <t>ENSE00001352514</t>
  </si>
  <si>
    <t>ENSG00000169213</t>
  </si>
  <si>
    <t>RAB3B</t>
  </si>
  <si>
    <t>Ras-related protein Rab-3B  [Source:UniProtKB/Swiss-Prot;Acc:P20337]</t>
  </si>
  <si>
    <t>2412650</t>
  </si>
  <si>
    <t>(+)alt-coding,(+)AA:219(ENSP00000360718)-&gt;219(BAF84342.1)</t>
  </si>
  <si>
    <t>(-)ARF-IPR006688,(-)GTPase_Rab-IPR003579,(-)GTPase_Ras-IPR003577,(-)GTPase_Rho-IPR003578,(-)Miro-like-IPR013684,(-)Ran_GTPase-IPR002041,(-)Ras-IPR013753,(-)Ras_GTPase-IPR001806,(-)STRAND,(-)Small_GTP_bd-IPR005225</t>
  </si>
  <si>
    <t>(+)sequence: (ENSP00000360718)MASVTDGKTGVKDASDQNFDYMFKLLIIGNSSVGKTSFLFRYADDTFTPAFVSTVGIDFKVKTVYRHEKRVKLQIWDTAGQERYRTITTAYYRGAMGFILMYDITNEESFNAVQDWATQIKTYSWDNAQVILVGNKCDMEEERVVPTEKGQLLAEQLGFDFFEASAKENISVRQAFERLVDAICDKMSDSLDTDPSMLGSSKNTRLSDTPPLLQQNCSC -&gt; (BAF84342.1)MASVTDGKTGVKDASDQNFDYMFKLLIIGNSSVGKTSFLFRYADDTFTPAFVSTVGIDFKVKTVYRHEKRVKLQIWDTAGQERYRTITTAYYRGAMGFILMYDITNEESFNAVQDWATQIKTYSWDNAQVIPVGNKCDMEEERVVPTEKGQLLAEQLGFDFFEASAKENISVRQAFERLVDAICDKMSDSLDTDPSMLGSSKNTRLSNTPPLLQQNCSC</t>
  </si>
  <si>
    <t>2412624</t>
  </si>
  <si>
    <t>ENSE00001455780</t>
  </si>
  <si>
    <t>ENSG00000181790</t>
  </si>
  <si>
    <t>BAI1</t>
  </si>
  <si>
    <t>Brain-specific angiogenesis inhibitor 1 Precursor  [Source:UniProtKB/Swiss-Prot;Acc:O14514]</t>
  </si>
  <si>
    <t>3119055</t>
  </si>
  <si>
    <t>3119017</t>
  </si>
  <si>
    <t>ENSE00001264784</t>
  </si>
  <si>
    <t>ENSG00000105997</t>
  </si>
  <si>
    <t>HOXA3</t>
  </si>
  <si>
    <t>Homeobox protein Hox-A3 (Hox-1E) [Source:UniProtKB/Swiss-Prot;Acc:O43365]</t>
  </si>
  <si>
    <t>3042791</t>
  </si>
  <si>
    <t>(+)alt-N-terminus,(+)AA:285(ENSP00000379639)-&gt;443(ENSP00000379640)</t>
  </si>
  <si>
    <t>(+)COMPBIAS-Pro-rich,(+)Homeobox_Antennapedia_CS-IPR001827,(+)Homeobox_antennapedia-IPR017995,(+)MOTIF-Antp-type hexapeptide,(+)Mollsc_rhodpsn_C-IPR006030,(+)PRO_rich-IPR000694</t>
  </si>
  <si>
    <t>(+)sequence: (ENSP00000379639)MKESRQNTKQKTSSSSSGESCAGDKSPPGQASSKRARTAYTSAQLVELEKEFHFNRYLCRPRRVEMANLLNLTERQIKIWFQNRRMKYKKDQKGKGMLTSSGGQSPSRSPVPPGAGGYLNSMHSLVNSVPYEPQSPPPFSKPPQGTYGLPPASYPASLPSCAPPPPPQKRYTAAGAGAGGTPDYDPHAHGLQGNGSYGTPHIQGSPVFVGGSYVEPMSNSGPALFGLTHLPHAASGAMDYGGAGPLGSGHHHGPGPGEPHPTYTDLTGHHPSQGRIQEAPKLTHL -&gt; (ENSP00000379640)MQKATYYDSSAIYGGYPYQAANGFAYNANQQPYPASAALGADGEYHRPACSLQSPSSAGGHPKAHELSEACLRTLSAPPSQPPSLGEPPLHPPPPQAAPPAPQPPQPAPQPPAPTPAAPPPPSSASPPQNASNNPTPANAAKSPLLNSPTVAKQIFPWMKESRQNTKQKTSSSSSGESCAGDKSPPGQASSKRARTAYTSAQLVELEKEFHFNRYLCRPRRVEMANLLNLTERQIKIWFQNRRMKYKKDQKGKGMLTSSGGQSPSRSPVPPGAGGYLNSMHSLVNSVPYEPQSPPPFSKPPQGTYGLPPASYPASLPSCAPPPPPQKRYTAAGAGAGGTPDYDPHAHGLQGNGSYGTPHIQGSPVFVGGSYVEPMSNSGPALFGLTHLPHAASGAMDYGGAGPLGSGHHHGPGPGEPHPTYTDLTGHHPSQGRIQEAPKLTHL</t>
  </si>
  <si>
    <t>3042777</t>
  </si>
  <si>
    <t>ENSE00001379700</t>
  </si>
  <si>
    <t>ENSG00000081377</t>
  </si>
  <si>
    <t>CDC14B</t>
  </si>
  <si>
    <t>Dual specificity protein phosphatase CDC14B (EC 3.1.3.48)(EC 3.1.3.16)(CDC14 cell division cycle 14 homolog B) [Source:UniProtKB/Swiss-Prot;Acc:O60729]</t>
  </si>
  <si>
    <t>3216361</t>
  </si>
  <si>
    <t>(-)alt-C-terminus,(-)AA:471(AAC16662.2)-&gt;485(ENSP00000364384)</t>
  </si>
  <si>
    <t>(-)sequence: (AAC16662.2)MKRKSERRSSWAAAPPCSRRCSSTSPGVKKIRSSTQQDPRRRDPQDDVYLDITDRLCFAILYSRPKSASNVHYFSIDNELEYENFYADFGPLNLAMVYRYCCKINKKLKSITMLRKKIVHFTGSDQRKQANAAFLVGCYMVIYLGRTPEEAYRILIFGETSYIPFRDAAYGSCNFYITLLDCFHAVKKAMQYGFLNFNSFNLDEYEHYEKAENGDLNWIIPDRFIAFCGPHSRARLESGYHQHSPETYIQYFKNHNVTTIIRLNKRMYDAKRFTDAGFDHHDLFFADGSTPTDAIVKEFLDICENAEGAIAVHCKAGLGRTGTLIACYIMKHYRMTAAETIAWVRICRPGSVIGPQQQFLVMKQTNLWLEGDYFRQKLKGQENGQHRAAFSKLLSGVDDISINGVENQDQQEPEPYSDDDEINGVTQGDRLRALKSRRQSKTNAIPLTDGWLSQAVTFLDRLLIWLGIHKD -&gt; (ENSP00000364384)MKRKSERRSSWAAAPPCSRRCSSTSPGVKKIRSSTQQDPRRRDPQDDVYLDITDRLCFAILYSRPKSASNVHYFSIDNELEYENFYADFGPLNLAMVYRYCCKINKKLKSITMLRKKIVHFTGSDQRKQANAAFLVGCYMVIYLGRTPEEAYRILIFGETSYIPFRDAAYGSCNFYITLLDCFHAVKKAMQYGFLNFNSFNLDEYEHYEKAENGDLNWIIPDRFIAFCGPHSRARLESGYHQHSPETYIQYFKNHNVTTIIRLNKRMYDAKRFTDAGFDHHDLFFADGSTPTDAIVKEFLDICENAEGAIAVHCKAGLGRTGTLIACYIMKHYRMTAAETIAWVRICRPGSVIGPQQQFLVMKQTNLWLEGDYFRQKLKGQENGQHRAAFSKLLSGVDDISINGVENQDQQEPEPYSDDDEINGVTQGDRLRALKSRRQSKTNAIPLTCPLAVLTSALCSVVIWWIVCDYILPILLFCLDGFRTQ</t>
  </si>
  <si>
    <t>3216356</t>
  </si>
  <si>
    <t>AF064105-14</t>
  </si>
  <si>
    <t>ENSG00000119408</t>
  </si>
  <si>
    <t>NEK6</t>
  </si>
  <si>
    <t>Serine/threonine-protein kinase Nek6 (EC 2.7.11.1)(NimA-related protein kinase 6)(Protein kinase SID6-1512) [Source:UniProtKB/Swiss-Prot;Acc:Q9HC98]</t>
  </si>
  <si>
    <t>3188700</t>
  </si>
  <si>
    <t>3188697</t>
  </si>
  <si>
    <t>AK313071-1|AL832574-1</t>
  </si>
  <si>
    <t>ENSG00000158125</t>
  </si>
  <si>
    <t>XDH</t>
  </si>
  <si>
    <t>Xanthine dehydrogenase/oxidase [Includes Xanthine dehydrogenase(XD)(EC 1.17.1.4);Xanthine oxidase(XO)(EC 1.17.3.2)(Xanthine oxidoreductase)] [Source:UniProtKB/Swiss-Prot;Acc:P47989]</t>
  </si>
  <si>
    <t>2547129</t>
  </si>
  <si>
    <t>(+)AA:1333(AAI66696.1)-&gt;1333(ENSP00000368727)</t>
  </si>
  <si>
    <t>(+)sequence: (AAI66696.1)MTADKLVFFVNGRKVVEKNADPETTLLAYLRRKLGLSGTKLGCGEGGCGACTVMLSKYDRLQNKIVHFSANACLAPICSLHHVAVTTVEGIGSTKTRLHPVQERIAKSHGSQCGFCTPGIVMSMYTLLRNQPEPTMEEIENAFQGNLCRCTGYRPILQGFRTFARDGGCCGGDGNNPNCCMNQKKDHSVSLSPSLFKPEEFTPLDPTQEPIFPPELLRLKDTPRKQLRFEGERVTWIQASTLKELLDLKAQHPDAKLVVGNTEIGIEMKFKNMLFPMIVCPAWIPELNSVEHGPDGISFGAACPLSIVEKTLVDAVAKLPAQKTEVFRGVLEQLRWFAGKQVKSVASVGGNIITASPISDLNPVFMASGAKLTLVSRGTRRTVQMDHTFFPGYRKTLLSPEEILLSIEIPYSREGEYFSAFKQASRREDDIAKVTSGMRVLFKPGTTEVQELALCYGGMANRTISALKTTQRQLSKLWKEELLQDVCAGLAEELHLPPDAPGGMVDFRCTLTLSFFFKFYLTVLQKLGQENLEDKCGKLDPTFASATLLFQKDPPADVQLFQEVPKGQSEEDMVGRPLPHLAADMQASGEAVYCDDIPRYENELSLRLVTSTRAHAKIKSIDTSEAKKVPGFVCFISADDVPGSNITGICNDETVFAKDKVTCVGHIIGAVVADTPEHTQRAAQGVKITYEELPAIITIEDAIKNNSFYGPELKIEKGDLKKGFSEADNVVSGEIYIGGQEHFYLETHCTIAVPKGEAGEMELFVSTQNTMKTQSFVAKMLGVPANRIVVRVKRMGGGFGGKETRSTVVSTAVALAAYKTGRPVRCMLDRDEDMLITGGRHPFLARYKVGFMKTGTVVALEVDHFSNVGNTQDLSQSIMERALFHMDNCYKIPNIRGTGRLCKTNLPSNTAFRGFGGPQGMLIAECWMSEVAVTCGMPAEEVRRKNLYKEGDLTHFNQKLEGFTLPRCWEECLASSQYHARKSEVDKFNKENCWKKRGLCIIPTKFGISFTVPFLNQAGALLHVYTDGSVLLTHGGTEMGQGLHTKMVQVASRALKIPTSKIYISETSTNTVPNTSPTAASVSADLNGQAVYAACQTILKRLEPYKKKNPSGSWEDWVTAAYMDTVSLSATGFYRTPNLGYSFETNSGNPFHYFSYGVACSEVEIDCLTGDHKNLRTDIVMDVGSSLNPAIDIGQVEGAFVQGLGLFTLEELHYSPEGSLHTRGPSTYKIPAFGSIPIEFRVSLLRDCPNKKAIYASKAVGEPPLFLAASIFFAIKDAIRAARAQHTGNNVKELFRLDSPATPEKIRNACVDKFTTLCVTGVPENCKPWSVRV -&gt; (ENSP00000368727)MTADKLVFFVNGRKVVEKNADPETTLLAYLRRKLGLSGTKLGCGEGGCGACTVMLSKYDRLQNKIVHFSANACLAPICSLHHVAVTTVEGIGSTKTRLHPVQERIAKSHGSQCGFCTPGIVMSMYTLLRNQPEPTMEEIENAFQGNLCRCTGYRPILQGFRTFARDGGCCGGDGNNPNCCMNQKKDHSVSLSPSLFKPEEFTPLDPTQEPIFPPELLRLKDTPRKQLRFEGERVTWIQASTLKELLDLKAQHPDAKLVVGNTEIGIEMKFKNMLFPMIVCPAWIPELNSVEHGPDGISFGAACPLSIVEKTLVDAVAKLPAQKTEVFRGVLEQLRWFAGKQVKSVASVGGNIITASPISDLNPVFMASGAKLTLVSRGTRRTVQMDHTFFPGYRKTLLSPEEILLSIEIPYSREGEYFSAFKQASRREDDIAKVTSGMRVLFKPGTTEVQELALCYGGMANRTISALKTTQRQLSKLWKEELLQDVCAGLAEELHLPPDAPGGMVDFRCTLTLSFFFKFYLTVLQKLGQENLEDKCGKLDPTFASATLLFQKDPPADVQLFQEVPKGQSEEDMVGRPLPHLAADMQASGEAVYCDDIPRYENELSLRLVTSTRAHAKIKSIDTSEAKKVPGFVCFISADDVPGSNITGICNDETVFAKDKVTCVGHIIGAVVADTPEHTQRAAQGVKITYEELPAIITIEDAIKNNSFYGPELKIEKGDLKKGFSEADNVVSGEIYIGGQEHFYLETHCTIAVPKGEAGEMELFVSTQNTMKTQSFVAKMLGVPANRIVVRVKRMGGGFGGKETRSTVVSTAVALAAYKTGRPVRCMLDRDEDMLITGGRHPFLARYKVGFMKTGTVVALEVDHFSNVGNTQDLSQSIMERALFHMDNCYKIPNIRGTGRLCKTNLPSNTAFRGFGGPQGMLIAECWMSEVAVTCGMPAEEVRRKNLYKEGDLTHFNQKLEGFTLPRCWEECLASSQYHARKSEVDKFNKENCWKKRGLCIIPTKFGISFTVPFLNQAGALLHVYTDGSVLLTHGGTEMGQGLHTKMVQVASRALKIPTSKIYISETSTNTVPNTSPTAASVSADLNGQAVYAACQTILKRLEPYKKKNPSGSWEDWVTAAYMDTVSLSATGFYRTPNLGYSFETNSGNPFHYFSYGVACSEVEIDCLTGDHKNLRTDIVMDVGSSLNPAIDIGQVEGAFVQGLGLFTLEELHYSPEGSLHTRGPSTYKIPAFGSIPIEFRVSLLRDCPNKKAIYASKAVGEPPLFLAASIFFAIKDAIRAARAQHTGNNVKELFRLDSPATPEKIRNACVDKFTTLCVTGVPENCKPWSVRV</t>
  </si>
  <si>
    <t>2547114</t>
  </si>
  <si>
    <t>ENSE00001480902</t>
  </si>
  <si>
    <t>E36-2</t>
  </si>
  <si>
    <t>ENSG00000175711</t>
  </si>
  <si>
    <t>B3GNTL1</t>
  </si>
  <si>
    <t>UDP-GlcNAc:betaGal beta-1,3-N-acetylglucosaminyltransferase-like protein 1 (Beta3Gn-T-like protein 1)(BGnT-like protein 1)(Beta3GnTL1)(Beta1,3-N-acetylglucosaminyltransferase-like protein 1)(EC 2.4.1.-)(Beta3Gn-T8)(BGnT-8) [Source:UniProtKB/Swiss-Prot;Acc:Q67FW5]</t>
  </si>
  <si>
    <t>I13-7</t>
  </si>
  <si>
    <t>3775435</t>
  </si>
  <si>
    <t>3775425</t>
  </si>
  <si>
    <t>ENSG00000119906</t>
  </si>
  <si>
    <t>Protein FAM178A  [Source:UniProtKB/Swiss-Prot;Acc:Q8IX21]</t>
  </si>
  <si>
    <t>3260842</t>
  </si>
  <si>
    <t>(+)alt-N-terminus,(+)AA:407(BAB71557.1)-&gt;758(ENSP00000359294)</t>
  </si>
  <si>
    <t>(+)sequence: (BAB71557.1)MIPKARESFLEKRPDGPHQKEKFIKHIALKTPGDVLRLEDISKEPSDETDGSSAGLAPSNSGNSGHHSTRNSDQIQVAGTKETKMQKPHLPLSQEKSAIKKASNLQKNKTASSTTKEKETKLPLLSRVPSAGSSLVPLNAKNCALPVSKKDKERSSSKECSGHSTESTKHKEHKAKTNKADSNVSSGKISGGPLRSEYGTPTKSPPAALEVVPCIPSPAAPSDKAPSEGESSGNSNAGSSALKRKLRGDFDSDEESLGYNLDSDEEEETLKSLEEIMALNFNQTPAATGKPPALSKGLRSQSSDYTGHVHPGTYTNTLERLVKEMEDTQRFVSIKINLLNLTFCLFVWLTFNLPFLKNHEKLACILDSVVNCVRIRYVGRTQWLMPVITTLWETQARLLEPRSSRLR -&gt; (ENSP00000359294)MTRRCMPARPGFPSSPAPGSSPPRCHLRPGSTAHAAAGKRTESPGDRKQSIIDFFKPASKQDRHMLDSPQKSNIKYGGSRLSITGTEQFERKLSSPKESKPKRVPPEKSPIIEAFMKGVKEHHEDHGIHESRRPCLSLASKYLAKGTNIYVPSSYHLPKEMKSLKKKHRSPERRKSLFIHENNEKNDRDRGKTNADSKKQTTVAEADIFNNSSRSLSSRSSLSRHHPEESPLGAKFQLSLASYCRERELKRLRKEQMEQRINSENSFSEASSLSLKSSIERKYKPRQEQRKQNDIIPGKNNLSNVENGHLSRKRSSSDSWEPTSAGSKQNKFPEKRKRNSVDSDLKSTRESMIPKARESFLEKRPDGPHQKEKFIKHIALKTPGDVLRLEDISKEPSDETDGSSAGLAPSNSGNSGHHSTRNSDQIQVAGTKETKMQKPHLPLSQEKSAIKKASNLQKNKTASSTTKEKETKLPLLSRVPSAGSSLVPLNAKNCALPVSKKDKERSSSKECSGHSTESTKHKEHKAKTNKADSNVSSGKISGGPLRSEYGTPTKSPPAALEVVPCIPSPAAPSDKAPSEGESSGNSNAGSSALKRKLRGDFDSDEESLGYNLDSDEEEETLKSLEEIMALNFNQTPAATGKPPALSKGLRSQSSDYTGHVHPGTYTNTLERLVKEMEDTQRFVSIKINLLNLTFCLFVWLTFNLPFLKNHEKLACILDSVVNCVRIRYVGRTQWLMPVITTLWETQARLLEPRSSRLR</t>
  </si>
  <si>
    <t>3260829</t>
  </si>
  <si>
    <t>AF460992-1|BC064526-1|BC073832-1|ENSE00001284406|ENSE00001452225|ENSE00001452232</t>
  </si>
  <si>
    <t>E1-3|E1-4</t>
  </si>
  <si>
    <t>2517590</t>
  </si>
  <si>
    <t>(+)AA:898(ENSP00000386885)-&gt;898(ENSP00000352713)</t>
  </si>
  <si>
    <t>(+)sequence: (ENSP00000386885)MSSDEKGISPAHKTSTPTHRSASSSTSSQRDSRQSIHILERTASSSTEPSVSRQLLEPEPVPLSKEADSWEIIEGLKIGQTNVQKPDKHEGFMLKKRKWPLKGWHKRFFVLDNGMLKYSKAPLDIQKGKVHGSIDVGLSVMSIKKKARRIDLDTEEHIYHLKVKSQDWFDAWVSKLRHHRLYRQNEIVRSPRDASFHIFPSTSTAESSPAANVSVMDGKMQPNSFPWQSPLPCSNSLPATCTTGQSKVAAWLQDSEEMDRCAEDLAHCQSNLVELSKLLQNLEILQRTQSAPNFTDMQANCVDISKKDKRVTRRWRTKSVSKDTKIQLQVPFSATMSPVRLHSSNPNLCADIEFQTPPSHLTDPLESSTDYTKLQEEFCLIAQKVHSLLKSAFNSIAIEKEKLKQMVSEQDHSKGHSTQMARLRQSLSQAGEQIHVSLPLSQQVANESRLSMSESVSEFFDAQEVLLSASSSENEASDDESYISDVSDNISEDNTSVADNISRQILNGELTGGAFRNGRRACLPAPCPDTSNINLWNILRNNIGKDLSKVSMPVELNEPLNTLQHLCEEMEYSELLDKASETDDPYERMVLVAAFAVSGYCSTYFRAGSKPFNPVLGETYECIREDKGFRFFSEQVSHHPPISACHCESKNFVFWQDIRWKNKFWGKSMEILPVGTLNVMLPKYGDYYVWNKVTTCIHNILSGRRWIEHYGEVTIRNTKSSVCICKLTFVKVNYWNSNMNEVQGVVIDQEGKAVYRLFGKWHEGLYCGVAPSAKCIWRPGSMPTNYELYYGFTRFAIELNELDPVLKDLLPPTDARFRPDQRFLEEGNLEAAASEKQRVEELQRSRRRYMEENNLEHIPKFFKKVIDANQREAWVSNDTYWELRKDPGFSKVDSPVLW -&gt; (ENSP00000352713)MSSDEKGISPAHKTSTPTHRSASSSTSSQRDSRQSIHILERTASSSTEPSVSRQLLEPEPVPLSKEADSWEIIEGLKIGQTNVQKPDKHEGFMLKKRKWPLKGWHKRFFVLDNGMLKYSKAPLDIQKGKVHGSIDVGLSVMSIKKKARRIDLDTEEHIYHLKVKSQDWFDAWVSKLRHHRLYRQNEIVRSPRDASFHIFPSTSTAESSPAANVSVMDGKMQPNSFPWQSPLPCSNSLPATCTTGQSKVAAWLQDSEEMDRCAEDLAHCQSNLVELSKLLQNLEILQRTQSAPNFTDMQANCVDISKKDKRVTRRWRTKSVSKDTKIQLQVPFSATMSPVRLHSSNPNLCADIEFQTPPSHLTDPLESSTDYTKLQEEFCLIAQKVHSLLKSAFNSIAIEKEKLKQMVSEQDHSKGHSTQMARLRQSLSQAGEQIHVSLPLSQQVANESRLSMSESVSEFFDAQEVLLSASSSENEASDDESYISDVSDNISEDNTSVADNISRQILNGELTGGAFRNGRRACLPAPCPDTSNINLWNILRNNIGKDLSKVSMPVELNEPLNTLQHLCEEMEYSELLDKASETDDPYERMVLVAAFAVSGYCSTYFRAGSKPFNPVLGETYECIREDKGFRFFSEQVSHHPPISACHCESKNFVFWQDIRWKNKFWGKSMEILPVGTLNVMLPKYGDYYVWNKVTTCIHNILSGRRWIEHYGEVTIRNTKSSVCICKLTFVKVNYWNSNMNEVQGVVIDQEGKAVYRLFGKWHEGLYCGVAPSAKCIWRPGSMPTNYELYYGFTRFAIELNELDPVLKDLLPPTDARFRPDQRFLEEGNLEAAASEKQRVEELQRSRRRYMEENNLEHIPKFFKKVIDANQREAWVSNDTYWELRKDPGFSKVDSPVLW</t>
  </si>
  <si>
    <t>ENSE00001512223|ENSE00001586186</t>
  </si>
  <si>
    <t>ENSG00000100368</t>
  </si>
  <si>
    <t>CSF2RB</t>
  </si>
  <si>
    <t>Cytokine receptor common subunit beta Precursor (GM-CSF/IL-3/IL-5 receptor common beta-chain)(CDw131)(CD131 antigen) [Source:UniProtKB/Swiss-Prot;Acc:P32927]</t>
  </si>
  <si>
    <t>3944583</t>
  </si>
  <si>
    <t>(direct)Fibronectin_typ-III-like_fold-IPR008957, (direct)IL3_rcpt_beta-IPR011365, (direct)FN_III-IPR003961</t>
  </si>
  <si>
    <t>3944564</t>
  </si>
  <si>
    <t>ENSE00000653703</t>
  </si>
  <si>
    <t>E1-6</t>
  </si>
  <si>
    <t>3260843</t>
  </si>
  <si>
    <t>ENSG00000168447</t>
  </si>
  <si>
    <t>SCNN1B</t>
  </si>
  <si>
    <t>Amiloride-sensitive sodium channel subunit beta (Epithelial Na(+) channel subunit beta)(Beta-ENaC)(ENaCB)(SCNEB)(Nonvoltage-gated sodium channel 1 subunit beta)(Beta-NaCH) [Source:UniProtKB/Swiss-Prot;Acc:P51168]</t>
  </si>
  <si>
    <t>3652921</t>
  </si>
  <si>
    <t>(direct)Na+channel_ASC-IPR001873, (direct)EnaC-IPR004724</t>
  </si>
  <si>
    <t>3652902</t>
  </si>
  <si>
    <t>ENSE00001177429|ENSE00001370804</t>
  </si>
  <si>
    <t>3911515</t>
  </si>
  <si>
    <t>ENSE00001454466</t>
  </si>
  <si>
    <t>ENSG00000095203</t>
  </si>
  <si>
    <t>EPB41L4B</t>
  </si>
  <si>
    <t>Band 4.1-like protein 4B (Protein EHM2)(FERM-containing protein CG1) [Source:UniProtKB/Swiss-Prot;Acc:Q9H329]</t>
  </si>
  <si>
    <t>3219818</t>
  </si>
  <si>
    <t>(+)alt-N-terminus,(+)alt-C-terminus,(+)AA:504(AAG43368.1)-&gt;900(ENSP00000363694)</t>
  </si>
  <si>
    <t>(+)COMPBIAS-His-rich</t>
  </si>
  <si>
    <t>(+)sequence: (AAG43368.1)MQRYAGRGGARGRRAGGRARWGPRGGPAAAASSSALPAAPGGSVFPAGGGPLLTGGAAVHISAAGAAKATLYCRVFLLDGTEVSVDLPKHAKGQDLFDQIVYHLDLVETDYFGLQFLDSAQVAHWLDHAKPIKKQMKIGPAYALHFRVKYYSSEPNNLREEFTRYLFVLQLRHDILSGKLKCPYETAVELAALCLQAELGECELPEHTPELVSEFRFIPNQTEAMEFDIFQRWKECRGKSPAQAELSYLNKAKWLEMYGVDMHVVRGRDGCEYSLGLTPTGILIFEGANKIGLFFWPKITKMDFKKSKLTLVVVEDDDQGREQEHTFVFRLDSARTCKHLWKCAVEHHAFFRLRTPGNSKSNRSDFIRLGSRFRFSGRTEYQATHGSRLRRTSTFERKPSKRYPSRRHSTFKASNPVIAAQLCSKTNPEVHNYQPQYHPNIHPSQPRWHPHSPNVRPSFQDDRSHWKASASGDDSHFDYVHDQNQKNLGGMQSMMYRDKLMTAL -&gt; (ENSP00000363694)MLRFLRRTFGRRSMQRYARGAAGRGAAGLGDERDGGPRGGPAAAASSSALPAAPGGSVFPAGGGPLLTGGAAVHISAAGAAKATLYCRVFLLDGTEVSVDLPKHAKGQDLFDQIVYHLDLVETDYFGLQFLDSAQVAHWLDHAKPIKKQMKIGPAYALHFRVKYYSSEPNNLREEFTRYLFVLQLRHDILSGKLKCPYETAVELAALCLQAELGECELPEHTPELVSEFRFIPNQTEAMEFDIFQRWKECRGKSPAQAELSYLNKAKWLEMYGVDMHVVRGRDGCEYSLGLTPTGILIFEGANKIGLFFWPKITKMDFKKSKLTLVVVEDDDQGREQEHTFVFRLDSARTCKHLWKCAVEHHAFFRLRTPGNSKSNRSDFIRLGSRFRFSGRTEYQATHGSRLRRTSTFERKPSKRYPSRRHSTFKASNPVIAAQLCSKTNPEVHNYQPQYHPNIHPSQPRWHPHSPNVSYPLPSPVLSSSDRLPFGIEENGGTPFLTAASGRHHHQHQHQHQHQHHSNYSLSLTLENKEGPLRSPNSSSKSLTKLSPGTPALFSEAAAHLKKLELETVKAAGPWPPLHININKAEEKKVSEKTLQTPLLPSPVADHVKCNILKAQLENASRVNIQGGKEESPFVNINKKSSLQDASVRSPIPIRVETAQPAVEKPEIKPPRVRKLTRQYSFDEDDLPPDLAEAVGVTTSTTTNTTTAATQVSVPLPSPKVQNVSSPHKSEGKGLLSPGAKSPSDRGGAFTLEPGDLLMDFTEATPLAEPASNPHCAHSRCSPPLSLPMKEETTGVCMYPPIKTRLIKTFPVDTMNPFPDTFTTGPQFTADFRDSKLQCCPGPTSPLIPAATLRPLTETVSTVQTIYTTRKPVSLAASAETLRQELEREKMMKRLLMTEL</t>
  </si>
  <si>
    <t>3219788</t>
  </si>
  <si>
    <t>ENSE00001034226</t>
  </si>
  <si>
    <t>E27-1|E27-3</t>
  </si>
  <si>
    <t>ENSG00000100625</t>
  </si>
  <si>
    <t>Homeobox protein SIX4 (Sine oculis homeobox homolog 4) [Source:UniProtKB/Swiss-Prot;Acc:Q9UIU6]</t>
  </si>
  <si>
    <t>3567414</t>
  </si>
  <si>
    <t>(+)alt-N-terminus,(+)AA:454(AK308528-PEP)-&gt;781(ENSP00000216513)</t>
  </si>
  <si>
    <t>(+)Antifreeze_1-IPR000104,(+)COMPBIAS-Ala-rich,(+)DNA_BIND-Homeobox,(+)HTH_lambrepressr-IPR000047,(+)Homeobox-IPR001356,(+)Homeobox_CS-IPR017970,(+)Homeodomain_like-IPR009057</t>
  </si>
  <si>
    <t>(+)sequence: (AK308528-PEP)MEPVYMQQIGNAKISLSSSGVLLNGSLVPASTSPVFLNGNSFIQGPSGVILNGLNVGNTQAVALNPPKMSSNIVSNGISMTDILGSTSQGVKEFKVLQSSANSATTTSYSPSVPVSFPGLIPSTEVKREGIQTVASQDGGSVVTFTTPVQINQYGIVQIPNSGANSQFLNGSIGFSPLQLPPVSVAASQGNISVSSSTSDGSTFTSESTTVQQGKVFLSSLAPSAVVYTVPNTGQTIGSVKQEGLERSLVFSQLMPVNQNAQVNANLSSENISGSGLPPLASSLVNVSPTHNFSLSPSTLLNPTELNRDIADSQPMSAPVASKSTVTSVSNTNYATLQNCSLITGQDLLSVPMTQAALGEIVPTAEDQVGHPSPAVHQDFVQEHRLVLQSVANMKENFLSNSESKATSSLMMLDSKSKYVLDGMVDTVCEDLETDKKELAKLQTVQLDEDMQDL -&gt; (ENSP00000216513)MSSSSPTGQIASAADIKQENGMESASEGQEAHREVAGGAAVGLSPPAPAPFPLEPGDAATAAARVSGEEGAVAAAAAGAAADQVQLHSELLGRHHHAAAAAAQTPLAFSPDHVACVCEALQQGGNLDRLARFLWSLPQSDLLRGNESLLKARALVAFHQGIYPELYSILESHSFESANHPLLQQLWYKARYTEAERARGRPLGAVDKYRLRRKFPLPRTIWDGEETVYCFKEKSRNALKELYKQNRYPSPAEKRHLAKITGLSLTQVSNWFKNRRQRDRNPSETQSKSESDGNPSTEDESSKGHEDLSPHPLSSSSDGITNLSLSSHMEPVYMQQIGNAKISLSSSGVLLNGSLVPASTSPVFLNGNSFIQGPSGVILNGLNVGNTQAVALNPPKMSSNIVSNGISMTDILGSTSQDVKEFKVLQSSANSATTTSYSPSVPVSFPGLIPSTEVKREGIQTVASQDGGSVVTFTTPVQINQYGIVQIPNSGANSQFLNGSIGFSPLQLPPVSVAASQGNISVSSSTSDGSTFTSESTTVQQGKVFLSSLAPSAVVYTVPNTGQTIGSVKQEGLERSLVFSQLMPVNQNAQVNANLSSENISGSGLHPLASSLVNVSPTHNFSLSPSTLLNPTELNRDIADSQPMSAPVASKSTVTSVSNTNYATLQNCSLITGQDLLSVPMTQAALGEIVPTAEDQVGHPSPAVHQDFVQEHRLVLQSVANMKENFLSNSESKATSSLMMLDSKSKYVLDGMVDTVCEDLETDKKELAKLQTVQLDEDMQDL</t>
  </si>
  <si>
    <t>3567391</t>
  </si>
  <si>
    <t>AK309358-2|ENSE00001137601</t>
  </si>
  <si>
    <t>ENSG00000161888</t>
  </si>
  <si>
    <t>SPC24</t>
  </si>
  <si>
    <t>Kinetochore protein Spc24 (hSpc24) [Source:UniProtKB/Swiss-Prot;Acc:Q8NBT2]</t>
  </si>
  <si>
    <t>3850670</t>
  </si>
  <si>
    <t>(-)alt-N-terminus,(-)AA:140(BAG64348.1)-&gt;151(BAG64259.1)</t>
  </si>
  <si>
    <t>(-)REGION-Interaction with the NDC80-CDCA1 subcomplex</t>
  </si>
  <si>
    <t>(-)sequence: (BAG64348.1)MEKEVAQSLLNAKEQVHQGGVELQQLEAGLQEAGEEDTRLKASLLQLTRELEELKEIEADLERQEKEVDEDTTVTIPSAVYVAQLYHQVSKIEWDYECEPGMVKGIHHGPSVAQPIHLDSTQLSRKFISDYLWSLVDTEW -&gt; (BAG64259.1)MAAFRDIEEVSQGLLSLLGANRAEAQQRRLLGRHEQVVERLLETQDGAEKQLREILTMEKEVAQSLLNAKELERQEKEVDEDTTVTIPSAVYVAQLYHQVSKIEWDYECEPGMVKGIHHGPSVAQPIHLDSTQLSRKFISDYLWSLVDTEW</t>
  </si>
  <si>
    <t>(direct)Ndc80_Spc24-IPR013252, (direct)Prefoldin-IPR009053</t>
  </si>
  <si>
    <t>3850660</t>
  </si>
  <si>
    <t>AK075287-2|AK303266-2|AY456387-2|BC105037-2|BC105039-2|ENSE00001186610</t>
  </si>
  <si>
    <t>ENSG00000073792</t>
  </si>
  <si>
    <t>IGF2BP2</t>
  </si>
  <si>
    <t>Insulin-like growth factor 2 mRNA-binding protein 2 (IGF2 mRNA-binding protein 2)(IMP-2)(IGF-II mRNA-binding protein 2)(Hepatocellular carcinoma autoantigen p62)(VICKZ family member 2) [Source:UniProtKB/Swiss-Prot;Acc:Q9Y6M1]</t>
  </si>
  <si>
    <t>2709040</t>
  </si>
  <si>
    <t>(+)alt-N-terminus,(+)AA:493(ACB86627.1)-&gt;599(ENSP00000371634)</t>
  </si>
  <si>
    <t>(+)DOMAIN-RRM 1,(+)HELIX,(+)RRM_RNP1-IPR000504,(+)STRAND,(+)TURN</t>
  </si>
  <si>
    <t>(+)sequence: (ACB86627.1)MFSCPGHYHVDGFLNPGSRKIQIRNIPPHLQWEVLDGLLAQYGTVENVEQVNTDTETAVVNVTYATREEAKIAMEKLSGHQFENYSFKISYIPDEEVSSPSPPQRAQRGDHSSREQGHAPGGTSQARQIDFPLRILVPTQFVGAIIGKEGLTIKNITKQTQSRVDIHRKENSGAAEKPVTIHATPEGTSEACRMILEIMQKEADETKLAEEIPLKILAHNGLVGRLIGKEGRNLKKIEHETGTKITISSLQDLSIYNPERTITVKGTVEACASAEIEIMKKLREAFENDMLAVNTHSGYFSSLYPHHQFGPFPHHHSYPEQEIVNLFIPTQAVGAIIGKKGAHIKQLARFAGASIKIAPAEGPDVSERMVIITGPPEAQFKAQGRIFGKLKEENFFNPKEEVKLEAHIRVPSSTAGRVIGKGGKTVNELQNLTSAEVIVPRDQTPDENEEVIVRIIGHFFASQTAQRKIREIVQQVKQQEQKYPQGVASQRSK -&gt; (ENSP00000371634)MMNKLYIGNLSPAVTADDLRQLFGDRKLPLAGQVLLKSGYAFVDYPDQNWAIRAIETLSGKVELHGKIMEVDYSVSKKLRSRKIQIRNIPPHLQWEVLDGLLAQYGTVENVEQVNTDTETAVVNVTYATREEAKIAMEKLSGHQFENYSFKISYIPDEEVSSPSPPQRAQRGDHSSREQGHAPGGTSQARQIDFPLRILVPTQFVGAIIGKEGLTIKNITKQTQSRVDIHRKENSGAAEKPVTIHATPEGTSEACRMILEIMQKEADETKLAEEIPLKILAHNGLVGRLIGKEGRNLKKIEHETGTKITISSLQDLSIYNPERTITVKGTVEACASAEIEIMKKLREAFENDMLAVNQQANLIPGLNLSALGIFSTGLSVLSPPAGPRGAPPAAPYHPFTTHSGYFSSLYPHHQFGPFPHHHSYPEQEIVNLFIPTQAVGAIIGKKGAHIKQLARFAGASIKIAPAEGPDVSERMVIITGPPEAQFKAQGRIFGKLKEENFFNPKEEVKLEAHIRVPSSTAGRVIGKGGKTVNELQNLTSAEVIVPRDQTPDENEEVIVRIIGHFFASQTAQRKIREIVQQVKQQEQKYPQGVASQRSK</t>
  </si>
  <si>
    <t>2708922</t>
  </si>
  <si>
    <t>ENSE00000781422</t>
  </si>
  <si>
    <t>ENSG00000136068</t>
  </si>
  <si>
    <t>FLNB</t>
  </si>
  <si>
    <t>Filamin-B (FLN-B)(Beta-filamin)(Actin-binding-like protein)(Thyroid autoantigen)(Truncated actin-binding protein)(Truncated ABP)(ABP-280 homolog)(ABP-278)(Filamin 3)(Filamin homolog 1)(Fh1) [Source:UniProtKB/Swiss-Prot;Acc:O75369]</t>
  </si>
  <si>
    <t>2626044</t>
  </si>
  <si>
    <t>(-)alt-N-terminus,(-)alt-C-terminus,(-)AA:29(AF353666-PEP)-&gt;2409(CAH18654.1)</t>
  </si>
  <si>
    <t>(-)Filamin-IPR001298,(-)Filamin/ABP280_repeat_like-IPR017868,(-)HELIX,(-)Ig_E-set-IPR014756,(-)MOD_RES-N6-acetyllysine,(-)MOD_RES-Phosphoserine,(-)MOD_RES-Phosphothreonine,(-)MOD_RES-Phosphotyrosine,(-)REGION-Hinge 2,(-)REGION-Interaction with FLNA 1,(-)REGION-Interaction with FLNA 2,(-)REGION-Interaction with INPPL1,(-)REGION-Interaction with the cytoplasmic tail of GP1BA,(-)REGION-Self-association site, tail,(-)REPEAT-Filamin 1,(-)REPEAT-Filamin 11,(-)REPEAT-Filamin 12,(-)REPEAT-Filamin 14,(-)REPEAT-Filamin 16,(-)REPEAT-Filamin 18,(-)REPEAT-Filamin 19,(-)REPEAT-Filamin 2,(-)REPEAT-Filamin 20,(-)REPEAT-Filamin 21,(-)REPEAT-Filamin 22,(-)REPEAT-Filamin 23,(-)REPEAT-Filamin 24,(-)REPEAT-Filamin 3,(-)REPEAT-Filamin 5,(-)REPEAT-Filamin 6,(-)REPEAT-Filamin 7,(-)REPEAT-Filamin 8,(-)REPEAT-Filamin 9,(-)STRAND,(-)TURN</t>
  </si>
  <si>
    <t>(-)sequence: (AF353666-PEP)MAVLRAPHAAAWPHHGSAGTVVGMTNQQQ -&gt; (CAH18654.1)MQEHSTRRRSLSLCPDWESWDPQKPVDNAREAMQQADDWLGVPQVITPEEIIHPDVDEHSVMTYLSQFPKAKLKPGAPLKPKLNPKKARAYGRGIEPTGNMVKQPAKFTVDTISAGQGDVMVFVEDPEGNKEEAQVTPDSDKNKTYSVEYLPKVTGLHKVTVLFAGQHISKSPFEVSVDKAQGDASKVTAKGPGLEAVGNIANKPTYFDIYTAGAGVGDIGVEVEDPQGKNTVELLVEDKGNQVYRCVYKPMQPGPHVVKIFFAGDTIPKSPFVVQVGEACNPNACRASGRGLQPKGVRIRETTDFKVDTKAAGSGELGVTMKGPKGLEELVKQKDFLDGVYAFEYYPSTPGRYSIAITWGGHHIPKSPFEVQVGPEAGMQKVRAWGPGLHGGIVGRSADFVVESIGSEVGSLGFAIEGPSQAKIEYNDQNDGSCDVKYWPKEPGEYAVHIMCDDEDIRDSPYMAFIHPATGGYNPDLVRAYGPGLEKSGCIVNNLAEFTVDPKDAGKAPLKIFAQDGEGQRIDIQMKNRMDGTYACSYTPVKAIKHTIAVVWGGVNIPHSPYRVNIGQGSHPQKVKVFGPGVERSGLKANEPTHFTVDCTEAGEGDVSVGIKCDARVLSEDEEDVDFDIIHNANDTFTVKYVPPAAGRYTIKVLFASQEIPASPFRVKVDPSHDASKVKAEGPGLSKAGVENGKPTHFTVYTKGAGKAPLNVQFNSPLPGDAVKDLDIIDNYDYSHTVKYTPTQQGNMQVLVTYGGDPIPKSPFTVGVAAPLDLSKIKLNGLENRVEVGKDQEFTVDTRGAGGQGKLDVTILSPSRKVVPCLVTPVTGRENSTAKFIPREEGLYAVDVTYDGHPVPGSPYTVEASLPPDPSKVKAHGPGLEGGLVGKPAEFTIDTKGAGTGGLGLTVEGPCEAKIECSDNGDGTCSVSYLPTKPGEYFVNILFEEVHIPGSPFKADIEMPFDPSKVVASGPGLEHGKVGEAGLLSVDCSEAGPGALGLEAVSDSGTKAEVSIQNNKDGTYAVTYVPLTAGMYTLTMKYGGELVPHFPARVKVEPAVDTSRIKVFGPGIEGKDVFREATTDFTVDSRPLTQVGGDHIKAHIANPSGASTECFVTDNADGTYQVEYTPFEKGLHVVEVTYDDVPIPNSPFKVAVTEGCQPSRVQAQGPGLKEAFTNKPNVFTVVTRGAGIGGLGITVEGPSESKINCRDNKDGSCSAEYIPFAPGDYDVNITYGGAHIPGSPFRVPVKDVVDPSKVKIAGPGLGSGVRARVLQSFTVDSSKAGLAPLEVRVLGPRGLVEPVNVVDNGDGTHTVTYTPSQEGPYMVSVKYADEEIPRSPFKVKVLPTYDASKVTASGPGLSSYGVPASLPVDFAIDARDAGEGLLAVQITDQEGKPKRAIVHDNKDGTYAVTYIPDKTGRYMIGVTYGGDDIPLSPYRIRATQTGDASKCLATGPGIASTVKTGEEVGFVVDAKTAGKGKVTCTVLTPDGTEAEADVIENEDGTYDIFYTAAKPGTYVIYVRFGGVDIPNSPFTVMVTEEAYVPVSDMNGLGFKPFDLVIPFAVRKGEITGEVHMPSGKTATPEIVDNKDGTVTVRYAPTEVGLHEMHIKYMGSHIPESPLQFYVNYPNSGSVSAYGPGLVYGVANKTVTFTIVTEDAGEGGLDLAIEGPSKAEISCIDNKDGTCTVTYLPTLPGDYSILVKYNDKHIPGSPFTAKITDDSRRCSQVKLGSAADFLLDISETDLSSLTASIKAPSGRDEPCLLKRLPNNHIGISFIPREVGEHLVSIKKNGNHVANSPVSIMVVQSEIGDARRAKVYGRGLSEGRTFEMSDFIVDTRDAGYGGISLAVEGPSKVDIQTEDLEDGTCKVSYFPTVPGVYIVSTKFADEHVPGSPFTVKISGEGRVKESITRTSRAPSVATVGSICDLNLKIPEINSSDMSAHVTSPSGRVTEAEIVPMGKNSHCVRFVPQEMGVHTVSVKYRGQHVTGSPFQFTVGPLGEGGAHKVRAGGPGLERGEAGVPAEFSIWTREAGAGGLSIAVEGPSKAEITFDDHKNGSCGVSYIAQEPGNYEVSIKFNDEHIPESPYLVPVIAPSDDARRLTVMSLQESGLKVNQPASFAIRLNGAKGKIDAKVHSPSGAVEECHVSELEPDKYAVRFIPHENGVHTIDVKFNGSHVVGSPFKVRVGEPGQAGNPALVSAYGTGLEGGTTGIQSEFFINTTRAGPGTLSVTIEGPSKVKMDCQETPEGYKVMYTPMAPGNYLISVKYGGPNHIVGSPFKAKVTGQRLVSPGSANETSSILVESVTRSSTETCYSAIPKASSDASKVTSKGAGLSKAFVGQKSSFLVDCSKAGSNMLLIGVHGPTTPCEEVSMKHVGNQQYNVTYVVKERGDYVLAVKWGEEHIPGSPFHVTVP</t>
  </si>
  <si>
    <t>(indirect)Filamin/ABP280_repeat_like-IPR017868, (indirect)Filamin-IPR001298, (indirect)Ig_E-set-IPR014756</t>
  </si>
  <si>
    <t>2625907</t>
  </si>
  <si>
    <t>AF353666-3|ENSE00001213064</t>
  </si>
  <si>
    <t>E42-1|E42-2</t>
  </si>
  <si>
    <t>2909779</t>
  </si>
  <si>
    <t>ENSE00001454578</t>
  </si>
  <si>
    <t>ENSG00000089123</t>
  </si>
  <si>
    <t>TASP1</t>
  </si>
  <si>
    <t>Threonine aspartase 1 (Taspase-1)(EC 3.4.25.-) [Contains Threonine aspartase subunit alpha;Threonine aspartase subunit beta] [Source:UniProtKB/Swiss-Prot;Acc:Q9H6P5]</t>
  </si>
  <si>
    <t>3898128</t>
  </si>
  <si>
    <t>(-)truncated,(+)AA:129(BAH14199.1)-&gt;420(ENSP00000338624),(+)microRNA-target(hsa-miR-506:mirbase,hsa-miR-377:mirbase,hsa-miR-497:mirbase,hsa-miR-581:mirbase,hsa-miR-30b:pictar,hsa-miR-518e:mirbase,hsa-miR-518f:mirbase,hsa-miR-544:mirbase,hsa-miR-518c:mirbase,hsa-miR-26a-1*:mirbase,hsa-miR-891b:mirbase,hsa-miR-181a-2*:mirbase,hsa-miR-424:mirbase,hsa-miR-519b-3p:mirbase,hsa-miR-30c:pictar,hsa-miR-767-3p:mirbase,hsa-miR-597:mirbase,hsa-miR-330-3p:mirbase,hsa-miR-139-5p:mirbase,hsa-miR-33a*:mirbase,hsa-miR-16:mirbase,hsa-miR-519c-3p:mirbase,hsa-miR-30e:pictar,hsa-miR-518a-3p:mirbase,hsa-miR-15a:mirbase)</t>
  </si>
  <si>
    <t>(+)ACT_SITE-Nucleophile,(+)HELIX,(+)Peptidase_T2-IPR000246,(+)STRAND,(+)TURN</t>
  </si>
  <si>
    <t>(+)sequence: (BAH14199.1)MTMEKGMSSGEGLPSRSSQVSAGKITAKELETKQSYKEKRGGFVLVHAGAGYHSESKAKEYKHVCKRACQKAIEKLQAGALATDAVTAALVELEVYTHSYTSWSCIQPSIHVLLVKRQRKSPLPRISTF -&gt; (ENSP00000338624)MTMEKGMSSGEGLPSRSSQVSAGKITAKELETKQSYKEKRGGFVLVHAGAGYHSESKAKEYKHVCKRACQKAIEKLQAGALATDAVTAALVELEDSPFTNAGMGSNLNLLGEIECDASIMDGKSLNFGAVGALSGIKNPVSVANRLLCEGQKGKLSAGRIPPCFLVGEGAYRWAVDHGIPSCPPNIMTTRFSLAAFKRNKRKLELAERVDTDFMQLKKRRQSSEKENDSGTLDTVGAVVVDHEGNVAAAVSSGGLALKHPGRVGQAALYGCGCWAENTGAHNPYSTAVSTSGCGEHLVRTILARECSHALQAEDAHQALLETMQNKFISSPFLASEDGVLGGVIVLRSCRCSAEPDSSQNKQTLLVEFLWSHTTESMCVGYMSAQDGKAKTHISRLPPGAVAGQSVAIEGGVCRLESPVN,(+)miR-sequence: (hsa-miR-506:mirbase)TCTTTACAAAATGTGTGCTTTA,(+)miR-sequence: (hsa-miR-377:mirbase)TAGAAACTCCTCATTGTGTGAC,(+)miR-sequence: (hsa-miR-497:mirbase)TCGAGACACAAGTGCTGCTG,(+)miR-sequence: (hsa-miR-581:mirbase)ACTGCTCGAGACACAAGT,(+)miR-sequence: (hsa-miR-30b:pictar)TTACAAAATGTGTGCTTTAACTGTTTACAA,(+)miR-sequence: (hsa-miR-518e:mirbase)TGCTGCTGTAGTTAGCGCTTA,(+)miR-sequence: (hsa-miR-518f:mirbase)TCTTTACAAAATGTGTGCTTTA,(+)miR-sequence: (hsa-miR-544:mirbase)GTAAAACCTAAAGTTGCAGGAA,(+)miR-sequence: (hsa-miR-518c:mirbase)CATCTTTACAAAATGTGTGCTTTA,(+)miR-sequence: (hsa-miR-26a-1*:mirbase)TCATTGTGTGACCAGGAATGGT,(+)miR-sequence: (hsa-miR-891b:mirbase)ACAAGTAAAACCTAAAGTTGCA,(+)miR-sequence: (hsa-miR-181a-2*:mirbase)GCTGTAGTTAGCGCTTAGTGAC,(+)miR-sequence: (hsa-miR-424:mirbase)CTCGAGACACAAGTGCTGCTG,(+)miR-sequence: (hsa-miR-519b-3p:mirbase)CATCTTTACAAAATGTGTGCTTT,(+)miR-sequence: (hsa-miR-30c:pictar)TTACAAAATGTGTGCTTTAACTGTTTACAA,(+)miR-sequence: (hsa-miR-767-3p:mirbase)CGGGCCTTTGGTGGGTGAGCGGG,(+)miR-sequence: (hsa-miR-597:mirbase)GTAGTTAGCGCTTAGTGACACG,(+)miR-sequence: (hsa-miR-330-3p:mirbase)TCTTTACAAAATGTGTGCTTTAA,(+)miR-sequence: (hsa-miR-139-5p:mirbase)CTCGAGACACAAGTGCTGCTGTAGT,(+)miR-sequence: (hsa-miR-33a*:mirbase)CCTAAAGTTGCAGGAAACATTT,(+)miR-sequence: (hsa-miR-16:mirbase)GCTCGAGACACAAGTGCTGCTG,(+)miR-sequence: (hsa-miR-519c-3p:mirbase)ATCTTTACAAAATGTGTGCTTT,(+)miR-sequence: (hsa-miR-30e:pictar)TTACAAAATGTGTGCTTTAACTGTTTACAA,(+)miR-sequence: (hsa-miR-518a-3p:mirbase)TTTACAAAATGTGTGCTTTA,(+)miR-sequence: (hsa-miR-15a:mirbase)CTCGAGACACAAGTGCTGCTG</t>
  </si>
  <si>
    <t>3898126</t>
  </si>
  <si>
    <t>ENSE00001535819</t>
  </si>
  <si>
    <t>2719663</t>
  </si>
  <si>
    <t>(direct)ADP-ribosyl_cyclase-IPR003193</t>
  </si>
  <si>
    <t>ENSG00000174059</t>
  </si>
  <si>
    <t>Hematopoietic progenitor cell antigen CD34 Precursor (CD34 antigen) [Source:UniProtKB/Swiss-Prot;Acc:P28906]</t>
  </si>
  <si>
    <t>2453328</t>
  </si>
  <si>
    <t>(+)alt-N-terminus,(+)AA:227(ENSP00000356003)-&gt;385(ENSP00000310036)</t>
  </si>
  <si>
    <t>(-)CD34-IPR008083,(-)CD34/Podocalyxin-IPR013836,(+)CD34-IPR008083,(+)CD34/Podocalyxin-IPR013836,(+)SIGNAL,(+)TOPO_DOM-Extracellular</t>
  </si>
  <si>
    <t>(+)sequence: (ENSP00000356003)MDFGPGRLFRFFSYCVVAHIQLAVFFFSVGILETRILLADGAEFKKDRGEGLARVLCGEEQADADAGAQVCSLLLAQSEVRPQCLLLVLANRTEISSKLQLMKKHQSDLKKLGILDFTEQDVASHQSYSQKTLIALVTSGALLAVLGITGYFLMNRRSWSPTGERLGEDPYYTENGGGQGYSSGPGTSPEAQGKASVNRGAQENGTGQATSRNGHSARQHVVADTEL -&gt; (ENSP00000310036)MLVRRGARAGPRMPRGWTALCLLSLLPSGFMSLDNNGTATPELPTQGTFSNVSTNVSYQETTTPSTLGSTSLHPVSQHGNEATTNITETTVKFTSTSVITSVYGNTNSSVQSQTSVISTVFTTPANVSTPETTLKPSLSPGNVSDLSTTSTSLATSPTKPYTSSSPILSDIKAEIKCSGIREVKLTQGICLEQNKTSSCAEFKKDRGEGLARVLCGEEQADADAGAQVCSLLLAQSEVRPQCLLLVLANRTEISSKLQLMKKHQSDLKKLGILDFTEQDVASHQSYSQKTLIALVTSGALLAVLGITGYFLMNRRSWSPTGERLGEDPYYTENGGGQGYSSGPGTSPEAQGKASVNRGAQENGTGQATSRNGHSARQHVVADTEL</t>
  </si>
  <si>
    <t>2453307</t>
  </si>
  <si>
    <t>AK300835-2|ENSE00001184751</t>
  </si>
  <si>
    <t>ENSG00000126003</t>
  </si>
  <si>
    <t>PLAGL2</t>
  </si>
  <si>
    <t>Zinc finger protein PLAGL2 (Pleiomorphic adenoma-like protein 2) [Source:UniProtKB/Swiss-Prot;Acc:Q9UPG8]</t>
  </si>
  <si>
    <t>U4-5</t>
  </si>
  <si>
    <t>3902683</t>
  </si>
  <si>
    <t>(-)truncated,(+)AA:157(BC000197-PEP)-&gt;496(ENSP00000246229)</t>
  </si>
  <si>
    <t>(+)ZN_FING-C2H2-type 4,(+)ZN_FING-C2H2-type 5,(+)ZN_FING-C2H2-type 6,(+)Znf_C2H2-IPR007087,(+)Znf_C2H2-like-IPR015880,(+)Znf_U1-IPR003604</t>
  </si>
  <si>
    <t>(+)sequence: (BC000197-PEP)MTTFFTSVPPWIQDAKQEEEVGWKLVPRPRGREAESQVKCQCEISGTPFSNGEKLRPHSLPQPEQRPYSCPQLHCGKAFASKYKLYRHMATHSAQKPHQCMYCDKMFHRKDHLRNHLQTHDPNKEALHCSECGKNYNTKLGYRRHLAMHAASSGDLS -&gt; (ENSP00000246229)MTTFFTSVPPWIQDAKQEEEVGWKLVPRPRGREAESQVKCQCEISGTPFSNGEKLRPHSLPQPEQRPYSCPQLHCGKAFASKYKLYRHMATHSAQKPHQCMYCDKMFHRKDHLRNHLQTHDPNKEALHCSECGKNYNTKLGYRRHLAMHAASSGDLSCKVCLQTFESTQALLEHLKAHSRRVAGGAKEKKHPCDHCDRRFYTRKDVRRHLVVHTGRKDFLCQYCAQRFGRKDHLTRHVKKSHSQELLKIKTEPVDMLGLLSCSSTVSVKEELSPVLCMASRDVMGTKAFPGMLPMGMYGAHIPTMPSTGVPHSLVHNTLPMGMSYPLESSPISSPAQLPPKYQLGSTSYLPDKLPKVEVDSFLAELPGSLSLSSAEPQPASPQPAAAAALLDEALLAKSPANLSEALCAANVDFSHLLGFLPLNLPPCNPPGATGGLVMGYSQAEAQPLLTTLQAQPQDSPGAGGPLNFGPLHSLPPVFTSGLSSTTLPRFHQAFQ</t>
  </si>
  <si>
    <t>3902682</t>
  </si>
  <si>
    <t>ENSG00000128915</t>
  </si>
  <si>
    <t>NARG2</t>
  </si>
  <si>
    <t>NMDA receptor-regulated protein 2  [Source:UniProtKB/Swiss-Prot;Acc:Q659A1]</t>
  </si>
  <si>
    <t>3627414</t>
  </si>
  <si>
    <t>(-)alt-N-terminus,(-)alt-C-terminus,(-)AA:339(AAH20918.1)-&gt;845(CAH18700.1)</t>
  </si>
  <si>
    <t>(-)sequence: (AAH20918.1)MSSKMVISEPGLNWDISPKNGLKTFFSRENYKDHSMAPSLKELRVLSNRRIGENLNASASSVENEPAVSSATQAKEKVKTTIGMVLLPKPRVPYPRFSRFSQREQRSYVDLLVKYAKIPANSKAVGINKNDYLQYLDMKKHVNEEVTEFLKFLQNSAKKCAQDYNMLSDDARLFTEKILRACIEQVKKYSEFYTLHEVTSLMGFFPFRVEMGLKLEKTLLALGSVKYVKTVFPSMPIKLQLSKDDIATIETSEQTAEAMHYDISKDPNAEKLVSRYHPQIALTSQSLFTLLNNHGPTYKEQWEIPVCIQVIPVAGSKPVKVIYINSPLPQKKKKKKKKK -&gt; (CAH18700.1)MKKHVNEEVTEFLKFLQNSAKKCAQDYNMLSDDARLFTEKILRACIEQVKKYSEFYTLHEVTSLMGFFPFRVEMGLKLEKTLLALGSVKYVKTVFPSMPIKLQLSKDDIATIETSEQTAEAMHYDISKDPNAEKPVSRYHPQIALTSQSLFTLLNNHGPTYKEQWEIPVCIQVIPVAGLKPVKVIYINSPLPQKKMTMRERNQIFHEVPLKFMMSKNTSVPVSAVFMDKPEEFISEMDMSCEVNECRKIESLENLYLDFDDDVTELETFGVTTTKVSKSPSPASTSTVPNMTDAPTAPKAGTTTVAPSAPDISANSRSLSQILMEQLQKEKQLVTGMDGGPEECKNKDDQGFESCEKVSNSDKPLIQDSDLKTSDALQLENSQEIETSNKNDMTIDILHADGERPNVLENLDNSKEKTVGSEAAKTEDTVLCSSDTDEECLIIDTECKNNSDGKTAVVGSNLSSRPASPNSSSGQASVGNQTNTACSPEESCVLKKPIKRVYKKFDPVGEILKMQDELLKPISRKVPELPLMNLENSKQPSVSEQLSGPSDSSSWPKSGWPSAFQKPKGRLPYELQDYVEDTSEYLAPQEGNFVYKLFSLQDLLLLVRCSVQRIEARPRSKKRKKIRRQFPVYVLPKVEYQACYGVEALTESELCRLWTESLLHSNSSFYVGHIDAFTSKLFLLEEITSEELKEKLSALKISNLFNILQHILKKLSSLQEGSYLLSHAAEDSSLLIYKASDGKVTRTAYNLYKTHCGLPGVPSSLSVPWVPLDPSLLLPYHIHHGRIPCTFPPKSLDTTTQQKIGGTRMPTRSHRNPVSMETKSSCLPAQQVETEGVAPHKRKIT</t>
  </si>
  <si>
    <t>3627363</t>
  </si>
  <si>
    <t>BC020918-1</t>
  </si>
  <si>
    <t>3027249</t>
  </si>
  <si>
    <t>(direct)Cyt_P450-IPR001128, (direct)Cyt_P450_E_grp-I-IPR002401, (direct)Cyt_P450_E_CYP3A-IPR008072</t>
  </si>
  <si>
    <t>ENSE00000726622</t>
  </si>
  <si>
    <t>ENSG00000153774</t>
  </si>
  <si>
    <t>Craniofacial development protein 1 (Bucentaur) [Source:UniProtKB/Swiss-Prot;Acc:Q9UEE9]</t>
  </si>
  <si>
    <t>3699511</t>
  </si>
  <si>
    <t>(+)alt-C-terminus,(+)AA:258(CU674490-PEP)-&gt;299(ENSP00000283882)</t>
  </si>
  <si>
    <t>(+)BCNT-IPR011421,(+)DOMAIN-BCNT-C,(+)MOD_RES-Phosphoserine,(+)REGION-Hydrophilic</t>
  </si>
  <si>
    <t>(+)sequence: (CU674490-PEP)MEEFDSEDFSTSEEDEDYVPSGGEYSEDDVNELVKEDEVDGEEQTQKTQGKKRKAQSIPARKRRQGGLSLEEEEEEDANSESEGSSSEEEDDAAEQEKGIGSEDARKKKEDELWASFLNDVGPKSKVPPSTQVKKGEETEETSSSKLLVKAEELEKPKETEKVKITKVFDFAGEEVRVTKEVDATSKEAKSFFPQNEKEKPQANVPSALAITPWPGQGLKRSGGMSSLLGEIWCQQADNEPPLRRPNLDWGNFQGRKR -&gt; (ENSP00000283882)MEEFDSEDFSTSEEDEDYVPSGGEYSEDDVNELVKEDEVDGEEQTQKTQGKKRKAQSIPARKRRQGGLSLEEEEEEDANSESEGSSSEEEDDAAEQEKGIGSEDARKKKEDELWASFLNDVGPKSKVPPSTQVKKGEETEETSSSKLLVKAEELEKPKETEKVKITKVFDFAGEEVRVTKEVDATSKEAKSFFKQNEKEKPQANVPSALPSLPAGSGLKRSSGMSSLLGKIGAKKQKMSTLEKSKLDWESFKEEEGIGEELAIHNRGKEGYIERKAFLDRVDHRQFEIERDLRLSKMKP</t>
  </si>
  <si>
    <t>(direct)BCNT-IPR011421</t>
  </si>
  <si>
    <t>3699508</t>
  </si>
  <si>
    <t>ENSE00001143801</t>
  </si>
  <si>
    <t>ENSG00000184058</t>
  </si>
  <si>
    <t>TBX1</t>
  </si>
  <si>
    <t>T-box transcription factor TBX1 (T-box protein 1)(Testis-specific T-box protein) [Source:UniProtKB/Swiss-Prot;Acc:O43435]</t>
  </si>
  <si>
    <t>3937032</t>
  </si>
  <si>
    <t>(+)alt-C-terminus,(+)AA:372(ENSP00000352483)-&gt;495(ENSP00000331791)</t>
  </si>
  <si>
    <t>(+)Antifreeze_1-IPR000104</t>
  </si>
  <si>
    <t>(+)sequence: (ENSP00000352483)MHFSTVTRDMEAFTASSLSSLGAAGGFPGAASPGADPYGPREPPPPPPRYDPCAAAAPGAPGPPPPPHAYPFAPAAGAATSAAAEPEGPGASCAAAAKAPVKKNAKVAGVSVQLEMKALWDEFNQLGTEMIVTKAGRRMFPTFQVKLFGMDPMADYMLLMDFVPVDDKRYRYAFHSSSWLVAGKADPATPGRVHYHPDSPAKGAQWMKQIVSFDKLKLTNNLLDDNGHIILNSMHRYQPRFHVVYVDPRKDSEKYAEENFKTFVFEETRFTAVTAYQNHRITQLKIASNPFAKGFRDCDPEDWPRNHRPGALPLMSAFARSRNPVASPTQPSGTEKGLVTEGSGLQPGLLDVLLKPPSKKSESLRPPHCKDT -&gt; (ENSP00000331791)MHFSTVTRDMEAFTASSLSSLGAAGGFPGAASPGADPYGPREPPPPPPRYDPCAAAAPGAPGPPPPPHAYPFAPAAGAATSAAAEPEGPGASCAAAAKAPVKKNAKVAGVSVQLEMKALWDEFNQLGTEMIVTKAGRRMFPTFQVKLFGMDPMADYMLLMDFVPVDDKRYRYAFHSSSWLVAGKADPATPGRVHYHPDSPAKGAQWMKQIVSFDKLKLTNNLLDDNGHIILNSMHRYQPRFHVVYVDPRKDSEKYAEENFKTFVFEETRFTAVTAYQNHRITQLKIASNPFAKGFRDCDPEDWPRNHRPGALPLMSAFARSRNPVASPTQPSGTEKDAAEARREFQRDAGGPAVLGDPAHPPQLLARVLSPSLPGAGGAGGLVPLPGAPGGRPSPPNPELRLEAPGASEPLHHHPYKYPAAAYDHYLGAKSRPAPYPLPGLRGHGYHPHAHPHHHHHPVSPAAAAAAAAAAAAAAANMYSSAGAAPPGSYDYCPR</t>
  </si>
  <si>
    <t>3937008</t>
  </si>
  <si>
    <t>ENSE00001302335</t>
  </si>
  <si>
    <t>3833632</t>
  </si>
  <si>
    <t>(+)alt-N-terminus,(+)AA:1556(ENSP00000380031)-&gt;1623(ENSP00000311905)</t>
  </si>
  <si>
    <t>(-)EGF_3-IPR000742,(+)DOMAIN-EGF-like 1,(+)EGF_3-IPR000742,(+)SIGNAL</t>
  </si>
  <si>
    <t>(+)sequence: (ENSP00000380031)MAGGVRLLWVSLLVLLAQLGPQPGLGRLGERLRVRFTPVVCGLRCVHGPTGSRCTPTCAPRNATSVDSGAPGGAAPGGPGFRAFLCPLICHNGGVCVKPDRCLCPPDFAGKFCQLHSSGARPPAPAVPGLTRSVYTMPLANHRDDEHGVASMVSVHVEHPQEASVVVHQVERVSGPWEEADAEAVARAEAAARAEAAAPYTVLAQSAPREDGYSDASGFGYCFRELRGGECASPLPGLRTQEVCCRGAGLAWGVHDCQLCSERLGNSERVSAPDGPCPTGFERVNGSCEDVDECATGGRCQHGECANTRGGYTCVCPDGFLLDSSRSSCISQHVISEAKGPCFRVLRDGGCSLPILRNITKQICCCSRVGKAWGRGCQLCPPFGSEGFREICPAGPGYHYSASDLRYNTRPLGQEPPRVSLSQPRTLPATSRPSAGFLPTHRLEPRPEPRPDPRPGPELPLPSIPAWTGPEIPESGPSSGMCQRNPQVCGPGRCISRPSGYTCACDSGFRLSPQGTRCIDVDECRRVPPPCAPGRCENSPGSFRCVCGPGFRAGPRAAECLDVDECHRVPPPCDLGRCENTPGSFLCVCPAGYQAAPHGASCQDVDECTQSPGLCGRGACKNLPGSFRCVCPAGFRGSACEEDVDECAQEPPPCGPGRCDNTAGSFHCACPAGFRSRGPGAPCQDVDECARSPPPCTYGRCENTEGSFQCVCPMGFQPNTAGSECEDVDECENHLACPGQECVNSPGSFQCRTCPSGHHLHRGRCTDVDECSSGAPPCGPHGHCTNTEGSFRCSCAPGYRAPSGRPGPCADVNECLEGDFCFPHGECLNTDGSFACTCAPGYRPGPRGASCLDVDECSEEDLCQSGICTNTDGSFECICPPGHRAGPDLASCLDVDECRERGPALCGSQRCENSPGSYRCVRDCDPGYHAGPEGTCDDVDECQEYGPEICGAQRCENTPGSYRCTPACDPGYQPTPGGGCQDVDECRNRSFCGAHAVCQNLPGSFQCLCDQYEGARDGRHCVDVNECETLQGVCGAALCENVEGSFLCVCPNSPEEFDPMTGRCVPPRTSAGTFPGSQPQAPASPVLPARPPPPPLPRRPSTPRQGPVGSGRRECYFDTAAPDACDNILARNVTWQECCCTVGEGWGSGCRIQQCPGTETAEYQSLCPHGRGYLAPSGDLSLRRDVDECQLFRDQVCKSGVCVNTAPGYSCYCSNGYYYHTQRLECIDNDECADEEPACEGGRCVNTVGSYHCTCEPPLVLDGSQRRCVSNESQSLDDNLGVCWQEVGADLVCSHPRLDRQATYTECCCLYGEAWGMDCALCPAQDSDDFEALCNVLRPPAYSPPRPGGFGLPYEYGPDLGPPYQGLPYGPELYPPPALPYDPYPPPPGPFARREAPYGAPRFDMPDFEDDGGPYGESEAPAPPGPGTRWPYRSRDTRRSFPEPEEPPEGGSYAGSLAEPYEELEAEECGILDGCTNGRCVRVPEGFTCRCFDGYRLDMTRMACVDINECDEAEAASPLCVNARCLNTDGSFRCICRPGFAPTHQPHHCAPARPRA -&gt; (ENSP00000311905)MPRPGTSGRRPLLLVLLLPLFAAATSAASPSPSPSQVVEVPGVPSRPASVAVCRCCPGQTSRRSRCIRAFCRVRSCQPKKCAGPQRCLNPVPAVPSPSPSVRKRQVSLNWQPLTLQEARALLKRRRPRGPGGRGLLRRRPPQRAPAGKAPVLCPLICHNGGVCVKPDRCLCPPDFAGKFCQLHSSGARPPAPAVPGLTRSVYTMPLANHRDDEHGVASMVSVHVEHPQEASVVVHQVERVSGPWEEADAEAVARAEAAARAEAAAPYTVLAQSAPREDGYSDASGFGYCFRELRGGECASPLPGLRTQEVCCRGAGLAWGVHDCQLCSERLGNSERVSAPDGPCPTGFERVNGSCEDVDECATGGRCQHGECANTRGGYTCVCPDGFLLDSSRSSCISQHVISEAKGPCFRVLRDGGCSLPILRNITKQICCCSRVGKAWGRGCQLCPPFGSEGFREICPAGPGYHYSASDLRYNTRPLGQEPPRVSLSQPRTLPATSRPSAGFLPTHRLEPRPEPRPDPRPGPELPLPSIPAWTGPEIPESGPSSGMCQRNPQVCGPGRCISRPSGYTCACDSGFRLSPQGTRCIDVDECRRVPPPCAPGRCENSPGSFRCVCGPGFRAGPRAAECLDVDECHRVPPPCDLGRCENTPGSFLCVCPAGYQAAPHGASCQDVDECTQSPGLCGRGACKNLPGSFRCVCPAGFRGSACEEDVDECAQEPPPCGPGRCDNTAGSFHCACPAGFRSRGPGAPCQDVDECARSPPPCTYGRCENTEGSFQCVCPMGFQPNTAGSECEDVDECENHLACPGQECVNSPGSFQCRTCPSGHHLHRGRCTDVDECSSGAPPCGPHGHCTNTEGSFRCSCAPGYRAPSGRPGPCADVNECLEGDFCFPHGECLNTDGSFACTCAPGYRPGPRGASCLDVDECSEEDLCQSGICTNTDGSFECICPPGHRAGPDLASCLDVDECRERGPALCGSQRCENSPGSYRCVRDCDPGYHAGPEGTCDDVDECQEYGPEICGAQRCENTPGSYRCTPACDPGYQPTPGGGCQDVDECRNRSFCGAHAVCQNLPGSFQCLCDQYEGARDGRHCVDVNECETLQGVCGAALCENVEGSFLCVCPNSPEEFDPMTGRCVPPRTSAGTFPGSQPQAPASPVLPARPPPPPLPRRPSTPRQGPVGSGRRECYFDTAAPDACDNILARNVTWQECCCTVGEGWGSGCRIQQCPGTETAEYQSLCPHGRGYLAPSGDLSLRRDVDECQLFRDQVCKSGVCVNTAPGYSCYCSNGYYYHTQRLECIDNDECADEEPACEGGRCVNTVGSYHCTCEPPLVLDGSQRRCVSNESQSLDDNLGVCWQEVGADLVCSHPRLDRQATYTECCCLYGEAWGMDCALCPAQDSDDFEALCNVLRPPAYSPPRPGGFGLPYEYGPDLGPPYQGLPYGPELYPPPALPYDPYPPPPGPFARREAPYGAPRFDMPDFEDDGGPYGESEAPAPPGPGTRWPYRSRDTRRSFPEPEEPPEGGSYAGSLAEPYEELEAEECGILDGCTNGRCVRVPEGFTCRCFDGYRLDMTRMACVDINECDEAEAASPLCVNARCLNTDGSFRCICRPGFAPTHQPHHCAPARPRA</t>
  </si>
  <si>
    <t>(direct)EGF_3-IPR000742</t>
  </si>
  <si>
    <t>AK309484-1|ENSE00001138403</t>
  </si>
  <si>
    <t>E5-2|E5-3</t>
  </si>
  <si>
    <t>ENSG00000133818</t>
  </si>
  <si>
    <t>RRAS2</t>
  </si>
  <si>
    <t>Ras-related protein R-Ras2 Precursor (Ras-like protein TC21)(Teratocarcinoma oncogene) [Source:UniProtKB/Swiss-Prot;Acc:P62070]</t>
  </si>
  <si>
    <t>3363899</t>
  </si>
  <si>
    <t>(-)alt-coding,(-)AA:204(ENSP00000256196)-&gt;210(BAH13078.1)</t>
  </si>
  <si>
    <t>(+)ARF-IPR006688,(+)GTPase_Rab-IPR003579,(+)GTPase_Ras-IPR003577,(+)GTPase_Rho-IPR003578,(+)Miro-like-IPR013684,(+)Ran_GTPase-IPR002041,(+)Ras-IPR013753,(+)Small_GTP_bd-IPR005225</t>
  </si>
  <si>
    <t>(-)sequence: (ENSP00000256196)MAAAGWRDGSGQEKYRLVVVGGGGVGKSALTIQFIQSYFVTDYDPTIEDSYTKQCVIDDRAARLDILDTAGQEEFGAMREQYMRTGEGFLLVFSVTDRGSFEEIYKFQRQILRVKDRDEFPMILIGNKADLDHQRQVTQEEGQQLARQLKVTYMEASAKIRMNVDQAFHELVRVIRKFQEQECPPSPEPTRKEKDKKGCHCVIF -&gt; (BAH13078.1)MAAAGWRDGSGQEKYRLVVVGGGGVGKSALTIQFIQFFLFLQSYFVTDYDPTIEDSYTKQCVIDDRAARLDILDTAGQEEFGAMREQYMRTGEGFLLVFSVTDRGSFEEIYKFQRQILRVKDRDEFPMILIGNKADLDHQRQVTQEEGQQLARQLKVTYMEASAKIRMNVDQAFHELVRVIRKFQEQECPPSPEPTRKEKDKKGCHCVIF</t>
  </si>
  <si>
    <t>3363868</t>
  </si>
  <si>
    <t>ENSE00001302370</t>
  </si>
  <si>
    <t>3597364</t>
  </si>
  <si>
    <t>(-)alt-N-terminus,(-)alt-C-terminus,(-)AA:77(ENSP00000385107)-&gt;146(AF474156-PEP)</t>
  </si>
  <si>
    <t>(-)K_chnl_volt-dep_KCQN1_sub1-IPR005827,(-)SF_assemblin-IPR008374,(-)Tropomyosin-IPR000533,(+)SF_assemblin-IPR008374,(+)Tropomyosin-IPR000533</t>
  </si>
  <si>
    <t>(-)sequence: (ENSP00000385107)MAAEDKYSQKEDRYEEEIKVLSDKLKEAETRAEFAERSVTKLEKSIDDLEEKVAHAKEENLSMHQMLDQTLLELNNM -&gt; (AF474156-PEP)MKVIESRAQKDEEKMEIQEIQLKEAKHIAEDADRKYEEVARKLVIIESDLERAEERAELSEGQVRQLEEQLRIMDQTLKALMAAEDKYSQKEDRYEEEIKVLSDKLKEAETRAEFAERSVTKLEKSIDDLEDELYAQKLKYKAISE</t>
  </si>
  <si>
    <t>ENSE00001334310|ENSE00001549827</t>
  </si>
  <si>
    <t>ENSG00000161513</t>
  </si>
  <si>
    <t>FDXR</t>
  </si>
  <si>
    <t>NADPH:adrenodoxin oxidoreductase, mitochondrial Precursor (Adrenodoxin reductase)(AR)(EC 1.18.1.2)(Ferredoxin--NADP(+) reductase)(Ferredoxin reductase) [Source:UniProtKB/Swiss-Prot;Acc:P22570]</t>
  </si>
  <si>
    <t>3770458</t>
  </si>
  <si>
    <t>(-)alt-N-terminus,(-)AA:81(BC011521-PEP)-&gt;492(CR594512-PEP),(+)microRNA-target(hsa-miR-490-3p:mirbase,hsa-miR-634:mirbase,hsa-miR-338-3p:mirbase,hsa-miR-657:mirbase,hsa-miR-567:mirbase)</t>
  </si>
  <si>
    <t>(-)Adrndx_reductase-IPR000759,(-)BINDING-FAD,(-)BINDING-FAD; via amide nitrogen,(-)BINDING-FAD; via amide nitrogen and carbonyl oxygen,(-)BINDING-NADP,(-)BINDING-NADP; via amide nitrogen,(-)FAD_pyr_nucl-diS_OxRdtase-IPR013027,(-)NP_BIND-FAD,(-)NP_BIND-NADP,(-)Pyridine_nuc-diS_OxRdtase_2-IPR000103,(-)TRANSIT-Mitochondrion</t>
  </si>
  <si>
    <t>(-)sequence: (BC011521-PEP)MTDSFLTGQMLLQDLKAGLLPSGPRPGYAAIQALLSSRGVRPVSFSDWEKLDAEEVARGQGTGKPREKLVDPQEMLRLLGH -&gt; (CR594512-PEP)MASRCWRWWGWSAWPRTRLPPAGSTPSFCHHFSTQEKTPQICVVGSGPAGFYTAQHLLKQHPQAHVDIYEKQPVPFGLVRFGVAPDHPEVKNVINTFTQTAHSGRCAFWGNVEVGRDVTVPELREAYHAVVLSYGAEDHRALEIPGEELPGVCSARAFVGWYNGLPENQELEPDLSCDTAVILGQGNVALDVARILLTPPEHLERTDITKAALGVLRQSRVKTVWLVGRRGPLQVAFTIKELREMIQLPGARPILDPVDFLGLQDKIKEVPRPRKRLTELLLRTATEKPGPAEAARQASASRAWGLRFFRSPQQVLPSPDGRRAAGVRLAVTRLEGVDEATRAVPTGDMEDLPCGLVLSSIGYKSRPVDPSVPFDSKLGVIPNVEGRVMDVPGLYCSGWVKRGPTGVIATTMTDSFLTGQMLLQDLKAGLLPSGPRPGYAAIQALLSSRGVRPVSFSDWEKLDAEEVARGQGTGKPREKLVDPQEMLRLLGH,(+)miR-sequence: (hsa-miR-490-3p:mirbase)GACTGTGGAGGGTCACCAGGTTG,(+)miR-sequence: (hsa-miR-634:mirbase)GTCACCAGGTTGGGAACATGCTGGAA,(+)miR-sequence: (hsa-miR-338-3p:mirbase)CACCAGGTTGGGAACATGCTGGA,(+)miR-sequence: (hsa-miR-657:mirbase)GGTCACCAGGTTGGGAACATGCT,(+)miR-sequence: (hsa-miR-567:mirbase)GGTCACCAGGTTGGGAACATGCT</t>
  </si>
  <si>
    <t>3770457</t>
  </si>
  <si>
    <t>ENSE00001300394</t>
  </si>
  <si>
    <t>ENSG00000143341</t>
  </si>
  <si>
    <t>HMCN1</t>
  </si>
  <si>
    <t>Hemicentin-1 Precursor (Fibulin-6)(FIBL-6) [Source:UniProtKB/Swiss-Prot;Acc:Q96RW7]</t>
  </si>
  <si>
    <t>2371915</t>
  </si>
  <si>
    <t>(+)alt-N-terminus,(+)alt-C-terminus,(+)AA:512(BAB71154.1)-&gt;5635(ENSP00000271588)</t>
  </si>
  <si>
    <t>(+)ADAM_Cys-rich-IPR006586,(+)CD80_C2-set-IPR013162,(+)Cecropin-IPR000875,(+)DISULFID,(+)DOMAIN-EGF-like 1; calcium-binding,(+)DOMAIN-EGF-like 2; calcium-binding,(+)DOMAIN-EGF-like 3; calcium-binding,(+)DOMAIN-EGF-like 4; calcium-binding,(+)DOMAIN-EGF-like 5; calcium-binding,(+)DOMAIN-EGF-like 6; calcium-binding,(+)DOMAIN-EGF-like 7; calcium-binding,(+)DOMAIN-Ig-like C2-type 1,(+)DOMAIN-Ig-like C2-type 10,(+)DOMAIN-Ig-like C2-type 11,(+)DOMAIN-Ig-like C2-type 12,(+)DOMAIN-Ig-like C2-type 13,(+)DOMAIN-Ig-like C2-type 14,(+)DOMAIN-Ig-like C2-type 15,(+)DOMAIN-Ig-like C2-type 16,(+)DOMAIN-Ig-like C2-type 17,(+)DOMAIN-Ig-like C2-type 18,(+)DOMAIN-Ig-like C2-type 19,(+)DOMAIN-Ig-like C2-type 2,(+)DOMAIN-Ig-like C2-type 20,(+)DOMAIN-Ig-like C2-type 21,(+)DOMAIN-Ig-like C2-type 22,(+)DOMAIN-Ig-like C2-type 23,(+)DOMAIN-Ig-like C2-type 24,(+)DOMAIN-Ig-like C2-type 25,(+)DOMAIN-Ig-like C2-type 26,(+)DOMAIN-Ig-like C2-type 27,(+)DOMAIN-Ig-like C2-type 28,(+)DOMAIN-Ig-like C2-type 29,(+)DOMAIN-Ig-like C2-type 3,(+)DOMAIN-Ig-like C2-type 30,(+)DOMAIN-Ig-like C2-type 31,(+)DOMAIN-Ig-like C2-type 32,(+)DOMAIN-Ig-like C2-type 33,(+)DOMAIN-Ig-like C2-type 34,(+)DOMAIN-Ig-like C2-type 35,(+)DOMAIN-Ig-like C2-type 36,(+)DOMAIN-Ig-like C2-type 37,(+)DOMAIN-Ig-like C2-type 38,(+)DOMAIN-Ig-like C2-type 39,(+)DOMAIN-Ig-like C2-type 40,(+)DOMAIN-Ig-like C2-type 41,(+)DOMAIN-Ig-like C2-type 42,(+)DOMAIN-Ig-like C2-type 43,(+)DOMAIN-Ig-like C2-type 44,(+)DOMAIN-Ig-like C2-type 9,(+)DOMAIN-Nidogen G2 beta-barrel,(+)DOMAIN-TSP type-1 1,(+)DOMAIN-TSP type-1 2,(+)DOMAIN-TSP type-1 3,(+)DOMAIN-TSP type-1 4,(+)DOMAIN-TSP type-1 5,(+)DOMAIN-TSP type-1 6,(+)DOMAIN-VWFA,(+)DUF_MD_CAEEL-IPR006582,(+)EGF-IPR006210,(+)EGF-type_Asp/Asn_hydroxyl_CS-IPR000152,(+)EGF_3-IPR000742,(+)EGF_Ca_bd-IPR001881,(+)EGF_Ca_bd_2-IPR013091,(+)EGF_Ca_bd_CS-IPR018097,(+)EGF_like-IPR006209,(+)EGF_like_reg_CS-IPR013032,(+)G2F-IPR006605,(+)Green_fluorescent_prot-like-IPR009017,(+)Ig-IPR013151,(+)Ig-like-IPR007110,(+)Ig_C1-set-IPR003597,(+)Ig_I-set-IPR013098,(+)Ig_V-set-IPR013106,(+)Ig_V-set_sub-IPR003596,(+)Ig_sub-IPR003599,(+)Ig_sub2-IPR003598,(+)Neural_cell_adh-IPR009138,(+)SIGNAL,(+)Thrombospondin_1_rpt-IPR000884,(+)Thrombospondin_1_rpt_sub-IPR008085,(+)VEGFR_N-IPR009134,(+)VWF_A-IPR002035</t>
  </si>
  <si>
    <t>(+)sequence: (BAB71154.1)MTSDGTLFIKNAAPKDAGIYGCLASNSAGTDKQNSTLRYIEAPKLMVVQSELLVALGDITVMECKTSGIPPPQVKWFKGDLELRPSTFLIIDPLLGLLKIQETQDLDAGDYTCVAINEAGRATGKITLDVGSPPVFIQEPADVSMEIGSNVTLPCYVQGYPEPTIKWRRLDNMPIFSRPFSVSSISQLRTGALFILNLWASDKGTYICEAENQFGKIQSETTVTVTGLVAPLIGISPSVANVIEGQQLTLPCTLLAGNPIPERRWIKNSAMLLQNPYITVRSDGSLHIERVQLQDGGEYTCVASNVAGTNNKTTSVVVHVLPTIQHGQQILSTIEGIPVTLPCKASGNPKPSVIWSKKGELISTSSAKFSAGADGSLYVVSPGGEESGEYVCTATNTAGYAKRKVQLTVYVRPRVFGDQRGLSQDKPVEISVLAGEEVTLPCEVKSLPPPIITWAKETQLISPFSPRHTFLPSGSMKITETRTSDSGMYLCVATNIAGNVTQAVKLNVHGES -&gt; (ENSP00000271588)MISWEVVHTVFLFALLYSSLAQDASPQSEIRAEEIPEGASTLAFVFDVTGSMYDDLVQVIEGASKILETSLKRPKRPLFNFALVPFHDPEIGPVTITTDPKKFQYELRELYVQGGGDCPEMSIGAIKIALEISLPGSFIYVFTDARSKDYRLTHEVLQLIQQKQSQVVFVLTGDCDDRTHIGYKVYEEIASTSSGQVFHLDKKQVNEVLKWVEEAVQASKVHLLSTDHLEQAVNTWRIPFDPSLKEVTVSLSGPSPMIEIRNPLGKLIKKGFGLHELLNIHNSAKVVNVKEPEAGMWTVKTSSSGRHSVRITGLSTIDFRAGFSRKPTLDFKKTVSRPVQGIPTYVLLNTSGISTPARIDLLELLSISGSSLKTIPVKYYPHRKPYGIWNISDFVPPNEAFFLKVTGYDKDDYLFQRVSSVSFSSIVPDAPKVTMPEKTPGYYLQPGQIPCSVDSLLPFTLSFVRNGVTLGVDQYLKESASVNLDIAKVTLSDEGFYECIAVSSAGTGRAQTFFDVSEPPPVIQVPNNVTVTPGERAVLTCLIISAVDYNLTWQRNDRDVRLAEPARIRTLANLSLELKSVKFNDAGEYHCMVSSEGGSSAASVFLTVQEPPKVTVMPKNQSFTGGSEVSIMCSATGYPKPKIAWTVNDMFIVGSHRYRMTSDGTLFIKNAAPKDAGIYGCLASNSAGTDKQNSTLRYIEAPKLMVVQSELLVALGDITVMECKTSGIPPPQVKWFKGDLELRPSTFLIIDPLLGLLKIQETQDLDAGDYTCVAINEAGRATGKITLDVGSPPVFIQEPADVSMEIGSNVTLPCYVQGYPEPTIKWRRLDNMPIFSRPFSVSSISQLRTGALFILNLWASDKGTYICEAENQFGKIQSETTVTVTGLVAPLIGISPSVANVIEGQQLTLPCTLLAGNPIPERRWIKNSAMLLQNPYITVRSDGSLHIERVQLQDGGEYTCVASNVAGTNNKTTSVVVHVLPTIQHGQQILSTIEGIPVTLPCKASGNPKPSVIWSKKGELISTSSAKFSAGADGSLYVVSPGGEESGEYVCTATNTAGYAKRKVQLTVYVRPRVFGDQRGLSQDKPVEISVLAGEEVTLPCEVKSLPPPIITWAKETQLISPFSPRHTFLPSGSMKITETRTSDSGMYLCVATNIAGNVTQAVKLNVHVPPKIQRGPKHLKVQVGQRVDIPCNAQGTPLPVITWSKGGSTMLVDGEHHVSNPDGTLSIDQATPSDAGIYTCVATNIAGTDETEITLHVQEPPTVEDLEPPYNTTFQERVANQRIEFPCPAKGTPKPTIKWLHNGRELTGREPGISILEDGTLLVIASVTPYDNGEYICVAVNEAGTTERKYNLKVHVPPVIKDKEQVTNVSVLLNQLTNLFCEVEGTPSPIIMWYKDNVQVTESSTIQTVNNGKILKLFRATPEDAGRYSCKAINIAGTSQKYFNIDVLVPPTIIGTNFPNEVSVVLNRDVALECQVKGTPFPDIHWFKDGKPLFLGDPNVELLDRGQVLHLKNARRNDKGRYQCTVSNAAGKQAKDIKLTIYIPPSIKGGNVTTDISVLINSLIKLECETRGLPMPAITWYKDGQPIMSSSQALYIDKGQYLHIPRAQVSDSATYTCHVANVAGTAEKSFHVDVYVPPMIEGNLATPLNKQVVIAHSLTLECKAAGNPSPILTWLKDGVPVKANDNIRIEAGGKKLEIMSAQEIDRGQYICVATSVAGEKEIKYEVDVLVPPAIEGGDETSYFIVMVNNLLELDCHVTGSPPPTIMWLKDGQLIDERDGFKILLNGRKLVIAQAQVSNTGLYRCMAANTAGDHKKEFEVTVHVPPTIKSSGLSERVVVKYKPVALQCIANGIPNPSITWLKDDQPVNTAQGNLKIQSSGRVLQIAKTLLEDAGRYTCVATNAAGETQQHIQLHVHEPPSLEDAGKMLNETVLVSNPVQLECKAAGNPVPVITWYKDNRLLSGSTSMTFLNRGQIIDIESAQISDAGIYKCVAINSAGATELFYSLQVHVAPSISGSNNMVAVVVNNPVRLECEARGIPAPSLTWLKDGSPVSSFSNGLQVLSGGRILALTSAQISDTGRYTCVAVNAAGEKQRDIDLRVYVPPNIMGEEQNVSVLISQAVELLCQSDAIPPPTLTWLKDGHPLLKKPGLSISENRSVLKIEDAQVQDTGRYTCEATNVAGKTEKNYNVNIWVPPNIGGSDELTQLTVIEGNLISLLCESSGIPPPNLIWKKKGSPVLTDSMGRVRILSGGRQLQISIAEKSDAALYSCVASNVAGTAKKEYNLQVYIRPTITNSGSHPTEIIVTRGKSISLECEVQGIPPPTVTWMKDGHPLIKAKGVEILDEGHILQLKNIHVSDTGRYVCVAVNVAGMTDKKYDLSVHAPPSIIGNHRSPENISVVEKNSVSLTCEASGIPLPSITWFKDGWPVSLSNSVRILSGGRMLRLMQTTMEDAGQYTCVVRNAAGEERKIFGLSVLVPPHIVGENTLEDVKVKEKQSVTLTCEVTGNPVPEITWHKDGQPLQEDEAHHIISGGRFLQITNVQVPHTGRYTCLASSPAGHKSRSFSLNVFVSPTIAGVGSDGNPEDVTVILNSPTSLVCEAYSYPPATITWFKDGTPLESNRNIRILPGGRTLQILNAQEDNAGRYSCVATNEAGEMIKHYEVKVYIPPIINKGDLWGPGLSPKEVKIKVNNTLTLECEAYAIPSASLSWYKDGQPLKSDDHVNIAANGHTLQIKEAQISDTGRYTCVASNIAGEDELDFDVNIQVPPSFQKLWEIGNMLDTGRNGEAKDVIINNPISLYCETNAAPPPTLTWYKDGHPLTSSDKVLILPGGRVLQIPRAKVEDAGRYTCVAVNEAGEDSLQYDVRVLVPPIIKGANSDLPEEVTVLVNKSALIECLSSGSPAPRNSWQKDGQPLLEDDHHKFLSNGRILQILNTQITDIGRYVCVAENTAGSAKKYFNLNVHVPPSVIGPKSENLTVVVNNFISLTCEVSGFPPPDLSWLKNEQPIKLNTNTLIVPGGRTLQIIRAKVSDGGEYTCIAINQAGESKKKFSLTVYVPPSIKDHDSESLSVVNVREGTSVSLECESNAVPPPVITWYKNGRMITESTHVEILADGQMLHIKKAEVSDTGQYVCRAINVAGRDDKNFHLNVYVPPSIEGPEREVIVETISNPVTLTCDATGIPPPTIAWLKNHKRIENSDSLEVRILSGGSKLQIARSQHSDSGNYTCIASNMEGKAQKYYFLSIQVPPSVAGAEIPSDVSVLLGENVELVCNANGIPTPLIQWLKDGKPIASGETERIRVSANGSTLNIYGALTSDTGKYTCVATNPAGEEDRIFNLNVYVTPTIRGNKDEAEKLMTLVDTSINIECRATGTPPPQINWLKNGLPLPLSSHIRLLAAGQVIRIVRAQVSDVAVYTCVASNRAGVDNKHYNLQVFAPPNMDNSMGTEEITVLKGSSTSMACITDGTPAPSMAWLRDGQPLGLDAHLTVSTHGMVLQLLKAETEDSGKYTCIASNEAGEVSKHFILKVLEPPHINGSEEHEEISVIVNNPLELTCIASGIPAPKMTWMKDGRPLPQTDQVQTLGGGEVLRISTAQVEDTGRYTCLASSPAGDDDKEYLVRVHVPPNIAGTDEPRDITVLRNRQVTLECKSDAVPPPVITWLRNGERLQATPRVRILSGGRYLQINNADLGDTANYTCVASNIAGKTTREFILTVNVPPNIKGGPQSLVILLNKSTVLECIAEGVPTPRITWRKDGAVLAGNHARYSILENGFLHIQSAHVTDTGRYLCMATNAAGTDRRRIDLQVHVPPSIAPGPTNMTVIVNVQTTLACEATGIPKPSINWRKNGHLLNVDQNQNSYRLLSSGSLVIISPSVDDTATYECTVTNGAGDDKRTVDLTVQVPPSIADEPTDFLVTKHAPAVITCTASGVPFPSIHWTKNGIRLLPRGDGYRILSSGAIEILATQLNHAGRYTCVARNAAGSAHRHVTLHVHEPPVIQPQPSELHVILNNPILLPCEATGTPSPFITWQKEGINVNTSGRNHAVLPSGGLQISRAVREDAGTYMCVAQNPAGTALGKIKLNVQVPPVISPHLKEYVIAVDKPITLSCEADGLPPPDITWHKDGRAIVESIRQRVLSSGSLQIAFVQPGDAGHYTCMAANVAGSSSTSTKLTVHVPPRIRSTEGHYTVNENSQAILPCVADGIPTPAINWKKDNVLLANLLGKYTAEPYGELILENVVLEDSGFYTCVANNAAGEDTHTVSLTVHVLPTFTELPGDVSLNKGEQLRLSCKATGIPLPKLTWTFNNNIIPAHFDSVNGHSELVIERVSKEDSGTYVCTAENSVGFVKAIGFVYVKEPPVFKGDYPSNWIEPLGGNAILNCEVKGDPTPTIQWNRKGVDIEISHRIRQLGNGSLAIYGTVNEDAGDYTCVATNEAGVVERSMSLTLQSPPIITLEPVETVINAGGKIILNCQATGEPQPTITWSRQGHSISWDDRVNVLSNNSLYIADAQKEDTSEFECVARNLMGSVLVRVPVIVQVHGGFSQWSAWRACSVTCGKGIQKRSRLCNQPLPANGGKPCQGSDLEMRNCQNKPCPVDGSWSEWSLWEECTRSCGRGNQTRTRTCNNPSVQHGGRPCEGNAVEIIMCNIRPCPVHGAWSAWQPWGTCSESCGKGTQTRARLCNNPPPAFGGSYCDGAETQMQVCNERNCPIHGKWATWASWSACSVSCGGGARQRTRGCSDPVPQYGGRKCEGSDVQSDFCNSDPCPTHGNWSPWSGWGTCSRTCNGGQMRRYRTCDNPPPSNGGRACGGPDSQIQRCNTDMCPVDGSWGSWHSWSQCSASCGGGEKTRKRLCDHPVPVKGGRPCPGDTTQVTRCNVQACPGGPQRARGSVIGNINDVEFGIAFLNATITDSPNSDTRIIRAKITNVPRSLGSAMRKIVSILNPIYWTTAKEIGEAVNGFTLTNAVFKRETQVEFATGEILQMSHIARGLDSDGSLLLDIVVSGYVLQLQSPAEVTVKDYTEDYIQTGPGQLYAYSTRLFTIDGISIPYTWNHTVFYDQAQGRMPFLVETLHASSVESDYNQIEETLGFKIHASISKGDRSNQCPSGFTLDSVGPFCADEDECAAGNPCSHSCHNAMGTYYCSCPKGLTIAADGRTCQDIDECALGRHTCHAGQDCDNTIGSYRCVVRCGSGFRRTSDGLSCQDINECQESSPCHQRCFNAIGSFHCGCEPGYQLKGRKCMDVNECRQNVCRPDQHCKNTRGGYKCIDLCPNGMTKAENGTCIDIDECKDGTHQCRYNQICENTRGSYRCVCPRGYRSQGVGRPCMDINECEQVPKPCAHQCSNTPGSFKCICPPGQHLLGDGKSCAGLERLPNYGTQYSSYNLARFSPVRNNYQPQQHYRQYSHLYSSYSEYRNSRTSLSRTRRTIRKTCPEGSEASHDTCVDIDECENTDACQHECKNTFGSYQCICPPGYQLTHNGKTCQDIDECLEQNVHCGPNRMCFNMRGSYQCIDTPCPPNYQRDPVSGFCLKNCPPNDLECALSPYALEYKLVSLPFGIATNQDLIRLVAYTQDGVMHPRTTFLMVDEEQTVPFALRDENLKGVVYTTRPLREAETYRMRVRASSYSANGTIEYQTTFIVYIAVSAYPY</t>
  </si>
  <si>
    <t>(direct)Ig-like-IPR007110, (direct)Ig_sub-IPR003599, (direct)Ig_sub2-IPR003598</t>
  </si>
  <si>
    <t>2371873</t>
  </si>
  <si>
    <t>ENSE00001068183</t>
  </si>
  <si>
    <t>E108-1</t>
  </si>
  <si>
    <t>ENSG00000169418</t>
  </si>
  <si>
    <t>NPR1</t>
  </si>
  <si>
    <t>Atrial natriuretic peptide receptor A Precursor (EC 4.6.1.2)(Atrial natriuretic peptide A-type receptor)(ANPRA)(ANP-A)(NPR-A)(Guanylate cyclase)(GC-A) [Source:UniProtKB/Swiss-Prot;Acc:P16066]</t>
  </si>
  <si>
    <t>2359802</t>
  </si>
  <si>
    <t>(+)alt-N-terminus,(+)alt-C-terminus,(+)AA:255(ENSP00000357666)-&gt;1061(ENSP00000357669)</t>
  </si>
  <si>
    <t>(-)A/G_cyclase-IPR001054,(+)A/G_cyclase-IPR001054,(+)ANF_lig_bd_rcpt-IPR001828,(+)BINDING-Chloride,(+)BINDING-Chloride; via amide nitrogen,(+)DISULFID,(+)DOMAIN-Protein kinase,(+)Kinase_like-IPR011009,(+)MOD_RES-Phosphoserine,(+)MOD_RES-Phosphothreonine,(+)Ntpep_rcpt_N-IPR001170,(+)Prot_kinase_core-IPR000719,(+)SIGNAL,(+)Se/Thr_pkinase-rel-IPR017442,(+)Ser_thr_pkinase-IPR002290,(+)TOPO_DOM-Cytoplasmic,(+)TOPO_DOM-Extracellular,(+)TRANSMEM,(+)Tyr_pkinase-IPR001245</t>
  </si>
  <si>
    <t>(+)sequence: (ENSP00000357666)MEQYANNLEELVEERTQAYLEEKRKAEALLYQILPHSVAEQLKRGETVQAEAFDSVTIYFSDIVGFTALSAESTPMQVVTLLNDLYTCFDAVIDNFDVYKVETIGDAYMVVSGLPVRNGRLHACEVARMALALLDAVRSFRIRHRPQEQLRLRIGIHTGPVCAGVVGLKMPRYCLFGDTVNTASRMESNGEALKIHLSSETKAVLEEFGGFELELRGDVEMKVEGEASALPTFWGPRGSYPSQAANATPIPKALI -&gt; (ENSP00000357669)MPGPRRPAGSRLRLLLLLLLPPLLLLLRGSHAGNLTVAVVLPLANTSYPWSWARVGPAVELALAQVKARPDLLPGWTVRTVLGSSENALGVCSDTAAPLAAVDLKWEHNPAVFLGPGCVYAAAPVGRFTAHWRVPLLTAGAPALGFGVKDEYALTTRAGPSYAKLGDFVAALHRRLGWERQALMLYAYRPGDEEHCFFLVEGLFMRVRDRLNITVDHLEFAEDDLSHYTRLLRTMPRKGRVIYICSSPDAFRTLMLLALEAGLCGEDYVFFHLDIFGQSLQGGQGPAPRRPWERGDGQDVSARQAFQAAKIITYKDPDNPEYLEFLKQLKHLAYEQFNFTMEDGLVNTIPASFHDGLLLYIQAVTETLAHGGTVTDGENITQRMWNRSFQGVTGYLKIDSSGDRETDFSLWDMDPENGAFRVVLNYNGTSQELVAVSGRKLNWPLGYPPPDIPKCGFDNEDPACNQDHLSTLEVLALVGSLSLLGILIVSFFIYRKMQLEKELASELWRVRWEDVEPSSLERHLRSAGSRLTLSGRGSNYGSLLTTEGQFQVFAKTAYYKGNLVAVKRVNRKRIELTRKVLFELKHMRDVQNEHLTRFVGACTDPPNICILTEYCPRGSLQDILENESITLDWMFRYSLTNDIVKGMLFLHNGAICSHGNLKSSNCVVDGRFVLKITDYGLESFRDLDPEQGHTVYAKKLWTAPELLRMASPPVRGSQAGDVYSFGIILQEIALRSGVFHVEGLDLSPKEIIERVTRGEQPPFRPSLALQSHLEELGLLMQRCWAEDPQERPPFQQIRLTLRKFNRENSSNILDNLLSRMEQYANNLEELVEERTQAYLEEKRKAEALLYQILPHSVAEQLKRGETVQAEAFDSVTIYFSDIVGFTALSAESTPMQVVTLLNDLYTCFDAVIDNFDVYKVETIGDAYMVVSGLPVRNGRLHACEVARMALALLDAVRSFRIRHRPQEQLRLRIGIHTGPVCAGVVGLKMPRYCLFGDTVNTASRMESNGEALKIHLSSETKAVLEEFGGFELELRGDVEMKGKGKVRTYWLLGERGSSTRG</t>
  </si>
  <si>
    <t>2359780</t>
  </si>
  <si>
    <t>ENSE00001176580</t>
  </si>
  <si>
    <t>E21-3|E21-4</t>
  </si>
  <si>
    <t>ENSG00000168383</t>
  </si>
  <si>
    <t>HLA-DPB1</t>
  </si>
  <si>
    <t>HLA class II histocompatibility antigen, DP(W4) beta chain Precursor  [Source:UniProtKB/Swiss-Prot;Acc:P04440]</t>
  </si>
  <si>
    <t>2903403</t>
  </si>
  <si>
    <t>(+)alt-N-terminus,(+)alt-C-terminus,(+)AA:117(ENSP00000378688)-&gt;258(ENSP00000363930)</t>
  </si>
  <si>
    <t>(-)MHC_I/II-like_Ag-recog-IPR011162,(+)DISULFID,(+)DOMAIN-Ig-like C1-type,(+)Ig-IPR013151,(+)Ig-like-IPR007110,(+)Ig/MHC_CS-IPR003006,(+)Ig_C1-set-IPR003597,(+)MHC_I/II-like_Ag-recog-IPR011162,(+)REGION-Beta-1,(+)REGION-Beta-2,(+)REGION-Connecting peptide,(+)SIGNAL,(+)TOPO_DOM-Cytoplasmic,(+)TOPO_DOM-Extracellular,(+)TRANSMEM</t>
  </si>
  <si>
    <t>(+)sequence: (ENSP00000378688)MVPLSPALPHLHYPLPPAVQLLLGVRLINWRKNYLFQGRQECYAFNGTQRFLERYIYNREEFARFDSDVGEFRAVTELGRPAAEYWNSQKDILEEKRAVPDRMCRHNYELGGPMTLQ -&gt; (ENSP00000363930)MMVLQVSAAPRTVALTALLMVLLTSVVQGRATPENYLFQGRQECYAFNGTQRFLERYIYNREEFARFDSDVGEFRAVTELGRPAAEYWNSQKDILEEKRAVPDRMCRHNYELGGPMTLQRRVQPRVNVSPSKKGPLQHHNLLVCHVTDFYPGSIQVRWFLNGQEETAGVVSTNLIRNGDWTFQILVMLEMTPQQGDVYTCQVEHTSLDSPVTVEWKAQSDSARSKTLTGAGGFVLGLIICGVGIFMHRRSKKVQRGSA</t>
  </si>
  <si>
    <t>(direct)MHC_I/II-like_Ag-recog-IPR011162</t>
  </si>
  <si>
    <t>2903401</t>
  </si>
  <si>
    <t>ENSE00001464674|ENSE00001464687</t>
  </si>
  <si>
    <t>3346456</t>
  </si>
  <si>
    <t>ENSG00000196290</t>
  </si>
  <si>
    <t>NIF3L1</t>
  </si>
  <si>
    <t>NIF3-like protein 1 (Amyotrophic lateral sclerosis 2 chromosomal region candidate gene 1 protein) [Source:UniProtKB/Swiss-Prot;Acc:Q9GZT8]</t>
  </si>
  <si>
    <t>2522517</t>
  </si>
  <si>
    <t>(+)alt-coding,(+)AA:377(ENSP00000387315)-&gt;377(AK225905-PEP)</t>
  </si>
  <si>
    <t>(-)Interacting_NIF3-IPR002678,(-)UCP037490_NIF3_euk-IPR017222</t>
  </si>
  <si>
    <t>(+)sequence: (ENSP00000387315)MLSSCVRPVPTTVRFVDSLICNSSRSFMDLKALLSSLNDFASLSFAESWDNVGLLVEPSPPHTVNTLFLTNDLTEEVMEEVLQKKADLILSYHPPIFRPMKRITWNTWKERLVIRALENRVGIYSPHTAYDAAPQGVNNWLAKGLGACTSRPIHPSKAPNYPTEGNHRVEFNVNYTQDLDKVMSAVKGIDGVSVTSFSARTGNEEQTRINLNCTQKALMQVVDFLSRNKQLYQKTEILSLEKPLLLHTGMGRLCTLDESVSLATMIDRIKRHLKLSHIRLALGVGRTLESQVKVVALCAGSGSSVLQGVEADLYLTGEMSHHDTLDAASQGINVILCEHSNTERGFLSDLRDMLDSHLENKINIILSETDRDPLQVV -&gt; (AK225905-PEP)MLSSCVRPVPTTVRFVDSLICNSSRSFMDLKALLSSLNDFASLSFAESWDNVGLLVEPSPPHTVNTLFLTNDLTEEVMEEVLQKKADLVLSYHPPIFRPMKRITWNTWKERLVIRALENRVGIYSPHTAYDAAPQGVNNWLAKGLGACTSRPIHPSKAPNYPTEGNHRVEFNVNYTQDLDKVMSAVKGIDGVSVTSFSARTGNEEQTRINLNCTQKALMQVVDFLSRNKQLYQKTEILSLEKPLLLHTGKGRLCTLDESVSLATMIDRIKRHLKLSHIRLALGVGRTLESQVKVVALCAGSGSSVLQGVEADLYLTGEMSHHDTLDAASQGINVILSEHSNTERGFLSDLRDMLDSHLENKINIILSETDRDPLQVV</t>
  </si>
  <si>
    <t>2522509</t>
  </si>
  <si>
    <t>AK225905-1</t>
  </si>
  <si>
    <t>ENSG00000188641</t>
  </si>
  <si>
    <t>DPYD</t>
  </si>
  <si>
    <t>Dihydropyrimidine dehydrogenase [NADP+] Precursor (DHPDHase)(DPD)(EC 1.3.1.2)(Dihydrouracil dehydrogenase)(Dihydrothymine dehydrogenase) [Source:UniProtKB/Swiss-Prot;Acc:Q12882]</t>
  </si>
  <si>
    <t>2424595</t>
  </si>
  <si>
    <t>(-)truncated,(+)AA:173(CR590314-PEP)-&gt;1025(ENSP00000359211)</t>
  </si>
  <si>
    <t>(+)4Fe4S_Fe_S_CS-IPR017900,(+)4Fe4S_Fe_S_bd_subgr-IPR001450,(+)Adrndx_reductase-IPR000759,(+)DHO_DHase_1_2-IPR012135,(+)DHO_DHase_1_core-IPR005720,(+)DOMAIN-4Fe-4S ferredoxin-type 2,(+)DOMAIN-4Fe-4S ferredoxin-type 3,(+)FAD_pyr_nucl-diS_OxRdtase-IPR013027,(+)Helical_ferredxn-IPR009051,(+)METAL-Iron-sulfur 1 (4Fe-4S),(+)METAL-Iron-sulfur 2 (4Fe-4S),(+)MOD_RES-N6-acetyllysine,(+)MOD_RES-Phosphoserine,(+)NP_BIND-FAD,(+)NP_BIND-NADP,(+)Pyridine_nuc-diS_OxRdtase_2-IPR000103,(+)REGION-Uracil binding</t>
  </si>
  <si>
    <t>(+)sequence: (CR590314-PEP)MAPVLSKDSADIESILALNPRTQTHATLRSTSAKKLDKKHWKRNPDKNCFNCEKLENNFDDIKHTTLGERGALREAMRCLKCADAPCQKSCPTNLDIKSFITSIANKNYYGAAKMIFSDNPLGLTCGMVCPTSDLCVGGCNLYATEEGPINIGGLQQFATETLILAFSLMNHL -&gt; (ENSP00000359211)MAPVLSKDSADIESILALNPRTQTHATLRSTSAKKLDKKHWKRNPDKNCFNCEKLENNFDDIKHTTLGERGALREAMRCLKCADAPCQKSCPTNLDIKSFITSIANKNYYGAAKMIFSDNPLGLTCGMVCPTSDLCVGGCNLYATEEGPINIGGLQQFATEVFKAMSIPQIRNPSLPPPEKMSEAYSAKIALFGAGPASISCASFLARLGYSDITIFEKQEYVGGLSTSEIPQFRLPYDVVNFEIELMKDLGVKIICGKSLSVNEMTLSTLKEKGYKAAFIGIGLPEPNKDAIFQGLTQDQGFYTSKDFLPLVAKGSKAGMCACHSPLPSIRGVVIVLGAGDTAFDCATSALRCGARRVFIVFRKGFVNIRAVPEEMELAKEEKCEFLPFLSPRKVIVKGGRIVAMQFVRTEQDETGKWNEDEDQMVHLKADVVISAFGSVLSDPKVKEALSPIKFNRWGLPEVDPETMQTSEAWVFAGGDVVGLANTTVESVNDGKQASWYIHKYVQSQYGASVSAKPELPLFYTPIDLVDISVEMAGLKFINPFGLASATPATSTSMIRRAFEAGWGFALTKTFSLDKDIVTNVSPRIIRGTTSGPMYGPGQSSFLNIELISEKTAAYWCQSVTELKADFPDNIVIASIMCSYNKNDWTELAKKSEDSGADALELNLSCPHGMGERGMGLACGQDPELVRNICRWVRQAVQIPFFAKLTPNVTDIVSIARAAKEGGANGVTATNTVSGLMGLKSDGTPWPAVGIAKRTTYGGVSGTAIRPIALRAVTSIARALPGFPILATGGIDSAESGLQFLHSGASVLQVCSAIQNQDFTVIEDYCTGLKALLYLKSIEELQDWDGQSPATVSHQKGKPVPRIAELMDKKLPSFGPYLEQRKKIIAENKIRLKEQNVAFSPLKRNCFIPKRPIPTIKDVIGKALQYLGTFGELSNVEQVVAMIDEEMCINCGKCYMTCNDSGYQAIQFDPETHLPTITDTCTGCTLCLSVCPIVDCIKMVSRTTPYEPKRGVPLSVNPVC</t>
  </si>
  <si>
    <t>(direct)DHO_DHase_1_2-IPR012135, (direct)DHO_DHase_1_core-IPR005720</t>
  </si>
  <si>
    <t>2424524</t>
  </si>
  <si>
    <t>ENSE00001293694</t>
  </si>
  <si>
    <t>ENSG00000198625</t>
  </si>
  <si>
    <t>MDM4</t>
  </si>
  <si>
    <t>Protein Mdm4 (p53-binding protein Mdm4)(Mdm2-like p53-binding protein)(Protein Mdmx)(Double minute 4 protein) [Source:UniProtKB/Swiss-Prot;Acc:O15151]</t>
  </si>
  <si>
    <t>E39-2</t>
  </si>
  <si>
    <t>2376117</t>
  </si>
  <si>
    <t>(-)alt-N-terminus,(-)alt-C-terminus,(-)AA:155(AK097184-PEP)-&gt;164(ENSP00000356151)</t>
  </si>
  <si>
    <t>(-)HELIX,(-)MOTIF-Nuclear localization signal,(-)STRAND,(-)ZN_FING-RING-type,(-)Znf_RING-IPR001841</t>
  </si>
  <si>
    <t>(-)sequence: (AK097184-PEP)MSRECPVLIRVSCPFYPLRFVGGTFPWGRFETIFVLGQPDAGLSGYLVSKAGNLFLGTFPVQVTLLPNGAALSDVNYKHSLQSPTGVLVLVFRTALGLSSFKDHWCWTQLSPNKQLSTSSSWLRGAAPLLPHMLSRRVKSAPPRRVLNVPADGLP -&gt; (ENSP00000356151)MTSFSTSAQCSTSDSACRISPGQINQENEGNDVPDCRRTISAPVVRPKDAYIKKENSKLFDPCNSVEFLDLAHSSESQETISSMGEQLDNLSEQRTDTENMEDCQNLLKPCSLCEKRPRDGNIIHGRTGHLVTCFHCARRLKKAGASCPICKKEIQLVIKVFIA</t>
  </si>
  <si>
    <t>2376115</t>
  </si>
  <si>
    <t>AK097184-1</t>
  </si>
  <si>
    <t>E39-3</t>
  </si>
  <si>
    <t>ENSG00000066923</t>
  </si>
  <si>
    <t>STAG3</t>
  </si>
  <si>
    <t>Cohesin subunit SA-3 (Stromal antigen 3)(Stromalin 3)(SCC3 homolog 3) [Source:UniProtKB/Swiss-Prot;Acc:Q9UJ98]</t>
  </si>
  <si>
    <t>3015372</t>
  </si>
  <si>
    <t>(+)alt-coding,(+)AA:888(ENSP00000344472)-&gt;1225(ENSP00000319318)</t>
  </si>
  <si>
    <t>(-)ARM-type_fold-IPR016024,(-)STAG-IPR013721,(+)ARM-type_fold-IPR016024,(+)STAG-IPR013721</t>
  </si>
  <si>
    <t>(+)sequence: (ENSP00000344472)MSSPLQRAVGDTKRALSASSSSSASLPFDDRDSNHTSEGNGDSLLADEDTDFEDSLNRNVKKRAAKRPPKTTPVAKHPKKGSRVVHRHSRKQSEPPANDLFNAVKAAKSDMQSLVDEWLDSYKQDQDAGFLELVNFFIQSCGCKGIVTPEMFKKMSNSEIIQHLTEQFNEMDDLISLLTGLSDSQVRAFRHTSTLAAMKLMTSLVKVALQLSVHQDNNQRQYEAERNKGPGQRAPERLESLLEKRKELQEHQEEIEGMMNALFRGVFVHRYRDVLPEIRAICIEEIGCWMQSYSTSFLTDSYLKYIGWTLHDKHREVRLKCVKALKGLYGNRDLTTRLELFTSRFKDRMVSMVMDREYDVAVEAVRLLILILKNMEGVLTDADCESVYPVVYASHRGLASAAGEFLYWKLFYPECEIRMMGGREQRQSPGAQRTFFQLLLSFFVESELHDHAAYLVDSLWDCAGARLKDWEGLTSLLLEKDQNLGDVQESTLIEILVSSARQASEGHPPVGRVTGRKGLTSKERKTQADDRVKLTEHLIPLLPQLLAKFSADAEKVTPLLQLLSCFDLHIYCTGRLEKHLELFLQQLQEVVVKHAEPAVLEAGAHALYLLCNPEFTFFSRADFARSQLVDLLTDRFQQELEELLQSSFLDEDEVYNLAATLKRLSAFYNTHDLTRWELYEPCCQLLQKAVDTGEVPHQVILPALTLVYFSILWTLTHSLSPVENTAETSPQVLPSSKRRRVEGPAKPNREDVSSSQEESLQLNSIPPTPTLTSTAVKSRQPLWGLKEMEEEDGSELDFAQGQPVAGTERSRFLGPQYFQTPHNPSGPGLGNQLMRLSLMEEDEEEELEIQDESNEERQDTDMQASSYSSTSERGLDLLDSTELDIEDF -&gt; (ENSP00000319318)MSSPLQRAVGDTKRALSASSSSSASLPFDDRDSNHTSEGNGDSLLADEDTDFEDSLNRNVKKRAAKRPPKTTPVAKHPKKGSRVVHRHSRKQSEPPANDLFNAVKAAKSDMQSLVDEWLDSYKQDQDAGFLELVNFFIQSCGCKGIVTPEMFKKMSNSEIIQHLTEQFNEDSGDYPLIAPGPSWKKFQGSFCEFVRTLVCQCQYSLLYDGFPMDDLISLLTGLSDSQVRAFRHTSTLAAMKLMTSLVKVALQLSVHQDNNQRQYEAERNKGPGQRAPERLESLLEKRKELQEHQEEIEGMMNALFRGVFVHRYRDVLPEIRAICIEEIGCWMQSYSTSFLTDSYLKYIGWTLHDKHREVRLKCVKALKGLYGNRDLTTRLELFTSRFKDRMVSMVMDREYDVAVEAVRLLILILKNMEGVLTDADCESVYPVVYASHRGLASAAGEFLYWKLFYPECEIRMMGGREQRQSPGAQRTFFQLLLSFFVESELHDHAAYLVDSLWDCAGARLKDWEGLTSLLLEKDQNLGDVQESTLIEILVSSARQASEGHPPVGRVTGRKGLTSKERKTQADDRVKLTEHLIPLLPQLLAKFSADAEKVTPLLQLLSCFDLHIYCTGRLEKHLELFLQQLQEVVVKHAEPAVLEAGAHALYLLCNPEFTFFSRADFARSQLVDLLTDRFQQELEELLQSSFLDEDEVYNLAATLKRLSAFYNTHDLTRWELYEPCCQLLQKAVDTGEVPHQVILPALTLVYFSILWTLTHISKSDASQKQLSSLRDRMVAFCELCQSCLSDVDTEIQEQAFVLLSDLLLIFSPQMIVGGRDFLRPLVFFPEATLQSELASFLMDHVFIQPGDLGSGDSQEDHLQIERLHQRRRLLAGFCKLLLYGVLEMDAASDVFKHYNKFYNDYGDIIKETLTRARQIDRSHCSRILLLSLKQLYTELLQEHGPQGLNELPAFIEMRDLARRFALSFGPQQLQNRDLVVMLHKEGIQFSLSELPPAGSSNQPPNLAFLELLSEFSPRLFHQDKQLLLSYLEKCLQHVSQAPGHPWGPVTTYCHSLSPVENTAETSPQVLPSSKRRRVEGPAKPNREDVSSSQEESLQLNSIPPTPTLTSTAVKSRQPLWGLKEMEEEDGSELDFAQGQPVAGTERSRFLGPQYFQTPHNPSGPGLGNQLMRLSLMEEDEEEELEIQDESNEERQDTDMQASSYSSTSERGLDLLDSTELDIEDF</t>
  </si>
  <si>
    <t>(direct)ARM-type_fold-IPR016024</t>
  </si>
  <si>
    <t>3015338</t>
  </si>
  <si>
    <t>ENSE00001132997|ENSE00001517179</t>
  </si>
  <si>
    <t>ENSG00000124440</t>
  </si>
  <si>
    <t>HIF3A</t>
  </si>
  <si>
    <t>Hypoxia-inducible factor 3 alpha (HIF-3 alpha)(HIF3 alpha 1)(Member of PAS protein 7)(Basic-helix-loop-helix-PAS protein MOP7)(Inhibitory PAS domain protein)(IPAS) [Source:UniProtKB/Swiss-Prot;Acc:Q9Y2N7]</t>
  </si>
  <si>
    <t>3836740</t>
  </si>
  <si>
    <t>(+)alt-C-terminus,(+)AA:339(BAG65505.1)-&gt;468(ENSP00000291300)</t>
  </si>
  <si>
    <t>(+)CROSSLNK-Glycyl lysine isopeptide (Lys-Gly) (interchain with G-Cter in ubiquitin),(+)MOTIF-LRRLL,(+)PAC-IPR001610,(+)PAS_fold_3-IPR013655</t>
  </si>
  <si>
    <t>(+)sequence: (BAG65505.1)MRLTISYLRMHRLCAAGEWNQVGAGGEPLDACYLKALEGFVMVLTAEGDMAYLSENVSKHLGLSQLELIGHSIFDFIHPCDQEELQDALTPQQTLSRRKVEAPTERCFSLRMKSTLTSRGRTLNLKAATWKVLNCSGHMRAYKPPAQTSPAGSPDSEPPLQCLVLICETIPHPGSLEPPLGRGAFLSRHSLDMKFTYCDDRIAEVAGYSPDDLIGCSAYEYIHALDSDAVSKSIHTLLSKGQAVTGQYRFLARSGGYLWTQTQATVVSGGRGPQSESIVCVHFLIRWKRPEWCCPWSKRSNTLADPFSGAPPLRRTPLTLGTALTPLAPGSLPSCTRLP -&gt; (ENSP00000291300)MRLTISYLRMHRLCAAGEWNQVGAGGEPLDACYLKALEGFVMVLTAEGDMAYLSENVSKHLGLSQLELIGHSIFDFIHPCDQEELQDALTPQQTLSRRKVEAPTERCFSLRMKSTLTSRGRTLNLKAATWKVLNCSGHMRAYKPPAQTSPAGSPDSEPPLQCLVLICEAIPHPGSLEPPLGRGAFLSRHSLDMKFTYCDDRIAEVAGYSPDDLIGCSAYEYIHALDSDAVSKSIHTLLSKGQAVTGQYRFLARSGGYLWTQTQATVVSGGRGPQSESIVCVHFLISQVEETGVVLSLEQTEQHSRRPIQRGAPSQKDTPNPGDSLDTPGPRILAFLHPPSLSEAALAADPRRFCSPDLRRLLGPILDGASVAATPSTPLATRHPQSPLSADLPDELPVGTENVHRLFTSGKDTEAVETDLDIAQDPGPELRGRGRGSGAAGSETSQKVPQPRTRKLSALSSQPGVLGD</t>
  </si>
  <si>
    <t>3836705</t>
  </si>
  <si>
    <t>ENSE00001134807|ENSE00001208120|ENSE00001510082</t>
  </si>
  <si>
    <t>2414968</t>
  </si>
  <si>
    <t>2564900</t>
  </si>
  <si>
    <t>(-)alt-N-terminus,(-)alt-C-terminus,(-)AA:467(AK123626-PEP)-&gt;692(ENSP00000295246)</t>
  </si>
  <si>
    <t>(-)sequence: (AK123626-PEP)MRVSSHKQPALKATSDKENSVPNMATETKDEQISGTVSSQKQPALKATSDKKDSVSNIPTEIKDGQQSGTVSSQKQPAWKATSVKKDSVSNIATEIKDGQIRGTVSSQRQPALKATGDEKDSVSNIAREIKDGEKSGTVSPQKQSAQKVIFKKKVSLLNIATRITSGWKSGTEYPENLPTLKATIENKNSVLNTATKMKDVQTSTPEQDLEMASEGEQKRLEEYENNQPQVKNQIHSRDDLDDIIQSSQTVSEDGDSLCCNCKNVILLIDQHEMKCKDCVHLLKIKKTFCLCKRLTELKDNHCEQLRVKIRKLKNKASVLQKRLSEKEEIKSQLKHETLELEKELCSLRFAIQQEKKKRRNVEEVHQKVREKLRITEEQYRIEADVTKPIKPALKSAEVELKTGGNNSNQVSETDEKEDLLHENRLMQDEIARLRLEKDTIKNQNLEKKYLKDFEIVKRKHEDLQKA -&gt; (ENSP00000295246)VYIQLKGHRNCVPSQLLVSSRKKPALKATSDEKDSFSNITREKKDGEISRTVTSEKPAGLKATSDEEDSVLNIARGKEDGEKTRRVSSRKKPALKATSDEKDSFSNITREKKDGETSRTVSSQKPPALKATSDEEDSVLSIAREEKDGEKSRTVSSEQPPGLKATRDEKDSLLNIARVIQAGGQSFSVSSRKKAALKATSDEKDSFSNITRERKDGETSRTVSSQKPPALKATSDEEDSVLNIAREKKDGEKSRTVSSRKKAALKATSDEKDSFSNITRERKDGETSRTVSSQKPPALKATSDEEDSVLNIAREKKDGEKSRTVSSEQPPGLKATRDEKDSLLNIARGKKHGEKTRRVSSRKKAALKATSDEKDSFSNITRERKDGETSRTVSSQKPPALKATGDEEDSVLNIAREKKDGEKSRTVSSEKPSGLKATSDEKDSVLNIARGKKHGEKTRRVSSHKQPALKATSDKENSVPNMATETKDEQISGTVSSQKQPALKATSDKKDSVSNIPTEIKDGQQSGTVSSQKQLAWKATSVKKDSVSNIATEIKDGQIRGTVSSQRQPALKATGDEKDSVSNIAREIKDGEKSGTVSPQKQSAQKVIFKKKVSLLNIATRITGGWKSGTEYPENLPTLKATIENKNSVLNTATKMKDVQTSTPEQDLEMASEGEQKRLEEYENNQPQVYFSF</t>
  </si>
  <si>
    <t>AK123626-10</t>
  </si>
  <si>
    <t>ENSG00000075711</t>
  </si>
  <si>
    <t>DLG1</t>
  </si>
  <si>
    <t>Disks large homolog 1 (Synapse-associated protein 97)(SAP-97)(hDlg) [Source:UniProtKB/Swiss-Prot;Acc:Q12959]</t>
  </si>
  <si>
    <t>2713314</t>
  </si>
  <si>
    <t>(+)alt-coding,(+)AA:892(AAI44652.1)-&gt;904(ABQ66269.1)</t>
  </si>
  <si>
    <t>(+)M-assoc_guanylate_kinase-IPR016313,(+)MOD_RES-Phosphothreonine,(+)REGION-Interaction with SH3 domains,(+)SH3_domain-IPR001452</t>
  </si>
  <si>
    <t>(+)sequence: (AAI44652.1)MPVRKQDTQRALHLLEEYRSKLSQTEDRQLRSSIERVINIFQSNLFQALIDIQEFYEVTLLDNPKCIDRSKPSEPIQPVNTWEISSLPSSTVTSETLPSSLSPSVEKYRYQDEDTPPQEHISPQITNEVIGPELVHVSEKNLSEIENVHGFVSHSHISPIKANPPPVLVNTDSLETPTYVNGTDADYEYEEITLERGNSGLGFSIAGGTDNPHIGDDSSIFITKIITGGAAAQDGRLRVNDCILRVNEVDVRDVTHSKAVEALKEAGSIVRLYVKRRKPVSEKIMEIKLIKGPKGLGFSIAGGVGNQHIPGDNSIYVTKIIEGGAAHKDGKLQIGDKLLAVNNVCLEEVTHEEAVTALKNTSDFVYLKVAKPTSMYMNDGYAPPDITNSSSQPVDNHVSPSSFLGQTPASPARYSPVSKAVLGDDEITREPRKVVLHRGSTGLGFNIVGGEDGEGIFISFILAGGPADLSGELRKGDRIISVNSVDLRAASHEQAAAALKNAGQAVTIVAQYRPEEYSRFEAKIHDLREQMMNSSISSGSGSLRTSQKRSLYVRALFDYDKTKDSGLPSQGLNFKFGDILHVINASDDEWWQARQVTPDGESDEVGVIPSKRRVEKKERARLKTVKFNSKTRDKGSFNDKRKKNLFSRKFPFYKNKDQSEQETSDADQHVTSNASDSESSYRGQEEYVLSYEPVNQQEVNYTRPVIILGPMKDRINDDLISEFPDKFGSCVPHTTRPKRDYEVDGRDYHFVTSREQMEKDIQEHKFIEAGQYNNHLYGTSVQSVREVAEKGKHCILDVSGNAIKRLQIAQLYPISIFIKPKSMENIMEMNKRLTEEQARKTFERAMKLEQEFTEHFTAIVQGDTLEDIYNQVKQIIEEQSGSYIWVPAKEKL -&gt; (ABQ66269.1)MPVRKQDTQRALHLLEEYRSKLSQTEDRQLRSSIERVINIFQSNLFQALIDIQEFYEVTLLDNPKCIDRSKPSEPIQPVNTWEISSLPSSTVTSETLPSSLSPSVEKYRYQDEDTPPQEHISPQITNEVIGPELVHVSEKNLSEIENVHGFVSHSHISPIKPTEAVLPSPPTVPVIPVLPVPAENTVILPTIPQANPPPVLVNTDSLETPTYVNGTDADYEYEEITLERGNSGLGFSIAGGTDNPHIGDDSSIFITKIITGGAAAQDGRLRVNDCILRVNEVDVRDVTHSKAVEALKEAGSIVRLYVKRRKPVSEKIMEIKLIKGPKGLGFSIAGGVGNQHIPGDNSIYVTKIIEGGAAHKDGKLQIGDKLLAVNNVCLEEVTHEEAVTALKNTSDFVYLKVAKPTSMYMNDGYAPPDITNSSSQPVDNHVSPSSFLGQTPASPARYSPVSKAVLGDDEITREPRKVVLHRGSTGLGFNIVGGEDGEGIFISFILAGGPADLSGELRKGDRIISVNSVDLRAASHEQAAAALKNAGQAVTIVAQYRPEEYSRFEAKIHDLREQMMNSSISSGSGSLRTSQKRSLYVRALFDYDKTKDSGLPSQGLNFKFGDILHVINASDDEWWQARQVTPDGESDEVGVIPSKRRVEKKERARLKTVKFNSKTRDKGEIPDDMGSKGLKHVTSNASDSESSYRGQEEYVLSYEPVNQQEVNYTRPVIILGPMKDRINDDLISEFPDKFGSCVPHTTRPKRDYEVDGRDYHFVTSREQMEKDIQEHKFIEAGQYNNHLYGTSVQSVREVAEKGKHCILDVSGNAIKRLQIAQLYPISIFIKPKSMENIMEMNKRLTEEQARKTFERAMKLEQEFTEHFTAIVQGDTLEDIYNQVKQIIEEQSGSYIWVPAKEKL</t>
  </si>
  <si>
    <t>2713192</t>
  </si>
  <si>
    <t>EF553524-1</t>
  </si>
  <si>
    <t>ENSG00000169371</t>
  </si>
  <si>
    <t>SNUPN</t>
  </si>
  <si>
    <t>Snurportin-1 (RNA U transporter 1) [Source:UniProtKB/Swiss-Prot;Acc:O95149]</t>
  </si>
  <si>
    <t>3633545</t>
  </si>
  <si>
    <t>(+)AA:360(AAC70906.1)-&gt;360(ENSP00000360132)</t>
  </si>
  <si>
    <t>(+)sequence: (AAC70906.1)MEELSQALASSFSVSQDLNSTAAPHPRLSQYKSKYSSLEQSERRRRLLELQKSKRLDYVNHARRLAEDDWTGMESEEENKKDDEEMDIDTVKKLPKHYANQLMLSEWLIDVPSDLGQEWIVVVCPVGKRALIVASRGSTSAYTKSGYCVNRFSSLLPGGNRRNSTAKDYTILDCIYNEVNQTYYVLDVMCWRGHPFYDCQTDFRFYWMHSKLPEEEGLGEKTKLNPFKFVGLKNFPCTPESLCDVLSMDFPFEVDGLLFYHKQTHYSPGSTPLVGWLRPYMVSDVLGVAVPAGPLTTKPDYAGHQLQQIMEHKKSQKEGMKEKLTHKASENGHYELEHLSTPKLKGSSHSPDHPGCLMEN -&gt; (ENSP00000360132)MEELSQALASSFSVSQDLNSTAAPHPRLSQYKSKYSSLEQSERRRRLLELQKSKRLDYVNHARRLAEDDWTGMESEEENKKDDEEMDIDTVKKLPKHYANQLMLSEWLIDVPSDLGQEWIVVVCPVGKRALIVASRGSTSAYTKSGYCVNRFSSLLPGGNRRNSTAKDYTILDCIYNEVNQTYYVLDVMCWRGHPFYDCQTDFRFYWMHSKLPEEEGLGEKTKLNPFKFVGLKNFPCTPESLCDVLSMDFPFEVDGLLFYHKQTHYSPGSTPLVGWLRPYMVSDVLGVAVPAGPLTTKPDYAGHQLQQIMEHKKSQKEGMKEKLTHKASENGHYELEHLSTPKLKGSSHSPDHPGCLMEN</t>
  </si>
  <si>
    <t>3633522</t>
  </si>
  <si>
    <t>ENSE00001539379</t>
  </si>
  <si>
    <t>2333399</t>
  </si>
  <si>
    <t>(-)alt-N-terminus,(-)AA:1464(AB177856-PEP)-&gt;1897(ENSP00000361491)</t>
  </si>
  <si>
    <t>(-)DISULFID,(-)DOMAIN-Fibronectin type-III 1,(-)DOMAIN-Fibronectin type-III 2,(-)DOMAIN-Fibronectin type-III 6,(-)DOMAIN-Fibronectin type-III 7,(-)DOMAIN-Fibronectin type-III 8,(-)DOMAIN-Ig-like C2-type 3,(-)FN_III-IPR003961,(-)Fibronectin_typ-III-like_fold-IPR008957,(-)FnIII_subd-IPR003962,(-)Ig-IPR013151,(-)Ig-like-IPR007110,(-)Ig_I-set-IPR013098,(-)Ig_sub-IPR003599,(-)Ig_sub2-IPR003598,(-)STRAND,(-)TOPO_DOM-Cytoplasmic,(-)TOPO_DOM-Extracellular,(+)Fibronectin_typ-III-like_fold-IPR008957,(+)SIGNAL</t>
  </si>
  <si>
    <t>(-)sequence: (AB177856-PEP)MAPEPAPGRTMVPLVPALVMLGLVAGAHGDSKPVFIKVPEDQTGLSGGVASFVCQATGEPKPRITWMKKGKKVSSQRFEVIEFDDGAGSVLRIQPLRVQRDEAIYECTATNSLGEINTSAKLSVLEEEQLPPGFPSIDMGPQLKVVEKARTATMLCAAGGNPDPEISWFKDFLPVDPATSNGRIKQLRSGALQIESSEESDQGKYECVATNSAGTRYSAPANLYVRVRRVAPRFSIPPSPTIQVKTQQGVPAQPADFQAEVESDTRIQLSWLLPPQERIIMYELVYWAAEDEDQQHKVTFDPTSSYTLEDLKPDTLYRFQLAARSDMGVGVFTPTIEARTAQSTPSAPPQKVMCVSMGSTTVRVSWVPPPADSRNGVITQYSVAYEAVDGEDRGRHVVDGISREHSSWDLVGLEKWTEYRVWVRAHTDVGPGPESSPVLVRTDEDVPSGPPRKVEVEPLNSTAVHVYWKLPVPSKQHGQIRGYQVTYVRLENGEPRGLPIIQDVMLAEAQWRPEESEDYETTISGLTPETTYSVTVAAYTTKGDGARSKPKIVTTTGAVFAKNFRVAAAMKTSVLLSWEVPDSYKSAVPFKILYNGQSVEVDGHSMRKLIADLQPNTEYSFVLMNRGSSAGGLQHLVSIRTAPDLLPHKPLPASAYIEDGRFDLSMPHVQDPSLVRWFYIVVVPIDRVGGSMLTPRWSTPEELELDELLEAIEQGGEEQRRRRRQAERLKPYVAAQLDVLPETFTLGDKKNYRGFYNRPLSPDLSYQCFVLASLKEPMDQKRYASSPYSDEIVVQVTPAQQQEEPEMLWVTGPVLAVILIILIVIAILLFKRKRTHSPSSKDEQSIGLKDSLLAHSSDPVEMRRLNYQTPGSSVPSCPNTSSMRDHPPIPITDLADNIERLKANDGLKFSQEYESIDPGQQFTWENSNLEVNKPKNRYANVIAYDHSRVILTSIDGVPGSDYINANYIDGYRKQNAYIATQGPLPETMGDFWRMVWEQRTATVVMMTRLEEKSRVKCDQYWPARGTETCGLIQVTLLDTVELATYTVRTFALHKSGSSEKRELRQFQFMAWPDHGVPEYPTPILAFLRRVKACNPLDAGPMVVHCSAGVGRTGCFIVIDAMLERMKHEKTVDIYGHVTCMRSQRNYMVQTEDQYVFIHEALLEAATCGHTEVPARNLYAHIQKLGQVPPGESVTAMELEFKLLASSKAHTSRFISANLPCNKFKNRLVNIMPYELTRVCLQPIRGVEGSDYINASFLDGYRQQKAYIATQGPLAESTEDFWRMLWEHNSTIIVMLTKLREMGREKCHQYWPAERSARYQYFVVDPMAEYNMPQYILREFKVTDARDGQSRTIRQFQFTDWPEQGVPKTGEGFIDFIGQVHKTKEQFGQDGPITVHCSAGVGRTGVFITLSIVLERMRYEGVVDMFQTVKTLRTQRPAMVQTEDQYQLCYRAALEYLGSFDHYAT -&gt; (ENSP00000361491)MVPLVPALVMLGLVAGAHGDSKPVFIKVPEDQTGLSGGVASFVCQATGEPKPRITWMKKGKKVSSQRFEVIEFDDGAGSVLRIQPLRVQRDEAIYECTATNSLGEINTSAKLSVLEEEQLPPGFPSIDMGPQLKVVEKARTATMLCAAGGNPDPEISWFKDFLPVDPATSNGRIKQLRSGALQIESSEESDQGKYECVATNSAGTRYSAPANLYVRVRRVAPRFSIPPSSQEVMPGGSVNLTCVAVGAPMPYVKWMMGAEELTKEDEMPVGRNVLELSNVVRSANYTCVAISSLGMIEATAQVTVKALPKPPIDLVVTETTATSVTLTWDSGNSEPVTYYGIQYRAAGTEGPFQEVDGVATTRYSIGGLSPFSEYAFRVLAVNSIGRGPPSEAVRARTGEQAPSSPPRRVQARMLSASTMLVQWEPPEEPNGLVRGYRVYYTPDSRRPPNAWHKHNTDAGLLTTVGSLLPGITYSLRVLAFTAVGDGPPSPTIQVKTQQGVPAQPADFQAEVESDTRIQLSWLLPPQERIIMYELVYWAAEDEDQQHKVTFDPTSSYTLEDLKPDTLYRFQLAARSDMGVGVFTPTIEARTAQSTPSAPPQKVMCVSMGSTTVRVSWVPPPADSRNGVITQYSVAYEAVDGEDRGRHVVDGISREHSSWDLVGLEKWTEYRVWVRAHTDVGPGPESSPVLVRTDEDVPSGPPRKVEVEPLNSTAVHVYWKLPVPSKQHGQIRGYQVTYVRLENGEPRGLPIIQDVMLAEAQWRPEESEDYETTISGLTPETTYSVTVAAYTTKGDGARSKPKIVTTTGAVPGRPTMMISTTAMNTALLQWHPPKELPGELLGYRLQYCRADEARPNTIDFGKDDQHFTVTGLHKGTTYIFRLAAKNRAGLGEEFEKEIRTPEDLPSGFPQNLHVTGLTTSTTELAWDPPVLAERNGRIISYTVVFRDINSQQELQNITTDTRFTLTGLKPDTTYDIKVRAWTSKGSGPLSPSIQSRTMPVEQVFAKNFRVAAAMKTSVLLSWEVPDSYKSAVPFKILYNGQSVEVDGHSMRKLIADLQPNTEYSFVLMNRGSSAGGLQHLVSIRTAPDLLPHKPLPASAYIEDGRFDLSMPHVQDPSLVRWFYIVVVPIDRVGGSMLTPRWSTPEELELDELLEAIEQGGEEQRRRRRQAERLKPYVAAQLDVLPETFTLGDKKNYRGFYNRPLSPDLSYQCFVLASLKEPMDQKRYASSPYSDEIVVQVTPAQQQEEPEMLWVTGPVLAVILIILIVIAILLFKRKRTHSPSSKDEQSIGLKDSLLAHSSDPVEMRRLNYQTPGMRDHPPIPITDLADNIERLKANDGLKFSQEYESIDPGQQFTWENSNLEVNKPKNRYANVIAYDHSRVILTSIDGVPGSDYINANYIDGYRKQNAYIATQGPLPETMGDFWRMVWEQRTATVVMMTRLEEKSRVKCDQYWPARGTETCGLIQVTLLDTVELATYTVRTFALHKSGSSEKRELRQFQFMAWPDHGVPEYPTPILAFLRRVKACNPLDAGPMVVHCSAGVGRTGCFIVIDAMLERMKHEKTVDIYGHVTCMRSQRNYMVQTEDQYVFIHEALLEAATCGHTEVPARNLYAHIQKLGQVPPGESVTAMELEFKLLASSKAHTSRFISANLPCNKFKNRLVNIMPYELTRVCLQPIRGVEGSDYINASFLDGYRQQKAYIATQGPLAESTEDFWRMLWEHNSTIIVMLTKLREMGREKCHQYWPAERSARYQYFVVDPMAEYNMPQYILREFKVTDARDGQSRTIRQFQFTDWPEQGVPKTGEGFIDFIGQVHKTKEQFGQDGPITVHCSAGVGRTGVFITLSIVLERMRYEGVVDMFQTVKTLRTQRPAMVQTEDQYQLCYRAALEYLGSFDHYAT</t>
  </si>
  <si>
    <t>ENSE00001457721</t>
  </si>
  <si>
    <t>ENSG00000157514</t>
  </si>
  <si>
    <t>DIP</t>
  </si>
  <si>
    <t>TSC22 domain family protein 3 (Glucocorticoid-induced leucine zipper protein)(Delta sleep-inducing peptide immunoreactor)(DSIP-immunoreactive peptide)(Protein DIP)(hDIP)(TSC-22-like protein)(TSC-22R) [Source:UniProtKB/Swiss-Prot;Acc:Q99576]</t>
  </si>
  <si>
    <t>4017459</t>
  </si>
  <si>
    <t>(+)alt-C-terminus,(+)AA:158(BX647854-PEP)-&gt;200(ENSP00000361458)</t>
  </si>
  <si>
    <t>(+)DOMAIN-Leucine-zipper,(+)MOD_RES-Phosphoserine,(+)TSC-22_Dip_Bun-IPR000580</t>
  </si>
  <si>
    <t>(+)sequence: (BX647854-PEP)MAQSKLDCRSPVGLDCCNCCLDLAHRSGLQRGSSGENNNPGSPTVSNFRQLQEKLVFENLNTDKLNSIMRQDSLEPVLRDSLLPDQRGHLQPQHRPDHALHPALLPQCLRSQRGGHRQQDRTGHGSGEESSDVCCERGGGDPEGADPRAGGEELPARA -&gt; (ENSP00000361458)MAQSKLDCRSPVGLDCCNCCLDLAHRSGLQRGSSGENNNPGSPTVSNFRQLQEKLVFENLNTDKLNSIMRQDSLEPVLRDPCYLINEGICNRNIDQTMLSILLFFHSASGASVVAIDNKIEQAMDLVKNHLMYAVREEVEILKEQIRELVEKNSQLERENTLLKTLASPEQLEKFQSCLSPEEPAPESPQVPEAPGGSAV</t>
  </si>
  <si>
    <t>4017381</t>
  </si>
  <si>
    <t>ENSE00001457647</t>
  </si>
  <si>
    <t>altPromoter|bleedingExon|exon-region-exclusion|retainedIntron</t>
  </si>
  <si>
    <t>ENSG00000130159</t>
  </si>
  <si>
    <t>ECSIT</t>
  </si>
  <si>
    <t>Evolutionarily conserved signaling intermediate in Toll pathway, mitochondrial Precursor (Protein SITPEC) [Source:UniProtKB/Swiss-Prot;Acc:Q9BQ95]</t>
  </si>
  <si>
    <t>3851033</t>
  </si>
  <si>
    <t>(-)alt-N-terminus,(-)alt-C-terminus,(-)AA:124(CR608548-PEP)-&gt;296(ENSP00000252440)</t>
  </si>
  <si>
    <t>(-)ECSIT-IPR010418,(-)TRANSIT-Mitochondrion</t>
  </si>
  <si>
    <t>(-)sequence: (CR608548-PEP)MKWRKALSSPCAWRVLMTRRRWLSGSRACRRPTQPWPRSPWSSASPGPPGSSRHPLQGWRSRPCPRTTRKKTTTCSDSSRARASLSRREGTGCGPRRRWTEGMRCPLSVQQINVFLLGALFPHL -&gt; (ENSP00000252440)MSWVQATLLARGLCRAWGGTCGAALTGTSISQVPRRLPRGLHCSAAAHSSEQSLVPSPPEPRQRPTKALVPFEDLFGQAPGGERDKASFLQTVQKFAEHSVRKRGHIDFIYLALRKMREYGVERDLAVYNQLLNIFPKEVFRPRNIIQRIFVHYPRQQECGIAVLEQMENHGVMPNKETEFLLIQIFGRKSYPMLKLVRLKLWFPRFMNVNPFPVPRDLPQDPVELAMFGLRHMEPDLSARVTIYQVPLPKDSTGAADPPQPHIVGSGRDAGGVEPLLPDAAGPGVCEEWLGQLRV</t>
  </si>
  <si>
    <t>(indirect)ECSIT-IPR010418</t>
  </si>
  <si>
    <t>3851020</t>
  </si>
  <si>
    <t>CR608548-2</t>
  </si>
  <si>
    <t>ENSG00000070404</t>
  </si>
  <si>
    <t>FSTL3</t>
  </si>
  <si>
    <t>Follistatin-related protein 3 Precursor (Follistatin-like 3)(Follistatin-related gene protein) [Source:UniProtKB/Swiss-Prot;Acc:O95633]</t>
  </si>
  <si>
    <t>3815103</t>
  </si>
  <si>
    <t>(-)alt-N-terminus,(-)AA:40(AK311521-PEP)-&gt;263(ENSP00000166139)</t>
  </si>
  <si>
    <t>(-)DISULFID,(-)DOMAIN-Follistatin-like 2,(-)DOMAIN-Kazal-like 1,(-)DOMAIN-Kazal-like 2,(-)DOMAIN-TB,(-)FacI_MAC-IPR003884,(-)Fibril-assoc-IPR002212,(-)Fol_N-IPR003645,(-)HELIX,(-)Prot_Inh_Kazal_2-IPR011497,(-)Prot_inh_Kazal-IPR002350,(-)SIGNAL,(-)STRAND,(-)TSA-IPR004933</t>
  </si>
  <si>
    <t>(-)sequence: (AK311521-PEP)MRQATCFLGRSIGVRHAGSCAGTPEEPPGGESAEEEENFV -&gt; (ENSP00000166139)MRPGAPGPLWPLPWGALAWAVGFVSSMGSGNPAPGGVCWLQQGQEATCSLVLQTDVTRAECCASGNIDTAWSNLTHPGNKINLLGFLGLVHCLPCKDSCDGVECGPGKACRMLGGRPRCECAPDCSGLPARLQVCGSDGATYRDECELRAARCRGHPDLSVMYRGRCRKSCEHVVCPRPQSCVVDQTGSAHCVVCRAAPCPVPSSPGQELCGNNNVTYISSCHMRQATCFLGRSIGVRHAGSCAGTPEEPPGGESAEEEENFV</t>
  </si>
  <si>
    <t>3815097</t>
  </si>
  <si>
    <t>AK311521-1|AK311566-1</t>
  </si>
  <si>
    <t>ENSG00000145349</t>
  </si>
  <si>
    <t>CAMK2D</t>
  </si>
  <si>
    <t>Calcium/calmodulin-dependent protein kinase type II delta chain (CaM-kinase II delta chain)(CaM kinase II subunit delta)(CaMK-II subunit delta)(EC 2.7.11.17) [Source:UniProtKB/Swiss-Prot;Acc:Q13557]</t>
  </si>
  <si>
    <t>2782612</t>
  </si>
  <si>
    <t>(+)alt-coding,(+)AA:499(ENSP00000339740)-&gt;533(BAH11796.1)</t>
  </si>
  <si>
    <t>(-)Ca/calmodulin-dep_kinase-assoc-IPR013543,(-)DOMAIN-Protein kinase,(-)HELIX,(-)Kinase_like-IPR011009,(-)MOD_RES-Phosphoserine,(-)Phosph_kin_gamma-IPR002291,(-)Prot_kinase_core-IPR000719,(-)Se/Thr_pkinase-rel-IPR017442,(-)Ser_thr_pkinase-IPR002290,(-)Tyr_pkinase-IPR001245,(+)Kinase_like-IPR011009,(+)Phosph_kin_gamma-IPR002291,(+)Prot_kinase_core-IPR000719,(+)Se/Thr_pkinase-rel-IPR017442,(+)Ser_thr_pkinase-IPR002290,(+)Tyr_pkinase-IPR001245</t>
  </si>
  <si>
    <t>(+)sequence: (ENSP00000339740)MASTTTCTRFTDEYQLFEELGKGAFSVVRRCMKIPTGQEYAAKIINTKKLSARDHQKLEREARICRLLKHPNIVRLHDSISEEGFHYLVFDLVTGGELFEDIVAREYYSEADASHCIQQILESVNHCHLNGIVHRDLKPENLLLASKSKGAAVKLADFGLAIEVQGDQQAWFGFAGTPGYLSPEVLRKDPYGKPVDMWACGVILYILLVGYPPFWDEDQHRLYQQIKAGAYDFPSPEWDTVTPEAKDLINKMLTINPAKRITASEALKHPWICQRSTVASMMHRQETVDCLKKFNARRKLKGAILTTMLATRNFSAAKSLLKKPDGVKESTESSNTTIEDEDVKARKQEIIKVTEQLIEAINNGDFEAYTKICDPGLTAFEPEALGNLVEGMDFHRFYFENALSKSNKPIHTIILNPHVHLVGDDAACIAYIRLTQYMDGSGMPKTMQSEETRVWHRRDGKWQNVHFHRSGSPTVPIKPPCIPNGKENFSGGTSLWQNI -&gt; (BAH11796.1)MASTTTCTRFTDEYQLFEELGKGAFSVVRRCMKIPTGQEYAAKIINTKKLSARDHQKLEREARICRLLKHPNIVRLHDSISEEGFHYLVFDLVTGGELFEDIVAREYYSEADASHCIQQILEAVLHCHQMGVVHRDLKPENLLLASKSKGAAVKLADFGLAIEVQGDQQAWFGFAGTPGYLSPEVLRKDPYGKPVDMWACGVILYILLVGYPPFWDEDQHRLYQQIKAGAYDFPSPEWDTVTPEAKDLINKMLTINPAKRITASEALKHPWICQRSTVASMMHRQETVDCLKKFNARRKLKGAILTTMLATRNFSAAKSLLKKPDGVKINNKANVVTSPKENIPTPALEPQTTVIHNPDGNKESTESSNTTIEDEDVKARKQEIIKVTEQLIEAINNGDFEAYTKICDPGLTVFEPEALGNLVEGMDFHRFYFENALSKSNKPIHTIILNPHVHLVGDDAACIAYIRLTQYMDGSGMPKTMQSEETRVWHRRDGKWQNVHFHRSGSPTVPIKPPCIPNGKENFSGGTSLWQNI</t>
  </si>
  <si>
    <t>(direct)Tyr_pkinase-IPR001245, (direct)Ser_thr_pkinase-IPR002290, (direct)Kinase_like-IPR011009, (direct)Prot_kinase_core-IPR000719, (direct)Se/Thr_pkinase-rel-IPR017442, (direct)Ser_thr_pkin_AS-IPR008271</t>
  </si>
  <si>
    <t>2782545</t>
  </si>
  <si>
    <t>ENSE00001482423</t>
  </si>
  <si>
    <t>E24-3</t>
  </si>
  <si>
    <t>ENSG00000149311</t>
  </si>
  <si>
    <t>ATM</t>
  </si>
  <si>
    <t>Serine-protein kinase ATM (EC 2.7.11.1)(Ataxia telangiectasia mutated)(A-T, mutated) [Source:UniProtKB/Swiss-Prot;Acc:Q13315]</t>
  </si>
  <si>
    <t>E65-2</t>
  </si>
  <si>
    <t>3347774</t>
  </si>
  <si>
    <t>(+)alt-N-terminus,(+)alt-C-terminus,(+)AA:34(AF035327-PEP)-&gt;50(U67093-PEP),(+)microRNA-target(hsa-miR-548d-3p:mirbase,hsa-miR-26b:pictar)</t>
  </si>
  <si>
    <t>(+)sequence: (AF035327-PEP)MDFLTIVRECGIEKHQSSIGFSVHQNLKESLDRC -&gt; (U67093-PEP)MSYSQGCCCTQAHSYFNFLALGFPYLKCSINTDRRFPRPRQTHFLLISLC,(+)miR-sequence: (hsa-miR-548d-3p:mirbase)TTAAGTGAACTATTGTGGGTTTTTT,(+)miR-sequence: (hsa-miR-26b:pictar)TTTTTTTGAATGTTGGTTTTAATACTTGAT</t>
  </si>
  <si>
    <t>3347658</t>
  </si>
  <si>
    <t>ENSE00001331356</t>
  </si>
  <si>
    <t>E65-3</t>
  </si>
  <si>
    <t>ENSG00000178573</t>
  </si>
  <si>
    <t>MAF</t>
  </si>
  <si>
    <t>Transcription factor Maf (Proto-oncogene c-maf)(C-Maf)(V-maf musculoaponeurotic fibrosarcoma oncogene homolog) [Source:UniProtKB/Swiss-Prot;Acc:O75444]</t>
  </si>
  <si>
    <t>3701019</t>
  </si>
  <si>
    <t>3701000</t>
  </si>
  <si>
    <t>AF055376-1|AF055377-2|ENSE00001248647</t>
  </si>
  <si>
    <t>ENSG00000161682</t>
  </si>
  <si>
    <t>FAM171A2</t>
  </si>
  <si>
    <t>Protein FAM171A2 Precursor  [Source:UniProtKB/Swiss-Prot;Acc:A8MVW0]</t>
  </si>
  <si>
    <t>E8-11</t>
  </si>
  <si>
    <t>3759106</t>
  </si>
  <si>
    <t>(+)alt-N-terminus,(+)AA:642(ENSP00000293443)-&gt;826(ENSP00000381388)</t>
  </si>
  <si>
    <t>(+)SIGNAL,(+)TOPO_DOM-Extracellular</t>
  </si>
  <si>
    <t>(+)sequence: (ENSP00000293443)MRAFPAFLGTEASSSGNGSWLELMPLTAVSVHLLTGNGTEVPLSGPIHLSLPVPSETRALTVGTSIPAWRFDPKSGLWVRNGTGVIRKEGRQLYWTFVSPQLGYWVAAMASPTAGLVTITSGIQDIGTYHTIFLLTILAALALLVLILLCLLIYYCRRRCLKPRQQHRKLQLSGPSDGNKRDQATSMSQLHLICGGPLEPAPSGDPEAPPPGPLHSAFSSSRDLASSRDDFFRTKPRSASRPAAEPSGARGGESAGLKGARSAEGPGGLEPGLEEHRRGPSGAAAFLHEPPSPPPPFDHYLGHKGAAEGKTPDFLLSQSVDQLARPPSLGQAGQLIFCGSIDHLKDNVYRNVMPTLVIPAHYVRLGGEAGAAGVGDEPAPPEGTAPGPARAFPQPDPQRPQMPGHSGPGGEGGGGGGEGWGAGRAAPVSGSVTIPVLFNESTMAQLNGELQALTEKKLLELGVKPHPRAWFVSLDGRSNSQVRHSYIDLQAGGGARSTDASLDSGVDVHEARPARRRPAREERERAPPAAPPPPPAPPRLALSEDTEPSSSESRTGLCSPEDNSLTPLLDEVAAPEGRAATVPRGRGRSRGDSSRSSASELRRDSLTSPEDELGAEVGDEAGDKKSPWQRREERPLMVFNVK -&gt; (ENSP00000381388)MPPASGPSVLARLLPLLGLLLGSASRAPGKSPPEPPSPQEILIKVQVYVSGELVPLARASVDVFGNRTLLAAGTTDSEGVATLPLSYRLGTWVLVTAARPGFLTNSVPWRVDKLPLYASVSLYLLPERPATLILYEDLVHILLGSPGARSQPLVQFQRRAARLPVSSTYSQLWASLTPASTQQEMRAFPAFLGTEASSSGNGSWLELMPLTAVSVHLLTGNGTEVPLSGPIHLSLPVPSETRALTVGTSIPAWRFDPKSGLWVRNGTGVIRKEGRQLYWTFVSPQLGYWVAAMASPTAGLVTITSGIQDIGTYHTIFLLTILAALALLVLILLCLLIYYCRRRCLKPRQQHRKLQLSGPSDGNKRDQATSMSQLHLICGGPLEPAPSGDPEAPPPGPLHSAFSSSRDLASSRDDFFRTKPRSASRPAAEPSGARGGESAGLKGARSAEGPGGLEPGLEEHRRGPSGAAAFLHEPPSPPPPFDHYLGHKGAAEGKTPDFLLSQSVDQLARPPSLGQAGQLIFCGSIDHLKDNVYRNVMPTLVIPAHYVRLGGEAGAAGVGDEPAPPEGTAPGPARAFPQPDPQRPQMPGHSGPGGEGGGGGGEGWGAGRAAPVSGSVTIPVLFNESTMAQLNGELQALTEKKLLELGVKPHPRAWFVSLDGRSNSQVRHSYIDLQAGGGARSTDASLDSGVDVHEARPARRRPAREERERAPPAAPPPPPAPPRLALSEDTEPSSSESRTGLCSPEDNSLTPLLDEVAAPEGRAATVPRGRGRSRGDSSRSSASELRRDSLTSPEDELGAEVGDEAGDKKSPWQRREERPLMVFNVK</t>
  </si>
  <si>
    <t>3759105</t>
  </si>
  <si>
    <t>ENSE00001532825</t>
  </si>
  <si>
    <t>3193589</t>
  </si>
  <si>
    <t>ENSE00001373685</t>
  </si>
  <si>
    <t>ENSG00000164099</t>
  </si>
  <si>
    <t>PRSS12</t>
  </si>
  <si>
    <t>Neurotrypsin Precursor (EC 3.4.21.-)(Serine protease 12)(Motopsin)(Leydin) [Source:UniProtKB/Swiss-Prot;Acc:P56730]</t>
  </si>
  <si>
    <t>2783239</t>
  </si>
  <si>
    <t>2783207</t>
  </si>
  <si>
    <t>ENSE00001081414</t>
  </si>
  <si>
    <t>2558767</t>
  </si>
  <si>
    <t>(+)alt-C-terminus,(+)AA:462(BC027876-PEP)-&gt;726(BAF83696.1)</t>
  </si>
  <si>
    <t>(+)sequence: (BC027876-PEP)MSEETVPEAASPPPPQGQPYFDRFSEDDPEYMRLRNRAADLRQDFNLMEQKKRVTMILQSPSFREELEGLIQEQMKKGNNSSNIWALRQIADFMASTSHAVFPTSSMNVSMMTPINDLHTADSLNLAKGERLMRCKISSVYRLLDLYGWAQLSDTYVTLRVSKEQDHFLISPKGVSCSEVTASSLIKVNILGEVVEKGSSCFPVDTTGFCLHSAIYAARPDVRCIIHLHTPATAAVSAMKWGLLPVSHNALLVGDMAYYDFNGEMEQEADRINLQKCLGPTCKILVLRNHGVVALGDTVEEAFYKIFHLQAACEIQVSALSSAGGVENLILLEQEKHRPHEVGSVQWAGSTFGPMQKSRLGEHEFEALMRMLDNEDAGQVTRIATPLFKRKPNTKVRWRFQPRSQPSCLRRTVPRCPPCDSMPRSSRRRRPAGSIRPTPTCGSMWPMRSRGAWAAPDPRPRG -&gt; (BAF83696.1)MSEETVPEAASPPPPQGQPYFDRFSEDDPEYMRLRNRAADLRQDFNLMEQKKRVTMILQSPSFREELEGLIQEQMKKGNNSSNIWALRQIADFMASTSHAVFPTSSMNVSMMTPINDLHTADSLNLAKGERLMRCKISSVYRLLDLYGWAQLSDTYVTLRVSKEQDHFLISPKGVSCSEVTASSLIKVNILGEVVEKGSSCFPVDTTGFCLHSAIYAARPDVRCIIHLHTPATAAVSAMKWGLLPVSHNALLVGDMAYYDFNGEMEQEADRINLQKCLGPTCKILVLRNHGVVALGDTVEEAFYKIFHLQAACEIQVSALSSAGGVENLILLEQEKHRPHEVGSVQWAGSTFGPMQKSRLGEHEFEALMRMLDNLGYRTGYTYRHPFVQEKTKHKSEVEIPATVTAFVFEEDGAPVPALRQHAQKQQKEKTRWLNTPNTYLRVNVADEVQRSMGSPRPKTTWMKADEVEKSSSGMPIRIENPNQFVPLYTDPQEVLEMRNKIREQNRQDVKSAGPQSQLLASVIAEKSRSPSTESQLMSKGDEDTKDDSEETVPNPFSQLTDQELEEYKKEVERKKLELDGEKETAPEEPGSPAKSAPASPVQSPAKEAETKSPLVSPSKSLEEGTKKTETSKAATTEPETTQPEGVVVNGREEEQTAEEILSKGLSQMTTSADTDVDTSKDKTESVTSGPMSPEGSPSKSPSKKKKKFRTPSFLKKSKKKEKVES</t>
  </si>
  <si>
    <t>(direct)Aldolase_II/adducin_N-IPR001303</t>
  </si>
  <si>
    <t>ENSE00000846511</t>
  </si>
  <si>
    <t>3551654</t>
  </si>
  <si>
    <t>(-)alt-N-terminus,(-)alt-C-terminus,(-)AA:130(AX747103-PEP)-&gt;416(BAF82409.1)</t>
  </si>
  <si>
    <t>(-)COMPBIAS-Pro-rich,(-)DOMAIN-WH1,(-)EVH1-IPR000697,(-)Inhibin_betaB-IPR000381,(-)MOD_RES-Phosphoserine,(-)MOD_RES-Phosphothreonine,(-)MOTIF-KLKR,(-)Mollsc_rhodpsn_C-IPR006030,(-)PRO_rich-IPR000694,(-)REGION-EVH2,(-)REGION-EVH2 block A,(-)REGION-EVH2 block B,(-)REGION-EVH2 block C,(-)RanBP1-IPR000156,(-)VASP_tetra-IPR014885,(-)Vasodilator_phosphoprotein-IPR017354</t>
  </si>
  <si>
    <t>(-)sequence: (AX747103-PEP)MDTRGRRERPKFGRPGVGALAWGDEEAGGRQERTLPLLRSEQSQGSPWGPGPRFPADPCRSWEGRASASTMLGEGLPGPWHLDTHLSRAYRDPASPHSSSSHQSSGAQHSSAAVRPQAGHRPLSLRQVLP -&gt; (BAF82409.1)MSEQSICQARASVMVYDDTSKKWVPIKPGQQGFSRINIYHNTASNTFRVVGVKLQDQQVVINYSIVKGLKYNQATPTFHQWRDARQVYGLNFASKEEATTFSNAMLFALNIMNSQEGGPSSQRQVQNGPSPDEMDIQRRQVMEQHQQQRQESLERRTSATGPILPPGHPSSAASAPVSCSGPPPPPPPPVPPPPTGATPPPPPPLPAGGAQGSSHDESSMSGLAAAIAGAKLRRVQRPEDASGGSSPSGTSKSDANRASSGGGGGGLMEEMNKLLAKRRKAASQSDKPAEKKEDESQMEDPSTSPSPGTRAASQPPNSSEAGRKPWERSNSVEKPVSSILSRTPSVAKSPEAKSPLQSQPHSRMKPAGSVNDMALDAFDLDRMKQEILEEVVRELHKVKEEIIDAIRQELSGISTT</t>
  </si>
  <si>
    <t>AK091634-1|AX747103-1</t>
  </si>
  <si>
    <t>ENSG00000144677</t>
  </si>
  <si>
    <t>CTDSPL</t>
  </si>
  <si>
    <t>CTD small phosphatase-like protein (CTDSP-like)(EC 3.1.3.-)(Small C-terminal domain phosphatase 3)(Small CTD phosphatase 3)(SCP3)(Nuclear LIM interactor-interacting factor 1)(NLI-interacting factor 1)(NIF-like protein)(RBSP3)(Protein YA22)(hYA22) [Source:UniProtKB/Swiss-Prot;Acc:O15194]</t>
  </si>
  <si>
    <t>2617282</t>
  </si>
  <si>
    <t>(+)alt-N-terminus,(+)AA:119(CR611541-PEP)-&gt;340(BAA21667.1)</t>
  </si>
  <si>
    <t>(+)DOMAIN-FCP1 homology,(+)Dullard-IPR011948,(+)HELIX,(+)NIF-IPR004274,(+)STRAND,(+)TURN</t>
  </si>
  <si>
    <t>(+)sequence: (CR611541-PEP)MGQLFECVLFTASLAKYADPVADLLDRWGVFRARLFRESCVFHRGNYVKDLSRLGRELSKVIIVDNSPASYIFHPENAVPVQSWFDDMTDTELLDLIPFFEGLSREDDVYSMLHRLCNR -&gt; (BAA21667.1)MVTRRRPLEPSGGGRRELGRGPGPPLPERGAGRRARPGSGCERPPAPRPRAPRAAPPRAWLAGGRACGRPPRRAPMDGPAIITQVTNPKEDEGRLPGAGEKASQCNVSLKKQRSRSILSSFFCCFRDYNVEAPPPSSPSVLPPLVEENGGLQKPPAKYLLPEVTVLDYGKKCVVIDLDETLVHSSFKPISNADFIVPVEIDGTIHQVYVLKRPHVDEFLQRMGQLFECVLFTASLAKYADPVADLLDRWGVFRARLFRESCVFHRGNYVKDLSRLGRELSKVIIVDNSPASYIFHPENAVPVQSWFDDMTDTELLDLIPFFEGLSREDDVYSMLHRLCNR</t>
  </si>
  <si>
    <t>2617276</t>
  </si>
  <si>
    <t>D88153-3|ENSE00001498524</t>
  </si>
  <si>
    <t>3339278</t>
  </si>
  <si>
    <t>(-)alt-C-terminus,(-)AA:194(BAG53602.1)-&gt;207(CU692186-PEP)</t>
  </si>
  <si>
    <t>(+)DOMAIN-Ig-like C2-type,(+)Ig-like-IPR007110</t>
  </si>
  <si>
    <t>(-)sequence: (BAG53602.1)MTMRHNWTPDLSPLWVLLLCAHVVTLLVRATPVSQTTTAATASVRSTKDPCPSQPPVFPAAKQCPALEVTWPEVEVPLNGTLSLSCVACSRFPNFSILYWLGNGSFIEHLPGRLWEGSTSRERGSTGTQLCKALVLEQLTPALHSTNFSCVLVDPEQVVQRHVVLAQLWAGLRATLPPTQEALPSSHSSPQQQG -&gt; (CU692186-PEP)MTMRHNWTPDLSPLWVLLLCAHVVTLLVRATPVSQTTTAATASVRSTKDPCPSQPPVFPAAKQCPALEVTWPEVEVPLNGTLSLSCVACSRFPNFSILYWLGNGSFIEHLPGRLWEGSTSRERGSTGTQLCKALVLEQLTPALHSTNFSCVLVDPEQVVLRHVVLAQLWFGFEGNLAPHPRSSGLLPQSVPSYLCYPNYSCPKLALL</t>
  </si>
  <si>
    <t>AF215907-6|AK098255-5|ENSE00001371991|ENSE00001380291|ENSE00001387262|ENSE00001516279|ENSE00001516284</t>
  </si>
  <si>
    <t>2623907</t>
  </si>
  <si>
    <t>CR623596-1</t>
  </si>
  <si>
    <t>2904356</t>
  </si>
  <si>
    <t>(+)alt-N-terminus,(+)alt-C-terminus,(+)AA:51(CR625673-PEP)-&gt;570(AAH31934.1)</t>
  </si>
  <si>
    <t>(+)DOMAIN-PID,(+)DOMAIN-SAM 1,(+)DOMAIN-SAM 2,(+)MOD_RES-Phosphoserine,(+)PTB_PID-IPR006020,(+)SAM-IPR001660,(+)SAM_2-IPR011510,(+)SAM_homology-IPR010993</t>
  </si>
  <si>
    <t>(+)sequence: (CR625673-PEP)MWLARNQKWGCVSDWLEARPCGFLSAKHPAGWGLGLSSLCGRGRPSSTSWY -&gt; (AAH31934.1)MSSIGEGIDFSQERQKISGSRTLEQSVGEWLESIGLQQYESKLLLNGFDDVHFLGSNVMEEQDLRDIGISDPQHRRKLLQAARSLPKVKALGYDGNSPPSVPSWLDSLGLQDYVHSFLSSGYSSIDTVKNLWELELVNVLKVQLLGHRKRIIASLADRPYEEPPQKPPRFSQLRCQDLLSQTSSQLSQNDSCTGRSADLLLPPGDTGRRRHDSLHDPAAPSRAERFRIQEEHREAKLTLRPPSLAAPYAPVQSWQHQPEKLIFESCGYEANYLGSMLIKDLRGTESTQDACAKMRKSTEHMKKIPTIILSITYKGVKFIDASNKNVIAEHEIRNISCAAQDPEDLCTFAYITKDLQTSHHYCHVFSTVDVNLTYEIILTLGQAFEVAYQLALQAQKSRATGASAAEMIETKSSKPVPKPRVGVRKSAVPLPPDSRCCYCHTCTTHRPSYLPLPSVSPGVKLEPPDMDQDAQSHASVSWVVDPKPDSKRSLSTNHTRLELVCCSQPENELVSTISGDKPKSFLEPLLFVMPTTAYNHNCPEWRSQKDGGCSTSECPHHLCLEKPGVLSLER</t>
  </si>
  <si>
    <t>ENSE00001584070|ENSE00001585272</t>
  </si>
  <si>
    <t>ENSG00000198795</t>
  </si>
  <si>
    <t>ZNF521</t>
  </si>
  <si>
    <t>Zinc finger protein 521 (Early hematopoietic zinc finger protein)(LYST-interacting protein 3) [Source:UniProtKB/Swiss-Prot;Acc:Q96K83]</t>
  </si>
  <si>
    <t>3802029</t>
  </si>
  <si>
    <t>3801943</t>
  </si>
  <si>
    <t>AK293067-2</t>
  </si>
  <si>
    <t>alt-3'|cassette-exon|altThreePrime|cassetteExon</t>
  </si>
  <si>
    <t>ENSG00000185737</t>
  </si>
  <si>
    <t>NRG3</t>
  </si>
  <si>
    <t>Pro-neuregulin-3, membrane-bound isoform Precursor (Pro-NRG3) [Contains Neuregulin-3(NRG-3)] [Source:UniProtKB/Swiss-Prot;Acc:P56975]</t>
  </si>
  <si>
    <t>3254922</t>
  </si>
  <si>
    <t>(+)alt-N-terminus,(+)AA:370(AK098823-PEP)-&gt;695(AAI36812.1)</t>
  </si>
  <si>
    <t>(+)Antifreeze_1-IPR000104,(+)COMPBIAS-Poly-Ala,(+)COMPBIAS-Poly-Ser,(+)COMPBIAS-Poly-Thr,(+)COMPBIAS-Ser/Thr-rich,(+)DISULFID,(+)DOMAIN-EGF-like,(+)EGF-IPR006210,(+)EGF_3-IPR000742,(+)EGF_like-IPR006209,(+)EGF_like_reg_CS-IPR013032,(+)MOD_RES-Phosphoserine,(+)TCS_treacle-like-IPR017859,(+)Tubby_N-IPR005398</t>
  </si>
  <si>
    <t>(+)sequence: (AK098823-PEP)MESEEVYQRQVLSISCIIFGIVIVGMFCAAFYFKSKKQAKQIQEQLKVPQNGKSYSLKASSTMAKSENLVKSHVQLQNYSKVERHPVTALEKMMESSFVGPQSFPEVPSPDRGSQSVKHHRSLSSCCSPGQRSGMLHRNAFRRTPPSPRSRLGGIVGPAYQQLEESRIPDQDTIPCQGIEVRKTISHLPIQLWCVERPLDLKYSSSGLKTQRNTSINMQLPSRETKPHFNSLEQKDLVGYSSTRASSVPIIPSVGLEETCLQMPGISEVKSIKWCKNSYSADVVNVSIPVSDCLIAEQQEVKILLETVQEQIRILTDARRSEDYELASVETEDSASENTAFLPLSPTAKSEREAQFVLRNEIQRDSALTK -&gt; (AAI36812.1)MSEGAAAASPPGAASAAAASAEEGTAAAAAAAAAGGGPDGGGEGAAEPPRELRCSDCIVWNRQQTWLCVVPLFIGFIGLGLSLMLLKWIVVGSVKEYVPTDLVDSKGMGQDPFFLSKPSSFPKAMETTTTTTSTTSPATPSAGGAASSRTPNRISTRLTTITRAPTRFPGHRVPIRASPRSTTARNTAAPATVPSTTAPFFSSSTLGSRPPVPGTPSTQAMPSWPTAAYATSSYLHDSTPSWTLSPFQDAASSSSSSSSSATTTTPETSTSPKFHTTTYSTERSEHFKPCRDKDLAYCLNDGECFVIETLTGSHKHCRCKEGYQGVRCDQFLPKTDSILSDPNHLGIEFMESEEVYQRQVLSISCIIFGIVIVGMFCAAFYFKSKKQAKQIQEQLKVPQNGKSYSLKASSTMAKSENLVKSHVQLQNYSKVERHPVTALEKMMESSFVGPQSFPEVPSPDRGSQSVKHHRSLSSCCSPGQRSGMLHRNAFRRTPPSPRSRLGGIVGPAYQQLEESRIPDQDTIPCQGYSSSGLKTQRNTSINMQLPSRETNPYFNSLEQKDLVGYSSTRASSVPIIPSVGLEETCLQMPGISEVKSIKWCKNSYSADVVNVSIPVSDCLIAEQQEVKILLETVQEQIRILTDARRSEDYELASVETEDSASENTAFLPLSPTAKSEREAQFVLRNEIQRDSALTK</t>
  </si>
  <si>
    <t>(direct)Tubby_N-IPR005398, (direct)Antifreeze_1-IPR000104, (direct)TCS_treacle-like-IPR017859</t>
  </si>
  <si>
    <t>3254779</t>
  </si>
  <si>
    <t>ENSE00001328741|ENSE00001456991</t>
  </si>
  <si>
    <t>3581312</t>
  </si>
  <si>
    <t>(-)alt-N-terminus,(-)alt-C-terminus,(-)AA:551(BC004283-PEP)-&gt;765(AAH90889.1)</t>
  </si>
  <si>
    <t>(+)DOMAIN-PDZ,(+)MOD_RES-Phosphoserine</t>
  </si>
  <si>
    <t>(-)sequence: (BC004283-PEP)MSRPEAVQEATEVTLKTEVEAGASGYSVTGGGDQGIFVKQVLKDSSAAKLFNLREGDQLLSTTVFFENIKYEDALKILQYSEPYKVQFKIRRQLPAPQDEEWASSDAQHGPQGKEKEDTDVADGCRETPTKTLEGDGDQERLISKPRVGRGRQSQRERLSWPKFQSIKSKRGPGPQRSHSSSEAYEPRDAHDVSPTSTDTEAQLTVERQEQKAGPGSQRRRKFLNLRFRTGSGQGPSSTGQPGRGFQSGVGRAGVLEELGPWGDSLEETGAATGSRREERAEQDREVMPAQSMPLPTELGDPRLCEGTPQEGGLRAARLHGKTLEGQAQETAVAQRKPRAQPTPGMSREGEGEGLQSLEIGIARLSLRDTTEGGTQIGPPEIRVRVHDLKTPKFAFSTEKEPERERRLSTPQRGKRQDASSKAGTGLKGEEVEGAGWMPGREPTTHAEAQGDEGDGEEGLQRTRITEEQDKGREDTEGQIRMPKFKIPSLGWSPSKHTKTGREKATEDTEQGREGEATATADRREQRRTEEGLKDKEDSDSMTNTTKKKKK -&gt; (AAH90889.1)MKASKSGVSLPQRDVDPSLSSATAGGSFQDTEKASSDGGRGGLGATASATGSEGVNLHRPQVHIPSLGFAKPDLRSSKAKVEVSQPEADLPLPKHDLSTEGDSRGCGLGDVPVSQPCGEGIAPTPEDPLQPSCRKPDAEVLTVESPEEEAMTKYSQESWFKMPKFRMPSLRRSFRDRGGAGKLEVAQTQAPAATGGEAAAKVKEFLVSGSNVEAAMSLQLPEADAEVTASESKSSTDILRCDLDSTGLKLHLSTAGMTGDELSTSEVRIHPSKGPLPFQMPGMRLPETQVLPGEIDETPLSKPGHDLASMEDKTEKWSSQPEGPLKLKASSTDMPSQISVVNVDQLWEDSVLTVKFPKLMVPRFSFPAPSSEDDVFIPTVREVQCPEANIDTALCKESPGLWGASILKAGAGVPGEQPVDLNLPLEAPPISKVRVHIQGAQVESQEVTIHSIVTPEFVDLSVPRTFSTQIVRESEIPTSEIQTPSYGFSLLKVKIPEPHTQARVYTTMTQHSRTQEGTEEAPIQATPGVDSISGDLQPDTGEPFEMISSSVNVLGQQTLTFEVPSGHQLADSCSDEEPAEILEFPPDDSQEATTPLADEGRAPKDKPESKKSGLLWFWLPNIGFSSSVDETGVDSKNDVQRSAPIQTQPEARPEAELPKKQEKAGWFRFPKLGFSSSPTKKSKSTEDGAELEEQKLQEETITFFDARESFSPEEKEEGELIGPVGTGLDSRVMVTSAARTELILPEQDRKADDESKGSGLGPNEG</t>
  </si>
  <si>
    <t>ENSG00000138778</t>
  </si>
  <si>
    <t>CENPE</t>
  </si>
  <si>
    <t>Centromere-associated protein E (Centromeric protein E)(CENP-E) [Source:UniProtKB/Swiss-Prot;Acc:Q02224]</t>
  </si>
  <si>
    <t>2780254</t>
  </si>
  <si>
    <t>(direct)Kinesin_motor-IPR001752</t>
  </si>
  <si>
    <t>2780172</t>
  </si>
  <si>
    <t>ENSE00001483506</t>
  </si>
  <si>
    <t>ENSG00000138190</t>
  </si>
  <si>
    <t>EXOC6</t>
  </si>
  <si>
    <t>Exocyst complex component 6 (Exocyst complex component Sec15A)(SEC15-like protein 1) [Source:UniProtKB/Swiss-Prot;Acc:Q8TAG9]</t>
  </si>
  <si>
    <t>3258270</t>
  </si>
  <si>
    <t>(-)alt-N-terminus,(-)AA:796(BAG57252.1)-&gt;799(ENSP00000360607)</t>
  </si>
  <si>
    <t>(-)Sec15-IPR007225</t>
  </si>
  <si>
    <t>(-)sequence: (BAG57252.1)MAENSESLGTVPEHERILQEIESTLRSVYDDQPNAHKKFMEKLDACIRNHDKEIEKMCNFHHQGFVDAITELLKVRTDAEKLKVQVTDTNRRFQDAGKEVIVHTEDIIRCRIQQRNITTVVEKLQLCLPVLEMYSKLKEQMSAKRYYSALKTMEQLENVYFPWVSQYRFCQLMIENLPKLREDIKEISMSDLKDFLESIRKHSDKIGETAMKQAQHQKTFSVSLQKQNKMKFGKNMYINRDRIPEERNETVLKHSLEEEDENEEEILTVQDLVDFSPVYRCLHIYSVLGDEETFENYYRKQRKKQARLVLQPQSNMHETVDGYRRYFTQIVGFFVVEDHILHVTQGLVTRAYTDELWNMALSKIIAVLRAHSSYCTDPDLVLELKNLIVIFADTLQGYGFPVNRLFDLLFEIRDQYNETLLKKWAGVFRDIFEEDNYSPIPVVNEEEYKIVISKFPFQDPDLEKQSFPKKFPMSQSVPHIYIQVKEFIYASLKFSESLHRSSTEIDDMLRKSTNLLLTRTLSSCLLNLIRKPHIGLTELVQIIINTTHLEQACKYLEDFITNITNISQETVHTTRLYGLSTFKDARHAAEGEIYTKLNQKIDEFVQLADYDWTMSEPDGRASGYLMDLINFLRSIFQVFTHLPGKVAQTACMSACQHLSTSLMQMLLDSELKQISMGAVQQFNLDVIQCELFASSEPVPGFQGDTLQLAFIDLRQLLDLFMVWDWSTYLADYGQPASKYLRVNPNTALTLLEKMKDTSKKNNIFAQFRKNDRDKQKLIETVVKQLRSLVNGMSQHM -&gt; (ENSP00000360607)MLEEETDQTYENVLAEIQSFELPVEATLRSVYDDQPNAHKKFMEKLDACIRNHDKEIEKMCNFHHQGFVDAITELLKVRTDAEKLKVQVTDTNRRFQDAGKEVIVHTEDIIRCRIQQRNITTVVEKLQLCLPVLEMYSKLKEQMSAKRYYSALKTMEQLENVYFPWVSQYRFCQLMIENLPKLREDIKEISMSDLKDFLESIRKHSDKIGETAMKQAQHQKTFSVSLQKQNKMKFGKNMYINRDRIPEERNETVLKHSLEEEDENEEEILTVQDLVDFSPVYRCLHIYSVLGDEETFENYYRKQRKKQARLVLQPQSNMHETVDGYRRYFTQIVGFFVVEDHILHVTQGLVTRAYTDELWNMALSKIIAVLRAHSSYCTDPDLVLELKNLTVIFADTLQGYGFPVNRLFDLLFEIRDQYNETLLKKWAGVFRDIFEEDNYSPIPVVNEEEYKIVISKFPFQDPDLEKQSFPKKFPMSQSVPHIYIQVKEFIYASLKFSESLHRSSTEIDDMLRKSTNLLLTRTLSSCLLNLIRKPHIGLTELVQIIINTTHLEQACKYLEDFITNITNISQETVHTTRLYGLSTFKDARHAAEGEIYTKLNQKIDEFVQLADYDWTMSEPDGRASGYLMDLINFLRSIFQVFTHLPGKVAQTACMSACQHLSTSLMQMLLDSELKQISMGAVQQFNLDVIQCELFASSEPVPGFQGDTLQLAFIDLRQLLDLFMVWDWSTYLADYGQPASKYLRVNPNTALTLLEKMKDTSKKNNIFAQFRKNDRDKQKLIETVVKQLRSLVNGMSQHM</t>
  </si>
  <si>
    <t>3258260</t>
  </si>
  <si>
    <t>AK293857-1|ENSE00001579169|ENSE00001583947</t>
  </si>
  <si>
    <t>ENSG00000141452</t>
  </si>
  <si>
    <t>C18orf8</t>
  </si>
  <si>
    <t>Uncharacterized protein C18orf8 (Colon cancer-associated protein Mic1)(Mic-1) [Source:UniProtKB/Swiss-Prot;Acc:Q96DM3]</t>
  </si>
  <si>
    <t>3781760</t>
  </si>
  <si>
    <t>(-)alt-N-terminus,(-)alt-C-terminus,(-)AA:82(AK024370-PEP)-&gt;452(BAH12017.1)</t>
  </si>
  <si>
    <t>(-)sequence: (AK024370-PEP)MQRLLGKESARCAVVGLSSSCGRHAPELLLNGSALLWLGRKSYTDCTLRLFITTCHPPRRCLGEPLLGFCYGLHHTVLFAAS -&gt; (BAH12017.1)MYCPESAVILLSTTVLENVLQPFHFRAGTMSKLPKFEIELPAAPKSTKPSLSERDIAMATIYGQLYVLFLRHHSRTSNSTGAEVVLYHLPREGACKKMHILKLNRTGKFALNVVDNLVVVHHQDTETSVIFDIKLRGEFDGSVTFHHPVLPARSIQPYQIPITGPAAVTSQSPVPCKLYSSSWIVFQPDIIISASQGYLWNLQVKLEPIVNLLPDKGRLMDFLLQRKECKMVILSVCSQMLSESDRASLPVIATVFDKLNHEYKKYLDAEQSYAMAVEAGQSRSSPLLKRPVRTQAVLDQSDVYTHVLSAFVEKKEMPHKFVIAVLMEYIRSLNQFQIAVQHYLHELVIKTLVQHNLFYMLHQFLQYHVLSDSKPLACLLLSLESFYPPAHQLSLDMLKMLQSRLKTTCFSIQYSAFLNSETSVCEGAPISHQGNTVKNMLLFSNRFLETKL</t>
  </si>
  <si>
    <t>3781734</t>
  </si>
  <si>
    <t>AK024370-2</t>
  </si>
  <si>
    <t>2534289</t>
  </si>
  <si>
    <t>(+)alt-coding,(+)AA:457(ENSP00000386338)-&gt;572(ENSP00000341845)</t>
  </si>
  <si>
    <t>(+)MOD_RES-Phosphoserine</t>
  </si>
  <si>
    <t>(+)sequence: (ENSP00000386338)MGKKLDLSKLTDEEAQHVLEVVQRDFDLRRKEEERLEALKGKIKKESSKRELLSDTAHLNETHCARCLQPYQLLVNSKRQCLECGLFTCKSCGRVHPEEQGWICDPCHLARVVKIGSLEWYYEHVKARFKRFGSAKVIRSLHGRLQGGAGPELISEERSGDSDQTDEDGEPGSEAQAQAQPFGSKKKRLLSVHDFDFEGDSDDSTQPQGHSLHLSSVPEARDSPQGLGAGVRTEADVEEEALRRKLEELTSNVSDQETSSEEEEAKDEKAEPNRDKSVGPLPQADPEVGTAAHQTNRQEKSPQDPGDPVQYNRTTDEELSELEDRVAVTASEVQQAESEVSDIESRIAALRAAGLTVKPSGKPRRKSNLPIFLPRVAGKLGKRPEDPNADPSSEAKAMAVPYLLRRKFSNSLKSQGKDDDSFDRKSVYRGSLTQRNPNARKGMASHTFAKPVVAHQS -&gt; (ENSP00000341845)MGKKLDLSKLTDEEAQHVLEVVQRDFDLRRKEEERLEALKGKIKKESSKRELLSDTAHLNETHCARCLQPYQLLVNSKRQCLECGLFTCKSCGRVHPEEQGWICDPCHLARVVKIGSLEWYYEHVKARFKRFGSAKVIRSLHGRLQGGAGPELISEERSGDSDQTDEDGEPGSEAQAQAQPFGSKKKRLLSVHDFDFEGDSDDSTQPQGHSLHLSSVPEARDSPQSLTDESCSEKAAPHKAEGLEEADTGASGCHSHPEEQPTSISPSRHGALAELCPPGGSHRMALGTAAALGSNVIRNEQLPLQYLADVDTSDEESIRAHVMASHHSKRRGRASSESQGLGAGVRTEADVEEEALRRKLEELTSNVSDQETSSEEEEAKDEKAEPNRDKSVGPLPQADPEVGTAAHQTNRQEKSPQDPGDPVQYNRTTDEELSELEDRVAVTASEVQQAESEVSDIESRIAALRAAGLTVKPSGKPRRKSNLPIFLPRVAGKLGKRPEDPNADPSSEAKAMAVPYLLRRKFSNSLKSQGKDDDSFDRKSVYRGSLTQRNPNARKGMASHTFAKPVVAHQS</t>
  </si>
  <si>
    <t>ENSE00000850720</t>
  </si>
  <si>
    <t>2676146</t>
  </si>
  <si>
    <t>(direct)Ig_sub2-IPR003598, (direct)Ig-like-IPR007110, (direct)Ig_sub-IPR003599, (direct)Ig-IPR013151</t>
  </si>
  <si>
    <t>ENSE00000421194</t>
  </si>
  <si>
    <t>3027280</t>
  </si>
  <si>
    <t>(direct)Cyt_P450-IPR001128</t>
  </si>
  <si>
    <t>ENSE00000726632</t>
  </si>
  <si>
    <t>3193601</t>
  </si>
  <si>
    <t>(+)alt-N-terminus,(+)alt-C-terminus,(+)AA:125(ENSP00000360880)-&gt;214(ENSP00000360885)</t>
  </si>
  <si>
    <t>(-)ConA_like_lec_gl-IPR008985,(-)Laminin_G_2-IPR012680,(-)Laminin_G_thrombospondin_N-IPR003129,(+)Fib_collagen_C-IPR000885,(+)Fibrinogen_a/b/g_C-IPR002181</t>
  </si>
  <si>
    <t>(+)sequence: (ENSP00000360880)LVSIYNEQGIQQIGLELGRSPVFLYEDHTGKPGPEDYPLFRGINLSDGKWHRIALSVHKKNVTLILDCKKKTTKFLDRSDHPMIDINGIIVFGTRILDEEVFEVLGPRPASTQPCCLLSIHWCFL -&gt; (ENSP00000360885)MKRPLGTQQNPARTCKDLQLCHPDFPDGEYWVDPNQGCSRDSFKVYCNFTAGGSTCVFPDKKSEGSKMARWPKEQPSTWYSQYKRGSLLSYVDAEGNPVGVVQMTFLRLLSASAHQNVTYHCYQSVAWQDAATGSYDKALRFLGSNDEEMSYDNNPYIRALVDGCATKKGYQKTVLEIDTPKVEQVPIVDIMFNDFGEASQKFGFEVGPACFMG</t>
  </si>
  <si>
    <t>ENSE00001382981|ENSE00001456167</t>
  </si>
  <si>
    <t>ENSG00000183044</t>
  </si>
  <si>
    <t>ABAT</t>
  </si>
  <si>
    <t>4-aminobutyrate aminotransferase, mitochondrial Precursor (EC 2.6.1.19)(Gamma-amino-N-butyrate transaminase)(GABA transaminase)(GABA-T)(GABA aminotransferase)(GABA-AT)(L-AIBAT)((S)-3-amino-2-methylpropionate transaminase)(EC 2.6.1.22) [Source:UniProtKB/Swiss-Prot;Acc:P80404]</t>
  </si>
  <si>
    <t>3647450</t>
  </si>
  <si>
    <t>(+)AA:500(ENSP00000379845)-&gt;500(BAF83190.1)</t>
  </si>
  <si>
    <t>(+)sequence: (ENSP00000379845)MASMLLAQRLACSFQHSYRLLVPGSRHISQAAAKVDVEFDYDGPLMKTEVPGPRSQELMKQLNIIQNAEAVHFFCNYEESRGNYLVDVDGNRMLDLYSQISSVPIGYSHPALLKLIQQPQNASMFVNRPALGILPPENFVEKLRQSLLSVAPKGMSQLITMACGSCSNENALKTIFMWYRSKERGQRGFSQEELETCMINQAPGCPDYSILSFMGAFHGRTMGCLATTHSKAIHKIDIPSFDWPIAPFPRLKYPLEEFVKENQQEEARCLEEVEDLIVKYRKKKKTVAGIIVEPIQSEGGDNHASDDFFRKLRDIARKHGCAFLVDEVQTGGGCTGKFWAHEHWGLDDPADVMTFSKKMMTGGFFHKEEFRPNAPYRIFNTWLGDPSKNLLLAEVINIIKREDLLNNAAHAGKALLTGLLDLQARYPQFISRVRGRGTFCSFDTPDDSIRNKLILIARNKGVVLGGCGDKSIRFRPTLVFRDHHAHLFLNIFSDILADFK -&gt; (BAF83190.1)MASMLLAQRLACSFQHSYRLLVPGSRHISQAAAKVDVEFDYDGPLMKTEVPGPRSQELMKQLNIIQNAEAVHFFCNYEESRGNYLVDVDGNRMLDLYSQISSVPIGYSHPALLKLIQQPQNASMFVNRPALGILPPENFVEKLRQSLLSVAPKGMSQLITMACGSCSNENALKTIFMWYRSKERGQRGFSQEELETCMINQAPGCPDYSILSFMGAFHGRTMGCLATTHSKAIHKIDIPSFDWPIAPFPRLKYPLEEFVKENQQEEARCLEEVEDLIVKYRKKKKTVAGIIVEPIQSEGGDNHASDDFFRKLRDIARKHGCAFLVDEVQTGGGCTGKFWAHEHWGLDDPADVMTFSKKMMTGGFFHKEEFRPNAPYRIFNTWLGDPSKNLLLAEVINIIKREDLLNNAAHAGKALLTGLLDLQARYPQFISRVRGRGTFCSFDTPDDSIRNKLILIARNKGVVLGGCGDKSIRFRPTLVFRDHHAHLFLNIFSDILADFK</t>
  </si>
  <si>
    <t>3647421</t>
  </si>
  <si>
    <t>AK290501-1|AK310771-1</t>
  </si>
  <si>
    <t>ENSG00000111886</t>
  </si>
  <si>
    <t>GABRR2</t>
  </si>
  <si>
    <t>Gamma-aminobutyric acid receptor subunit rho-2 Precursor (GABA(A) receptor subunit rho-2) [Source:UniProtKB/Swiss-Prot;Acc:P28476]</t>
  </si>
  <si>
    <t>2964146</t>
  </si>
  <si>
    <t>(direct)Neur_channel-IPR006201, (direct)Neur_chan_lig_bd-IPR006202</t>
  </si>
  <si>
    <t>2964139</t>
  </si>
  <si>
    <t>ENSE00000760410</t>
  </si>
  <si>
    <t>ENSG00000160219</t>
  </si>
  <si>
    <t>GRB2-associated-binding protein 3 (Growth factor receptor bound protein 2-associated protein 3)(GRB2-associated binder 3) [Source:UniProtKB/Swiss-Prot;Acc:Q8WWW8]</t>
  </si>
  <si>
    <t>4027571</t>
  </si>
  <si>
    <t>(+)alt-N-terminus,(+)AA:206(AL832051-PEP)-&gt;548(ENSP00000358581)</t>
  </si>
  <si>
    <t>(+)DOMAIN-PH,(+)Pleckstrin_homology-IPR001849</t>
  </si>
  <si>
    <t>(+)sequence: (AL832051-PEP)MYPTASASIEDSYVPMSPQAGASGLGPHCSPDDYIPMNSGSISSPLPELPANLEPPPVNRDLKPQRKSRPPPLDLRNLSIIREHASLTRTRTVPCSRTSFLSPERNGINSARFFANPVSREDEESYIEMEEHRTASSLSSGALTWTKKFSLDYLALDFNSASPAPMQQKLLLSEEQRVDYVQVDEQKTQALQSTKQEWTDERQSKV -&gt; (ENSP00000358581)MSAGDAVCTGWLVKSPPERKLQRYAWRKRWFVLRRGRMSGNPDVLEYYRNKHSSKPIRVIDLSECAVWKHVGPSFVRKEFQNNFVFIVKTTSRTFYLVAKTEQEMQVWVHSISQVCNLGHLEDGAADSMESLSYTPSSLQPSSASSLLTAHAASSSLPRDDPNTNAVATEETRSESELLFLPDYLVLSNCETGRLHHTSLPTRCDSWSNSDRSLEQASFDDVFVDCLQPLPSSHLVHPSCHGSGAQEVPSSRPQAALIWSREINGPPRDHLSSSPLLESSLSSTIQVDKNQGSLPCGAKELDIMSNTPPPRPPKPSHLSERRQEEWSTHSGSKKPECTLVPRRISLSGLDNMRTWKADVEGQSLRHRDKRLSLNLPCRFSPMYPTASASIEDSYVPMSPQAGASGLGPHCSPDDYIPMNSGSISSPLPELPANLEPPPVNRDLKPQRKSRPPPLDLRNLSIIREHASLTRTRTVPCSRTSFLSPERNGINSARFFANPVSREDEESYIEMKLLLSEEQRVDYVQVDEQKTQALQSTKQEWTDERQSKV</t>
  </si>
  <si>
    <t>4027532</t>
  </si>
  <si>
    <t>ENSE00001450385</t>
  </si>
  <si>
    <t>3188716</t>
  </si>
  <si>
    <t>(+)alt-N-terminus,(+)AA:313(ENSP00000319734)-&gt;347(ENSP00000362702)</t>
  </si>
  <si>
    <t>(+)sequence: (ENSP00000319734)MAGQPGHMPHGGSSNNLCHTLGPVHPPDPQRHPNTLSFRCSLADFQIEKKIGRGQFSEVYKATCLLDRKTVALKKVQIFEMMDAKARQDCVKEIGLLKQLNHPNIIKYLDSFIEDNELNIVLELADAGDLSQMIKYFKKQKRLIPERTVWKYFVQLCSAVEHMHSRRVMHRDIKPANVFITATGVVKLGDLGLGRFFSSETTAAHSLVGTPYYMSPERIHENGYNFKSDIWSLGCLLYEMAALQSPFYGDKMNLFSLCQKIEQCDYPPLPGEHYSEKLRELVSMCICPDPHQRPDIGYVHQVAKQMHIWMSST -&gt; (ENSP00000362702)MPRREVCWEAAHFRQEEQSLPRPRVRALVRLACRMAGQPGHMPHGGSSNNLCHTLGPVHPPDPQRHPNTLSFRCSLADFQIEKKIGRGQFSEVYKATCLLDRKTVALKKVQIFEMMDAKARQDCVKEIGLLKQLNHPNIIKYLDSFIEDNELNIVLELADAGDLSQMIKYFKKQKRLIPERTVWKYFVQLCSAVEHMHSRRVMHRDIKPANVFITATGVVKLGDLGLGRFFSSETTAAHSLVGTPYYMSPERIHENGYNFKSDIWSLGCLLYEMAALQSPFYGDKMNLFSLCQKIEQCDYPPLPGEHYSEKLRELVSMCICPDPHQRPDIGYVHQVAKQMHIWMSST</t>
  </si>
  <si>
    <t>ENSE00001461002|ENSE00001517759</t>
  </si>
  <si>
    <t>I24-5</t>
  </si>
  <si>
    <t>2947881</t>
  </si>
  <si>
    <t>2947877</t>
  </si>
  <si>
    <t>2713310</t>
  </si>
  <si>
    <t>(+)truncated,(-)AA:320(ENSP00000376186)-&gt;892(AAI44652.1)</t>
  </si>
  <si>
    <t>(-)DOMAIN-Guanylate kinase-like,(-)DOMAIN-PDZ 2,(-)DOMAIN-PDZ 3,(-)DOMAIN-SH3,(-)Guanylate_kin-IPR008144,(-)Guanylt/Ca-IPR008145,(-)HELIX,(-)MOD_RES-Phosphoserine,(-)MOD_RES-Phosphotyrosine,(-)PDZ/DHR/GLGF-IPR001478,(-)SH3_2-IPR011511,(-)SH3_domain-IPR001452,(-)STRAND,(+)REGION-Interaction with SH3 domains</t>
  </si>
  <si>
    <t>(-)sequence: (ENSP00000376186)MPVRKQDTQRALHLLEEYRSKLSQTEDRQLRSSIERVINIFQSNLFQALIDIQEFYEVTLLDNPKCIDRSKPSEPIQPVNTWEISSLPSSTVTSETLPSSLSPSVEKYRYQDEDTPPQEHISPQITNEVIGPELVHVSEKNLSEIENVHGFVSHSHISPIKPTEAVLPSPPTVPVIPVLPVPAENTVILPTIPQANPPPVLVNTDSLETPTYVNGTDADYEYEEITLERGNSGLGFSIAGGTDNPHIGDDSSIFITKIITGGAAAQDGRLRVNDCILRVNEVDVRDVTHSKAVEALKEAGSIVRLYVKRRKPVSEKIMEI -&gt; (AAI44652.1)MPVRKQDTQRALHLLEEYRSKLSQTEDRQLRSSIERVINIFQSNLFQALIDIQEFYEVTLLDNPKCIDRSKPSEPIQPVNTWEISSLPSSTVTSETLPSSLSPSVEKYRYQDEDTPPQEHISPQITNEVIGPELVHVSEKNLSEIENVHGFVSHSHISPIKANPPPVLVNTDSLETPTYVNGTDADYEYEEITLERGNSGLGFSIAGGTDNPHIGDDSSIFITKIITGGAAAQDGRLRVNDCILRVNEVDVRDVTHSKAVEALKEAGSIVRLYVKRRKPVSEKIMEIKLIKGPKGLGFSIAGGVGNQHIPGDNSIYVTKIIEGGAAHKDGKLQIGDKLLAVNNVCLEEVTHEEAVTALKNTSDFVYLKVAKPTSMYMNDGYAPPDITNSSSQPVDNHVSPSSFLGQTPASPARYSPVSKAVLGDDEITREPRKVVLHRGSTGLGFNIVGGEDGEGIFISFILAGGPADLSGELRKGDRIISVNSVDLRAASHEQAAAALKNAGQAVTIVAQYRPEEYSRFEAKIHDLREQMMNSSISSGSGSLRTSQKRSLYVRALFDYDKTKDSGLPSQGLNFKFGDILHVINASDDEWWQARQVTPDGESDEVGVIPSKRRVEKKERARLKTVKFNSKTRDKGSFNDKRKKNLFSRKFPFYKNKDQSEQETSDADQHVTSNASDSESSYRGQEEYVLSYEPVNQQEVNYTRPVIILGPMKDRINDDLISEFPDKFGSCVPHTTRPKRDYEVDGRDYHFVTSREQMEKDIQEHKFIEAGQYNNHLYGTSVQSVREVAEKGKHCILDVSGNAIKRLQIAQLYPISIFIKPKSMENIMEMNKRLTEEQARKTFERAMKLEQEFTEHFTAIVQGDTLEDIYNQVKQIIEEQSGSYIWVPAKEKL</t>
  </si>
  <si>
    <t>ENSE00001511628</t>
  </si>
  <si>
    <t>ENSG00000218857</t>
  </si>
  <si>
    <t>RP1-209B5.2</t>
  </si>
  <si>
    <t>2974133</t>
  </si>
  <si>
    <t>2974130</t>
  </si>
  <si>
    <t>ENSE00001563615</t>
  </si>
  <si>
    <t>ENSG00000196150</t>
  </si>
  <si>
    <t>ZNF250</t>
  </si>
  <si>
    <t>Zinc finger protein 250 (Zinc finger protein 647) [Source:UniProtKB/Swiss-Prot;Acc:P15622]</t>
  </si>
  <si>
    <t>3159099</t>
  </si>
  <si>
    <t>(-)alt-N-terminus,(-)alt-C-terminus,(-)AA:128(BX648173-PEP)-&gt;443(ENSP00000378371)</t>
  </si>
  <si>
    <t>(-)DOMAIN-KRAB,(-)Krueppel-associated_box-IPR001909,(-)ZN_FING-C2H2-type 1,(-)ZN_FING-C2H2-type 11,(-)ZN_FING-C2H2-type 12,(-)ZN_FING-C2H2-type 13,(-)ZN_FING-C2H2-type 2,(-)ZN_FING-C2H2-type 3,(-)ZN_FING-C2H2-type 4,(-)ZN_FING-C2H2-type 5,(-)ZN_FING-C2H2-type 6,(-)Znf_BED_prd-IPR003656,(-)Znf_C2H2-IPR007087,(-)Znf_C2H2-like-IPR015880</t>
  </si>
  <si>
    <t>(-)sequence: (BX648173-PEP)MHHHVQLIFVFFSRDGVSLYVGQAGLKLLTSSDPLTLASQSAGITDVSHHARPGFSTLEGSILLSLQLAVFFPDNLKYDHTTACTQQDSLSCPWGKCMPDLFNSVQSLKVLTLMFYKNVEATRCYEAC -&gt; (ENSP00000378371)MAAARLLPVPAGPQAKLTFEDVAVLLSQDEWDRLCPAQRGLYRNVMMETYGNVVSLGLPGSKPDIISQLERGEDPWVLDRKGAKKSQGLWSDYSDNLKYDHTTACTQQDSLSCPWECETKGESQNTDLSPKPLISEQTVILGKTPLGRIDQENNETKQSFCLSPNSVDHREVQVLSQSMPLTPHQAVPSGERPYMCVECGKCFGRSSHLLQHQRIHTGEKPYVCSVCGKAFSQSSVLSKHRRIHTGEKPYECNECGKAFRVSSDLAQHHKIHTGEKPHECLECRKAFTQLSHLIQHQRIHTGERPYVCPLCGKAFNHSTVLRSHQRVHTGEKPHRCNECGKTFSVKRTLLQHQRIHTGEKPFQCTECGKAFSLKATLIVHLRTHTGEKPYECNSCGKAFSQYSVLIQHQRIHTGEKPYECGECGRAFNQHGHLIQHQKVHRKL</t>
  </si>
  <si>
    <t>3159061</t>
  </si>
  <si>
    <t>BX648173-2</t>
  </si>
  <si>
    <t>ENSG00000111596</t>
  </si>
  <si>
    <t>CNOT2</t>
  </si>
  <si>
    <t>CCR4-NOT transcription complex subunit 2 (CCR4-associated factor 2) [Source:UniProtKB/Swiss-Prot;Acc:Q9NZN8]</t>
  </si>
  <si>
    <t>3421908</t>
  </si>
  <si>
    <t>(+)alt-C-terminus,(+)AA:488(AAF29095.1)-&gt;540(BAG38074.1)</t>
  </si>
  <si>
    <t>(+)sequence: (AAF29095.1)MVRTDGHTLSEKRNYQVTNSMFGASRKKFVEGVDSDYHDENMYYSQSSMFPHRSEKDMLASPSTSGQLSQFGASLYGQQSALGLPMRGMSNNTPQLNRSLSQGTQLPSHVTPTTGVPTMSLHTPPSPSRGILPMNPRNMMNHSQVGQGIGIPSRTNSMSSSGLGSPNRSSPSIICMPKQQPSRQPFTVNSMSGFGMNRNQAFGMNNSLSSNIFNGTDGSENVTGLDLSDFPALADRNRREGSGNPTPLINPLAGRAPYVGMVTKPANEQSQDFSIHNEDFPALPGSSYKDPTSSNDDSKSNLNTSGKTTSSTDGPKFPGDKSSTTQNNNQQKKGIQVLPDGRVTNIPQGMVTDQFGMIGLLTFIRAAETDPGMVHLALGSDLTTLGLNLNSPGNLYPKFASPWASSPCRPQDIDFHVPSEYLTNIHIRDKLAAIKLGRYGEDLLFYLYYMNGGDVLQLLAAVELFNRDWRYHKKNEYGLPGHQAWSQQ -&gt; (BAG38074.1)MVRTDGHTLSEKRNYQVTNSMFGASRKKFVEGVDSDYHDENMYYSQSSMFPHRSEKDMLASPSTSGQLSQFGASLYGQQSALGLPMRGMSNNTPQLNRSLSQGTQLPSHVTPTTGVPTMSLHTPPSPSRGILPMNPRNMMNHSQVGQGIGIPSRTSSMSSSGLGSPNRSSPSIICMPKQQPSRQPFTVNSMSGFGMNRNQAFGMNNSLSSNIFNGTDGSENVTGLDLSDFPALADRNRREGSGNPTPLINPLAGRAPYVGMVTKPANEQSQDFSIHNEDFPALPGSSYKDPTSSNDDSKSNLNTSGKTTSSTDGPKFPGDKSSTTQNNNQQKKGIQVLPDGRVTNIPQGMVTDQFGMIGLLTFIRAAETDPGMVHLALGSDLTTLGPNLNSPENLYPKFASPWASSPCRPQDIDFHVPSEYLTNIHIRDKLAAIKLGRYGEDLLFYLYYMNGGDVLQLLAAVELFNRDWRYHKEERVWITRAPGMEPTMKTNTYERGTYYFFDCLNWRKVAKEFHLEYDKLEERPHLPSTFNYNPAQQAF</t>
  </si>
  <si>
    <t>3421897</t>
  </si>
  <si>
    <t>AK315715-2|ENSE00001431530</t>
  </si>
  <si>
    <t>E23-10</t>
  </si>
  <si>
    <t>3940711</t>
  </si>
  <si>
    <t>(-)alt-N-terminus,(-)alt-C-terminus,(-)AA:76(BC063545-PEP)-&gt;421(AK058103-PEP)</t>
  </si>
  <si>
    <t>(-)ACT_SITE-Proton acceptor,(-)BINDING-ATP,(-)DOMAIN-AGC-kinase C-terminal,(-)DOMAIN-Protein kinase,(-)GPCR_kinase-IPR000239,(-)NP_BIND-ATP,(-)Prot_kinase_core-IPR000719,(-)Protein_kinase_ATP_BS-IPR017441,(-)Se/Thr_pkinase-rel-IPR017442,(-)Ser_thr_pkin_AS-IPR008271,(-)Ser_thr_pkinase-IPR002290,(-)Tyr_pkinase-IPR001245</t>
  </si>
  <si>
    <t>(-)sequence: (BC063545-PEP)MHLVMWPTSLLTTMDCFQQQLIFWSVLRGACMSFVTSGSTPAVKYCFHLPLQKASCLLTSTAKALFWTGYLIKGFL -&gt; (AK058103-PEP)MKELLSCSHPFSKQAVEHVQSHLSKKQVTSTLFQPYIEEICESLRGDIFQKFMESDKFTRFCQWKNVELNIHLTMNEFSVHRIIGRGGFGEVYGCRKADTGKMYAMKCLDKKRIKMKQGETLALNERIMLSLVSTGDCPFIVCMTYAFHTPDKLCFILDLMNGGDLHYHLSQHGVFSEKEMRFYATEIILGLEHMHNRFVVYRDLKPANILLDEHGHARISDLGLACDFSKKKPHASVGTHGYMAPEVLQKGTAYDSSADWFSLGCMLFKLLRGHSPFRQHKTKDKHEIDRMTLTVNVELPDTFSPELKSLLEGLLQRDVSKRLGCHGGGSQEVKEHSFFKGVDWQHVYLQKYPPPLIPPRGEVNAADAFDIGSFDEEDTKGIKLLDCDQELYKNFPLVISERWQQEVTETTEEIKVLFLC</t>
  </si>
  <si>
    <t>3663113</t>
  </si>
  <si>
    <t>(+)microRNA-target(hsa-let-7g:miranda,hsa-miR-933:mirbase,hsa-miR-152:TargetScan|mirbase,hsa-miR-575:mirbase,hsa-let-7i*:mirbase)</t>
  </si>
  <si>
    <t>(+)miR-sequence: (hsa-let-7g:miranda)ACTGTACAGCTGGCTCTACTTCC,(+)miR-sequence: (hsa-miR-933:mirbase)GCGAGTGGTTTCTTGTGCACT,(+)miR-sequence: (hsa-miR-152:TargetScan|mirbase)GCGAGTGGTTTCTTGTGCACTGG,(+)miR-sequence: (hsa-miR-575:mirbase)GGTACTGTACAGCTGGCTC,(+)miR-sequence: (hsa-let-7i*:mirbase)TGCGAGTGGTTTCTTGTGCAC</t>
  </si>
  <si>
    <t>ENSE00000852984</t>
  </si>
  <si>
    <t>ENSG00000178031</t>
  </si>
  <si>
    <t>ADAMTSL1</t>
  </si>
  <si>
    <t>ADAMTS-like protein 1 Precursor (ADAMTSL-1)(Punctin-1) [Source:UniProtKB/Swiss-Prot;Acc:Q8N6G6]</t>
  </si>
  <si>
    <t>3164069</t>
  </si>
  <si>
    <t>(+)alt-N-terminus,(+)AA:463(ENSP00000369911)-&gt;1762(ENSP00000369921)</t>
  </si>
  <si>
    <t>(-)Ig-IPR013151,(-)Ig-like-IPR007110,(-)Ig_I-set-IPR013098,(-)Ig_sub-IPR003599,(+)Crcmsprzoite-IPR003067,(+)DISULFID,(+)DOMAIN-TSP type-1 1,(+)DOMAIN-TSP type-1 2,(+)DOMAIN-TSP type-1 3,(+)DOMAIN-TSP type-1 4,(+)Ig-IPR013151,(+)Ig-like-IPR007110,(+)Ig_I-set-IPR013098,(+)Ig_V-set-IPR013106,(+)Ig_V-set_sub-IPR003596,(+)Ig_sub-IPR003599,(+)Ig_sub2-IPR003598,(+)Peptidase_M12B_ADAM-TS-IPR013273,(+)SIGNAL,(+)Thrombospondin_1_rpt-IPR000884,(+)Thrombospondin_1_rpt_sub-IPR008085</t>
  </si>
  <si>
    <t>(+)sequence: (ENSP00000369911)MSGVFCFFFFFLGVPEAEVTWFRNKSKLGSPHHLHEGSLLLTNVSSSDQGLYSCRAANLHGELTESTQLLILDPPQVPTQLEDIRALLAATGPNLPSVLTSPLGTQLVLDPGNSALLGCPIKGHPVPNITWFHGGQPIVTATGLTHHILAAGQILQVANLSGGSQGEFSCLAQNEAGVLMQKASLVIQDYWWSVDRLATCSASCGNRGVQQPRLRCLLNSTEVNPAHCAGKVRPAVQPIACNRRDCPSRWMVTSWSACTRSCGGGVQTRRVTCQKLKASGISTPVSNDMCTQVAKRPVDTQACNQQLCVEWAFSSWGQCNGPCIGPHLAVQHRQVFCQTRDGITLPSEQCSALPRPVSTQNCWSEACSVHWRVSLWTLCTATCGNYGFQSRRVECVHARTNKAVPEHLCSWGPRPANWQRCNITPCENMECRDTTRYCEKVKQLKLCQLSQFKSRCCGTCGKA -&gt; (ENSP00000369921)MECCRRATPGTLLLFLAFLLLSSRTARSEEDRDGLWDAWGPWSECSRTCGGGASYSLRRCLSSKSCEGRNIRYRTCSNVDCPPEAGDFRAQQCSAHNDVKHHGQFYEWLPVSNDPDNPCSLKCQAKGTTLVVELAPKVLDGTRCYTESLDMCISGLCQIVGCDHQLGSTVKEDNCGVCNGDGSTCRLVRGQYKSQLSATKSDDTVVAIPYGSRHIRLVLKGPDHLYLETKTLQGTKGENSLSSTGTFLVDNSSVDFQKFPDKEILRMAGPLTADFIVKIRNSGSADSTVQFIFYQPIIHRWRETDFFPCSATCGGGYQLTSAECYDLRSNRVVADQYCHYYPENIKPKPKLQECNLDPCPASDGYKQIMPYDLYHPLPRWEATPWTACSSSCGGGIQSRAVSCVEEDIQGHVTSVEEWKCMYTPKMPIAQPCNIFDCPKWLAQEWSPCTVTCGQGLRYRVVLCIDHRGMHTGGCSPKTKPHIKEECIVPTPCYKPKEKLPVEAKLPWFKQAQELEEGAAVSEEPSFIPEAWSACTVTCGVGTQVRIVRCQVLLSFSQSVADLPIDECEGPKPASQRACYAGPCSGEIPEFNPDETDGLFGGLQDFDELYDWEYEGFTKCSESCGGGVQEAVVSCLNKQTREPAEENLCVTSRRPPQLLKSCNLDPCPARWEIGKWSPCSLTCGVGLQTRDVFCSHLLSREMNETVILADELCRQPKPSTVQACNRFNCPPAWYPAQWQPCSRTCGGGVQKREVLCKQRMADGSFLELPETFCSASKPACQQACKKDDCPSEWLLSDWTECSTSCGEGTQTRSAICRKMLKTGLSTVVNSTLCPPLPFSSSIRPCMLATCARPGRPSTKHSPHIAAARKVYIQTRRQRKLHFVVGGFAYLLPKTAVVLRCPARRVRKPLITWEKDGQHLISSTHVTVAPFGYLKIHRLKPSDAGVYTCSAGPAREHFVIKLIGGNRKLVARPLSPRSEEEVLAGRKGGPKEALQTHKHQNGIFSNGSKAEKRGLAANPGSRYDDLVSRLLEQGGWPGELLASWEAQDSAERNTTSEEDPGAEQVLLHLPFTMVTEQRRLDDILGNLSQQPEELRDLYSKHLVAQLAQEIFRSHLEHQDTLLKPSERRTSPVTLSPHKHVSGFSSSLRTSSTGDAGGGSRRPHRKPTILRKISAAQQLSASEVVTHLGQTVALASGTLSVLLHCEAIGHPRPTISWARNGEEVQFSDRILLQPDDSLQILAPVEADVGFYTCNATNALGYDSVSIAVTLAGKPLVKTSRMTVINTEKPAVTVDIGSTIKTVQGVNVTINCQVAGVPEAEVTWFRNKSKLGSPHHLHEGSLLLTNVSSSDQGLYSCRAANLHGELTESTQLLILDPPQVPTQLEDIRALLAATGPNLPSVLTSPLGTQLVLDPGNSALLGCPIKGHPVPNITWFHGGQPIVTATGLTHHILAAGQILQVANLSGGSQGEFSCLAQNEAGVLMQKASLVIQDYWWSVDRLATCSASCGNRGVQQPRLRCLLNSTEVNPAHCAGKVRPAVQPIACNRRDCPSRWMVTSWSACTRSCGGGVQTRRVTCQKLKASGISTPVSNDMCTQVAKRPVDTQACNQQLCVEWAFSSWGQCNGPCIGPHLAVQHRQVFCQTRDGITLPSEQCSALPRPVSTQNCWSEACSVHWRVSLWTLCTATCGNYGFQSRRVECVHARTNKAVPEHLCSWGPRPANWQRCNITPCENMECRDTTRYCEKVKQLKLCQLSQFKSRCCGTCGKA</t>
  </si>
  <si>
    <t>3163982</t>
  </si>
  <si>
    <t>ENSE00001528773</t>
  </si>
  <si>
    <t>E30-4</t>
  </si>
  <si>
    <t>ENSG00000197343</t>
  </si>
  <si>
    <t>ZNF655</t>
  </si>
  <si>
    <t>Zinc finger protein 655 (Vav-interacting Krueppel-like protein) [Source:UniProtKB/Swiss-Prot;Acc:Q8N720]</t>
  </si>
  <si>
    <t>3014906</t>
  </si>
  <si>
    <t>(-)alt-coding,(-)AA:491(ENSP00000252713)-&gt;526(BAH14395.1)</t>
  </si>
  <si>
    <t>(-)sequence: (ENSP00000252713)MEEIPAQEAAGSPRVQFQSLETQSECLSPEPQFVQDTDMEQGLTGDGETREENKLLIPKQKISEEVHSYKVRVGRLKHDITQVPETREVYKSEDRLERLQEILRKFLYLEREFRQITISKETFTSEKNNECHEPEKSFSLDSTIDADQRVLRIQNTDDNDKYDMSFNQNSASGKHEHLNLTEDFQSSECKESLMDLSHLNKWESIPNTEKSYKCDVCGKIFHQSSALTRHQRIHTREKPYKCKECEKSFSQSSSLSRHKRIHTREKPYKCEASDKSCEASDKSCSPSSGIIQHKKIHTRAKSYKCSSCERVFSRSVHLTQHQKIHKEMPCKCTVCGSDFCHTSYLLEHQRVHHEEKAYEYDEYGLAYIKQQGIHFREKPYTCSECGKDFRLNSHLIQHQRIHTGEKAHECNECGKAFSQTSCLIQHHKMHRKEKSYECNEYEGSFSHSSDLILQQEVLTRQKAFDCDVWEKNSSQRAHLVQHQSIHTKENS -&gt; (BAH14395.1)MEEIPAQEAAGSPRVQFQSLETQSECLSPEPQFVQDTDMEQGLTGGFPISKPDGISQLEQDLQVFDLETKTREVLRDDCSDGETREENKLLIPKQKISEEVHSYKVRVGRLKHDITQVPETREVYKSEDRLERLQEILRKFLYLEREFRQITISKETFTSEKNNECHEPEKSFSLDSTIDADQRVLRIQNTDDNDKYDMSFNQNSASGKHEHSNLTEDFQSSECKESLMDLSHLNKWESIPNTEKSYKCDVCGKIFHQSSALTRHQRIHTREKPYKCKECEKSFSQSSSLSRHKRIHTREKPYKCEASDKSCEASDKSCSPSSGIIQHKKIHTRAKSYKCSSCERVFSRSVHLTQHQKIHKEMPCKCTVCGSDFCHTSYLLEHQRVHHEEKAYEYDEYGLAYIKQQGIHFREKPYTCSECGKDFRLNSHLIQHQRIHTGEKAHECNECGKAFSQTSCLIQHHKMHRKEKSYECNEYEGSFSHSSDLILQQEVLTRQKAFDCDVWEKNSSQRAHLVQHQSIHTKENS</t>
  </si>
  <si>
    <t>3014904</t>
  </si>
  <si>
    <t>ENSE00001421780</t>
  </si>
  <si>
    <t>ENSG00000111331</t>
  </si>
  <si>
    <t>OAS3</t>
  </si>
  <si>
    <t>2'-5'-oligoadenylate synthetase 3 ((2-5')oligo(A) synthetase 3)(2-5A synthetase 3)(EC 2.7.7.-)(p100 OAS)(p100OAS) [Source:UniProtKB/Swiss-Prot;Acc:Q9Y6K5]</t>
  </si>
  <si>
    <t>3432507</t>
  </si>
  <si>
    <t>(+)alt-C-terminus,(+)AA:1087(ENSP00000228928)-&gt;1087(BAB18647.1),(+)microRNA-target(hsa-miR-621:mirbase)</t>
  </si>
  <si>
    <t>(-)2-5-oligoadenylate_synth_UB-IPR006116,(-)REGION-OAS domain 1,(-)REGION-OAS domain 3,(+)REGION-OAS domain 2</t>
  </si>
  <si>
    <t>(+)sequence: (ENSP00000228928)MDLYSTPAAALDRFVARRLQPRKEFVEKARRALGALAAALRERGGRLGAAAPRVLKTVKGGSSGRGTALKGGCDSELVIFLDCFKSYVDQRARRAEILSEMRASLESWWQNPVPGLRLTFPEQSVPGALQFRLTSVDLEDWMDVSLVPAFNVLGQAGSGVKPKPQVYSTLLNSGCQGGEHAACFTELRRNFVNIRPAKLKNLILLVKHWYHQVCLQGLWKETLPPVYALELLTIFAWEQGCKKDAFSLAEGLRTVLGLIQQHQHLCVFWTVNYGFEDPAVGQFLQRQLKRPRPVILDPADPTWDLGNGAAWHWDLLAQEAASCYDHPCFLRGMGDPVQSWKGPGLPRAGCSGLGHPIQLDPNQKTPENSKSLNAVYPRAGSKPPSCPAPGPTGAASIVPSVPGMALDLSQIPTKELDRFIQDHLKPSPQFQEQVKKAIDIILRCLHENCVHKASRVSKGGSFGRGTDLRDGCDVELIIFLNCFTDYKDQGPRRAEILDEMRAQLESWWQDQVPSLSLQFPEQNVPEALQFQLVSTALKSWTDVSLLPAFDAVGQLSSGTKPNPQVYSRLLTSGCQEGEHKACFAELRRNFMNIRPVKLKNLILLVKHWYRQVAAQNKGKGPAPASLPPAYALELLTIFAWEQGCRQDCFNMAQGFRTVLGLVQQHQQLCVYWTVNYSTEDPAMRMHLLGQLRKPRPLVLDPADPTWNVGHGSWELLAQEAAALGMQACFLSRDGTSVQPWDVMPALLYQTPAGDLDKFISEFLQPNRQFLAQVNKAVDTICSFLKENCFRNSPIKVIKVVKGGSSAKGTALRGRSDADLVVFLSCFSQFTEQGNKRAEIISEIRAQLEACQQERQFEVKFEVSKWENPRVLSFSLTSQTMLDQSVDFDVLPAFDALGQLVSGSRPSSQVYVDLIHSYSNAGEYSTCFTELQRDFIISRPTKLKSLIRLVKHWYQQCTKISKGRGSLPPQHGLELLTVYAWEQGGKDSQFNMAEGFRTVLELVTQYRQLCIYWTINYNAKDKTVGDFLKQQLQKPRPIILDPADPTGNLGHNARWDLLAKEAAACTSALCCMGRNGIPIQPWPVKAAS -&gt; (BAB18647.1)MDLYSTPAAALDRFVARKLQPRKEFVEKARRALGALAAALRERGGRLGAAAPRVLKTVKGGSSGRGTALKGGCDSELVIFLDCFKSYVDQRARRAEILSEMRASLESWWQNPVPGLRLTFPEQSVPGALQFRLTSVDLEDWMDVSLVPAFNVLGQAGSGVKPKPQVYSTLLNSGCQGGEHAACFTELRRNFVNIRPAKLKNLILLVKHWYHQVCLQGLWKETLPPVYALELLTIFAWEQGCKKDAFSLAEGLRTVLGLIQQHQHLCVFWTVNYGFEDPAVGQFLQRQLKRPRPVILDPADPTWDLGNGAAWHWDLLAQEAASCYDHPCFLRGMGDPVQSWKGPGLPRAGCSGLGHPIQLDPNQKTPENSKSLNAVYPRAGSKPPSCPAPGPTGAASIVPSVPGMALDLSQIPTKELDRFIQDHLKPSPQFQEQVKKAIDIILRCLHENCVHKASRVSKGGSFGRGTDLRDGCDVELIIFLNCFTDYKDQGPRRAEILDEMRAHVESWWQDQVPSLSLQFPEQNVPEALQFQLVSTALKSWTDVSLLPAFDAVGQLSSGTKPNPQVYSRLLTSGCQEGEHKACFAELRRNFMNIRPVKLKNLILLVKHWYRQVAAQNKGKGPAPASLPPAYALELLTIFAWEQGCRQDCFNMAQGFRTVLGLVQQHQQLCVYWTVNYSTEDPAMRMHLLGQLRKPRPLVLDPADPTWNVGHGSWELLAQEAAALGMQACFLSRDGTSVQPWDVMPALLYQTPAGDLDKFISEFLQPNRQFLAQVNKAVDTICSFLKENCFRNSPIKVIKVVKGGSSAKGTALRGRSDADLVVFLSCFSQFTEQGNKRAEIISEIRAQLEACQQERQFEVKFEVSKWENPRVLSFSLTSQTMLDQSVDFDVLPAFDALGQLVSGSRPSSQVYVDLIHSYSNAGEYSTCFTELQRDFIISRPTKLKSLIRLVKHWYQQCTKISKGRGSLPPQHGLELLTVYAWEQGRKDSQFNMAEGFRTVLELVTQYRQLCIYWTINYNAKDKTVGDFLKQQLQKPRPIILDPADPTGNLGHNARWDLLAKEAAACTSALCCMGRNGIPIQPWPVKAAV,(+)miR-sequence: (hsa-miR-621:mirbase)CTCTGAGCTCGGTTGCTAGCA</t>
  </si>
  <si>
    <t>3432467</t>
  </si>
  <si>
    <t>AB044545-16|AF063613-16</t>
  </si>
  <si>
    <t>3911246</t>
  </si>
  <si>
    <t>ENSE00001522935</t>
  </si>
  <si>
    <t>2350545</t>
  </si>
  <si>
    <t>(+)alt-C-terminus,(+)AA:939(ENSP00000358955)-&gt;1013(ENSP00000234923),(+)microRNA-target(hsa-miR-125a-3p:mirbase,hsa-miR-34c-5p:mirbase,hsa-miR-650:mirbase,hsa-miR-34b*:mirbase,hsa-miR-449b:mirbase,hsa-let-7b:mirbase,hsa-miR-519e:mirbase,hsa-miR-515-3p:mirbase,hsa-miR-33b*:mirbase,hsa-let-7e:mirbase,hsa-let-7g:mirbase)</t>
  </si>
  <si>
    <t>(+)sequence: (ENSP00000358955)MAEPGHSHHLSARVRGRTERRIPRLWRLLLWAGTAFQVTQGTGPELHACKESEYHYEYTACDSTGSRWRVAVPHTPGLCTSLPDPIKGTECSFSCNAGEFLDMKDQSCKPCAEGRYSLGTGIRFDEWDELPHGFASLSANMELDDSAAESTGNCTSSKWVPRGDYIASNTDECTATLMYAVNLKQSGTVNFEYYYPDSSIIFEFFVQNDQCQPNADDSRWMKTTEKGWEFHSVELNRGNNVLYWRTTAFSVWTKVPKPVLVRNIAITEKGSSSCNVRPACTDKDYFYTHTACDANGETQLMYKWAKPKICSEDLEGAVKLPASGVKTHCPPCNPGFFKTNNSTCQPCPYGSYSNGSDCTRCPAGTEPAVGFEYKWWNTLPTNMETTVLSGINFEYKGMTGWEVAGDHIYTAAGASDNDFMILTLVVPGFRPPQSVMADTENKEVARITFVFETLCSVNCELYFMVGVNSRTNTPVETWKGSKGKQSYTYIIEENTTTSFTWAFQRTTFHEASRKYTNDVAKIYSINVTNVMNGVASYCRPCALEASDVGSSCTSCPAGYYIDRDSGTCHSCPT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CYFWKKNQKLEYKYSKLVMNATLKDCCGLIRCLNFRSFFIEYPNPPFCLPQTCQIYPHFVCK -&gt; (ENSP00000234923)MAEPGHSHHLSARVRGRTERRIPRLWRLLLWAGTAFQVTQGTGPELHACKESEYHYEYTACDSTGSRWRVAVPHTPGLCTSLPDPIKGTECSFSCNAGEFLDMKDQSCKPCAEGRYSLGTGIRFDEWDELPHGFASLSANMELDDSAAESTGNCTSSKWVPRGDYIASNTDECTATLMYAVNLKQSGTVNFEYYYPDSSIIFEFFVQNDQCQPNADDSRWMKTTEKGWEFHSVELNRGNNVLYWRTTAFSVWTKVPKPVLVRNIAITGVAYTSECFPCKPGTYADKQGSSFCKLCPANSYSNKGETSCHQCDPDKYSEKGSSSCNVRPACTDKDYFYTHTACDANGETQLMYKWAKPKICSEDLEGAVKLPASGVKTHCPPCNPGFFKTNNSTCQPCPYGSYSNGSDCTRCPAGTEPAVGFEYKWWNTLPTNMETTVLSGINFEYKGMTGWEVAGDHIYTAAGASDNDFMILTLVVPGFRPPQSVMADTENKEVARITFVFETLCSVNCELYFMVGVNSRTNTPVETWKGSKGKQSYTYIIEENTTTSFTWAFQRTTFHEASRKYTNDVAKIYSINVTNVMNGVASYCRPCALEASDVGSSCTSCPAGYYIDRDSGTCHSCPT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CYFWKKNQKLEYKYSKLVMNATLKDCDLPAADSCAIMEGEDVEDDLIFTSKKSLFGKIKSFTSKRTPDGFDSVPLKTSSGGLDMDL,(+)miR-sequence: (hsa-miR-125a-3p:mirbase)AGGCACTGCCTGCCTCACCTGC,(+)miR-sequence: (hsa-miR-34c-5p:mirbase)GAGGCACTGCCT,(+)miR-sequence: (hsa-miR-650:mirbase)TGCCTGCCTCACCTGCCTCCT,(+)miR-sequence: (hsa-miR-34b*:mirbase)GAGGCACTGCCTG,(+)miR-sequence: (hsa-miR-449b:mirbase)GAGGCACTGCCT,(+)miR-sequence: (hsa-let-7b:mirbase)CACTGCCTGCCTCACCTGCCTCC,(+)miR-sequence: (hsa-miR-519e:mirbase)GAGGCACTG,(+)miR-sequence: (hsa-miR-515-3p:mirbase)GAGGCACTG,(+)miR-sequence: (hsa-miR-33b*:mirbase)GAGGCACTG,(+)miR-sequence: (hsa-let-7e:mirbase)GAGGCACTGCCTGCCTCA,(+)miR-sequence: (hsa-let-7g:mirbase)GAGGCACTGCCTGCCTCA</t>
  </si>
  <si>
    <t>4027563</t>
  </si>
  <si>
    <t>ENSE00001050664</t>
  </si>
  <si>
    <t>ENSG00000071575</t>
  </si>
  <si>
    <t>TRIB2</t>
  </si>
  <si>
    <t>Tribbles homolog 2 (TRB-2) [Source:UniProtKB/Swiss-Prot;Acc:Q92519]</t>
  </si>
  <si>
    <t>2470179</t>
  </si>
  <si>
    <t>(+)alt-N-terminus,(+)AA:207(ENSP00000370874)-&gt;343(ENSP00000155926)</t>
  </si>
  <si>
    <t>(+)DOMAIN-Protein kinase,(+)Kinase_like-IPR011009,(+)Prot_kinase_core-IPR000719,(+)Se/Thr_pkinase-rel-IPR017442,(+)Ser_thr_pkinase-IPR002290,(+)Tyr_pkinase-IPR001245</t>
  </si>
  <si>
    <t>(+)sequence: (ENSP00000370874)MHSFVRTCKKLREEEAARLFYQIASAVAHCHDGGLVLRDLKLRKFIFKDEERTRVKLESLEDAYILRGDDDSLSDKHGCPAYVSPEILNTSGSYSGKAADVWSLGVMLYTMLVGRYPFHDIEPSSLFSKIRRGQFNIPETLSPKAKCLIRSILRREPSERLTSQEILDHPWFSTDFSVSNSAYGAKEVSDQLVPDVNMEENLDPFFN -&gt; (ENSP00000155926)MNIHRSTPITIARYGRSRNKTQDFEELSSIRSAEPSQSFSPNLGSPSPPETPNLSHCVSCIGKYLLLEPLEGDHVFRAVHLHSGEELVCKVFDISCYQESLAPCFCLSAHSNINQITEIILGETKAYVFFERSYGDMHSFVRTCKKLREEEAARLFYQIASAVAHCHDGGLVLRDLKLRKFIFKDEERTRVKLESLEDAYILRGDDDSLSDKHGCPAYVSPEILNTSGSYSGKAADVWSLGVMLYTMLVGRYPFHDIEPSSLFSKIRRGQFNIPETLSPKAKCLIRSILRREPSERLTSQEILDHPWFSTDFSVSNSAYGAKEVSDQLVPDVNMEENLDPFFN</t>
  </si>
  <si>
    <t>2470165</t>
  </si>
  <si>
    <t>ENSE00000804846|ENSE00001523848</t>
  </si>
  <si>
    <t>ENSG00000115641</t>
  </si>
  <si>
    <t>FHL2</t>
  </si>
  <si>
    <t>Four and a half LIM domains protein 2 (FHL-2)(Skeletal muscle LIM-protein 3)(SLIM 3)(LIM domain protein DRAL) [Source:UniProtKB/Swiss-Prot;Acc:Q14192]</t>
  </si>
  <si>
    <t>2568745</t>
  </si>
  <si>
    <t>(+)AA:279(ENSP00000322909)-&gt;279(ENSP00000350846)</t>
  </si>
  <si>
    <t>(+)sequence: (ENSP00000322909)MTERFDCHHCNESLFGKKYILREESPYCVVCFETLFANTCEECGKPIGCDCKDLSYKDRHWHEACFHCSQCRNSLVDKPFAAKEDQLLCTDCYSNEYSSKCQECKKTIMPGTRKMEYKGSSWHETCFICHRCQQPIGTKSFIPKDNQNFCVPCYEKQHAMQCVQCKKPITTGGVTYREQPWHKECFVCTACRKQLSGQRFTARDDFAYCLNCFCDLYAKKCAGCTNPISGLGGTKYISFEERQWHNDCFNCKKCSLSLVGRGFLTERDDILCPDCGKDI -&gt; (ENSP00000350846)MTERFDCHHCNESLFGKKYILREESPYCVVCFETLFANTCEECGKPIGCDCKDLSYKDRHWHEACFHCSQCRNSLVDKPFAAKEDQLLCTDCYSNEYSSKCQECKKTIMPGTRKMEYKGSSWHETCFICHRCQQPIGTKSFIPKDNQNFCVPCYEKQHAMQCVQCKKPITTGGVTYREQPWHKECFVCTACRKQLSGQRFTARDDFAYCLNCFCDLYAKKCAGCTNPISGLGGTKYISFEERQWHNDCFNCKKCSLSLVGRGFLTERDDILCPDCGKDI</t>
  </si>
  <si>
    <t>2568687</t>
  </si>
  <si>
    <t>ENSE00001471527</t>
  </si>
  <si>
    <t>ENSG00000054793</t>
  </si>
  <si>
    <t>ATP9A</t>
  </si>
  <si>
    <t>Probable phospholipid-transporting ATPase IIA (EC 3.6.3.1)(ATPase class II type 9A)(ATPase IIA) [Source:UniProtKB/Swiss-Prot;Acc:O75110]</t>
  </si>
  <si>
    <t>3909686</t>
  </si>
  <si>
    <t>(+)alt-coding,(+)AA:355(BC063701-PEP)-&gt;875(BC110591-PEP)</t>
  </si>
  <si>
    <t>(+)ACT_SITE-4-aspartylphosphate intermediate,(+)ATPase_P-typ_cation-exchng_asu-IPR006069,(+)ATPase_P-typ_ion-transptr-IPR001757,(+)ATPase_P-typ_phosphor_site-IPR018303,(+)Dehalogen-like_hydro-IPR005834,(+)METAL-Magnesium,(+)TOPO_DOM-Cytoplasmic,(+)TOPO_DOM-Extracellular,(+)TRANSMEM</t>
  </si>
  <si>
    <t>(+)sequence: (BC063701-PEP)MIFLRTSEKNGSCFLRTDQLDGETDWKLRLPVACTQRLPTAADLLQIRSYVYAEEPNIDIHNFVGTFTREDSDPPISESLSIENTLWAGTWSHQVLLWVLFFTLAENSGVEGKEGKQASLAADFSITQFKHLGRLLMVHGRNSYKRSAALSQFVIHRSLCISTMQAVFSSVFYFASVPLYQGFLIIGYSTIYTMFPVFSLVLDKDVKSEVAMLYPELYKDLLKGRPLSYKTFLIWVLISIYQGSTIMYGALLLFESEFVHIVAISFTSLILTELLMVALTIQTWHWLMTVAELLSLACYIASLVFLHEFIDVYFIATLSFLWKVSVITLVSCLPLYVLKYLRRRFSPPSYSKLTS -&gt; (BC110591-PEP)MIFLRTSEKNGSCFLRTDQLDGETDWKLRLPVACTQRLPTAADLLQIRSYVYAEEPNIDIHNFVGTFTREDSDPPISESLSIENTLWAGTVVASGTVVGVVLYTGRELRSVMNTSNPRSKIGLFDLEVNCLTKILFGALVVVSLVMVALQHFAGRWYLQIIRFLLLFSNIIPISLRVNLDMGKIVYSWVIRRDSKIPGTVVRSSTIPEQLGRISYLLTDKTGTLTQNEMIFKRLHLGTVAYGLDSMDEVQSHIFSIYTQQSQDPPAQKGPTLTTKVRRTMSSRVHEAVKAIALCHNVTPVYESNGVTDQAEAEKQYEDSCRVYQASSPDEVALVQWTESVGLTLVGRDQSSMQLRTPGDQILNFTILQIFPFTYESKRMGIIVRDESTGEITFYMKGADVVMAGIVQYNDWLEEECGNMAREGLRVLVVAKKSLAEEQYQDFEARYVQAKLSVHDRSLKVATVIESLEMEMELLCLTGVEDQLQADVRPTLETLRNAGIKVWMLTGDKLETATCTAKNAHLVTRNQDIHVFRLVTNRGEAHLELNAFRRKHDCALVISGDSLEVCLKYYEYEFMELACQCPAVVCCRCAPTQKAQIVRLLQERTGKLTCAVGDGGNDVSMIQESDCGVGVEGKEGKQASLAADFSITQFKHLGRLLMVHGRNSYKRSAALSQFVIHRSLCISTMQAVFSSVFYFASVPLYQGFLIIGYSTIYTMFPVFSLVLDKDVKSEVAMLYPELYKDLLKGRPLSYKTFLIWVLISIYQGSTIMYGALLLFESEFVHIVAISFTSLILTELLMVALTIQTWHWLMTVAELLSLACYIASLVFLHEFIDVYFIATLSFLWKVSVITLVSCLPLYVLKYLRRRFSPPSYSKLTS</t>
  </si>
  <si>
    <t>(direct)ATPase_P-typ_Plipid-transl-IPR006539, (direct)ATPase_P-typ_ion-transptr-IPR001757, (direct)Dehalogen-like_hydro-IPR005834</t>
  </si>
  <si>
    <t>3909642</t>
  </si>
  <si>
    <t>ENSE00000662722</t>
  </si>
  <si>
    <t>E28-1|E28-5</t>
  </si>
  <si>
    <t>2961652</t>
  </si>
  <si>
    <t>2735389</t>
  </si>
  <si>
    <t>(+)alt-N-terminus,(+)alt-C-terminus,(+)AA:184(ENSP00000273960)-&gt;322(AAV66897.1)</t>
  </si>
  <si>
    <t>(-)Reg_chr_condens-IPR000408,(-)Reg_csome_cond/b-lactamase_inh-IPR009091,(+)REPEAT-RCC1 1,(+)REPEAT-RCC1 2,(+)Reg_chr_condens-IPR000408</t>
  </si>
  <si>
    <t>(+)sequence: (ENSP00000273960)MTLNDIKIIQVSCGHYHSLALSKDSQVFSWGKNSHGQLGLGKEFPSQASPQRVRSLEGIPLAQVAAGGAHSFALSLCGTSFGWGSNSAGQLALSGRNVPVQSNKPLSVGALKNLGVVYISCGDAHTAVLTQDGKVFTFGDNRSGQLGYSPTPEKRGPQLVERIDGLVSQIDCGRNSKHGFMTFF -&gt; (AAV66897.1)MYFCWGADSRELQRRRTAGSPGAELLQAASGERHSLLLLTNHRVLSCGDNSRGQLGRRGAQRGELPEPIQALETLIVDLVSCGKEHSLAVCHKGRVFAWGAGSEGQLGIGEFKEISFTPKKIMTLNDIKIIQVSCGHYHSLALSKDSQVFSWGKNSHGQLGLGKEFPSQASPQRVRSLEGIPLAQVAAGGAHSFALSLCGTSFGWGSNSAGQLALSGRNVPVQSNKPLSVGALKNLGVVYISCGDAHTAVLTQDGKVFTFGDNRSGQLGYSPTPEKRGPQLVERIDGLVSQIDCGRLRGCSSQTHFCWNICQLCDNSSVKLE</t>
  </si>
  <si>
    <t>AY653202-11|AY653203-10|ENSE00000969960</t>
  </si>
  <si>
    <t>2623862</t>
  </si>
  <si>
    <t>(+)alt-N-terminus,(+)alt-C-terminus,(+)AA:393(AK075000-PEP)-&gt;428(BAG60023.1)</t>
  </si>
  <si>
    <t>(-)Cyt_P450_CS-IPR017972</t>
  </si>
  <si>
    <t>(+)sequence: (AK075000-PEP)MPELCLVLKVRHSENTLFIISDAANLHEFHADLRSCFAPQHMAMLCSPILYGSHTSLQEFLRQLLTFYKVAGGCQERSQGCFPVYLVYSDKRMVQTAAGDYSGNIEWASCTLCSAVRRSCCAPSEAVKSAAIPYWLLLTPQHLNVIKADFNPMPNRGTHNCRNRNSFKLSRVPLSTVLLDPTRSCTQPRGAFADSHVLELLVGYRFVTAIFVLPHEKFHFLRVYNQLRASLQDLKTVVIAKTPGTGGSPQGSFADGQPAERRASNDQRPQEVPAEALAPAPVEVPAPAPAAASASGPAKTPAPAEASTSALVPEETPVEAPAPPPAEAPAQYPSEHLIQATSEENQIPSHLPACPSLRHVASLRGSAIIELFHSSIAEVARVVELTGGPPSSG -&gt; (BAG60023.1)MATARTFGPEREAEPAKEARVVGSELVDTYTVYIIQVTDGSHEWTVKHRYSDFHDLHEKLVAERKIDKNLLPPKKIIGKNSRSLVEKREKDLEVYLQKLLTACVLLSTKAVYFVLHDGLRRYFSEPLQDFWHQKNTDYNNSPFHISQCFVLKLSDLQSVNVGLFDQHFRLTGSTPMQVVTCLTRDSYLTHCFLQHLMVVLSSLERTPSPEPVDKDFYSEFGNKTTGKMENYELIHSSRVKFTYPSEEEIGDLTFTVAQKMAEPEKAPALSILLYVQAFQVGMPPPGCCRGPLRPKTLLLTSSEIFLLDEDCVHYPLPEFAKEPPQRDRYRLDDGRRVRDLDRVLMGYQTYPQALTLVFDDVQGHDLMGSVTLDHFGEVPGGPARASQGREVQWQVFVPSAESREKLISLLARQWEALCGRELPVELTG</t>
  </si>
  <si>
    <t>AB023192-2|ENSE00000860933</t>
  </si>
  <si>
    <t>3339279</t>
  </si>
  <si>
    <t>(+)AA:194(ENSP00000338723)-&gt;194(ENSP00000377310),(+)microRNA-target(hsa-miR-130a:mirbase)</t>
  </si>
  <si>
    <t>(+)sequence: (ENSP00000338723)MTMRHNWTPDLSPLWVLLLCAHVVTLLVRATPVSQTTTAATASVRSTKDPCPSQPPVFPAAKQCPALEVTWPEVEVPLNGTLSLSCVACSRFPNFSILYWLGNGSFIEHLPGRLWEGSTSRERGSTGTQLCKALVLEQLTPALHSTNFSCVLVDPEQVVQRHVVLAQLWAGLRATLPPTQEALPSSHSSPQQQG -&gt; (ENSP00000377310)MTMRHNWTPDLSPLWVLLLCAHVVTLLVRATPVSQTTTAATASVRSTKDPCPSQPPVFPAAKQCPALEVTWPEVEVPLNGTLSLSCVACSRFPNFSILYWLGNGSFIEHLPGRLWEGSTSRERGSTGTQLCKALVLEQLTPALHSTNFSCVLVDPEQVVQRHVVLAQLWAGLRATLPPTQEALPSSHSSPQQQG,(+)miR-sequence: (hsa-miR-130a:mirbase)ATGCCTTAGCCTTGCACTC</t>
  </si>
  <si>
    <t>AF215907-6|ENSE00001371991|ENSE00001380291|ENSE00001516279|ENSE00001516284</t>
  </si>
  <si>
    <t>ENSG00000185551</t>
  </si>
  <si>
    <t>NR2F2</t>
  </si>
  <si>
    <t>COUP transcription factor 2 (COUP-TF II)(COUP-TF2)(Nuclear receptor subfamily 2 group F member 2)(Apolipoprotein AI regulatory protein 1)(ARP-1) [Source:UniProtKB/Swiss-Prot;Acc:P24468]</t>
  </si>
  <si>
    <t>3610168</t>
  </si>
  <si>
    <t>(+)alt-N-terminus,(+)alt-C-terminus,(+)AA:261(BAG60954.1)-&gt;351(AAA21479.1)</t>
  </si>
  <si>
    <t>(-)COUP_TF-IPR003068,(-)HELIX,(-)Nucl_hormone_rcpt_ligand-bd-IPR008946,(-)Nucl_hrmn_rcpt_lig-bd_core-IPR000536,(-)REGION-Important for dimerization,(-)RtnoidX_rcpt-IPR000003,(-)Str_hrmn_rcpt-IPR001723,(-)TURN,(+)COMPBIAS-Poly-Gln,(+)COUP_TF-IPR003068,(+)DNA_BIND-Nuclear receptor,(+)RtnoidX_rcpt-IPR000003,(+)Str_hrmn_rcpt-IPR001723,(+)VitD_rcpt-IPR000324,(+)ZN_FING-NR C4-type,(+)Znf_hrmn_rcpt-IPR001628</t>
  </si>
  <si>
    <t>(+)sequence: (BAG60954.1)MPPTQPTHGQFALTNGDPLNCHSYLSGYISLLLRAEPYPTSRFGSQCMQPNNIMGIENICELAARMLFSAVEWARNIPFFPDLQITDQVALLRLTWSELFVLNAAQCSMPLHVAPLLAAAGLHASPMSADRVVAFMDHIRIFQEQVEKLKALHVDSAEYSCLKAIVLFTSDACGLSDVAHVESLQEKSQCALEEYVRSQYPNQPTRFGKLLLRLPSLRTVSSSVIEQLFFVRLVGKTPIETLIRDMLLSGSSFNWPYMAIQ -&gt; (AAA21479.1)MAMVVSTWRDPQDEVPGSQGSQASQAPPVPGPPPGAPHTPQTPGQGGPASTPAQTAAGGQGGPGGPGSDKQQQQQHIECVVCGDKSSGKHYGQFTCEGCKSFFKRSVRRNLSYTCRANRNCPIDQHHRNQCQYCRLKKCLKVGMRREAVQRGRMPPTQPTHGQFALTNGDPLNCHSYLSGYISLLLRAEPYPTSRFGSQCMQPNNIMGIENICELAARMLFSAVEWARNIPFFPDLQITDQVALLRLTWSELFVLNAAQCSMPLHVAPLLAAAGLHASPMSADRVVAFMDHIRIFQEQVEKLKALHVDSAEYSCLKAIVLFTSDACGLSDVAHVESLQEKSQCALEEYVRS</t>
  </si>
  <si>
    <t>3610110</t>
  </si>
  <si>
    <t>ENSE00001363029|M62760-1</t>
  </si>
  <si>
    <t>ENSG00000148300</t>
  </si>
  <si>
    <t>REXO4</t>
  </si>
  <si>
    <t>RNA exonuclease 4 (EC 3.1.-.-)(Exonuclease XPMC2)(hPMC2)(Prevents mitotic catastrophe 2 protein homolog) [Source:UniProtKB/Swiss-Prot;Acc:Q9GZR2]</t>
  </si>
  <si>
    <t>3228722</t>
  </si>
  <si>
    <t>(+)alt-N-terminus,(+)AA:329(BAG58757.1)-&gt;422(ENSP00000361010)</t>
  </si>
  <si>
    <t>(+)sequence: (BAG58757.1)MGSKKKPKIIQQNKKETSPQVKGEEMPAGKDQEASRGSVPSGSKMDRRAPVPRTKASGTEHNKKGTKERTNGDIVPERGDIEHKKRKAKEAAPAPPTEEDIWFDDVDPADIEAAIGPEAAKIARKQLGQSEGSVSLSLVKEQAFGGLTRALALDCEMVGVGPKGEESMAARVSIVNQYGKCVYDKYVKPTEPVTDYRTAVSGIRPENLKQGEELEVVQKEVAEMLKGRILVGHALHNDLKVLFLDHPKKKIRDTQKYKPFKSQVKSGRPSLRLLSEKILGLQVQQAEHCSIQDAQAAMRLYVMVKKEWESMARDRRPLLTAPDHCSDDA -&gt; (ENSP00000361010)MGKAKVPASKRAPSSPVAKPGPVKTLTRKKNKKKKRFWKSKAREVSKKPASGPGAVVRPPKAPEDFSQNWKALQEWLLKQKSQAPEKPLVISQMGSKKKPKIIQQNKKETSPQVKGEEMPAGKDQEASRGSVPSGSKMDRRAPVPRTKASGTEHNKKGTKERTNGDIVPERGDIEHKKRKAKEAAPAPPTEEDIWFDDVDPADIEAAIGPEAAKIARKQLGQSEGSVSLSLVKEQAFGGLTRALALDCEMVGVGPKGEESMAARVSIVNQYGKCVYDKYVKPTEPVTDYRTAVSGIRPENLKQGEELEVVQKEVAEMLKGRILVGHALHNDLKVLFLDHPKKKIRDTQKYKPFKSQVKSGRPSLRLLSEKILGLQVQQAEHCSIQDAQAAMRLYVMVKKEWESMARDRRPLLTAPDHCSDDA</t>
  </si>
  <si>
    <t>3228705</t>
  </si>
  <si>
    <t>AK295982-1|AK315904-1|ENSE00001135646|ENSE00001559096</t>
  </si>
  <si>
    <t>E1-2|E1-5</t>
  </si>
  <si>
    <t>ENSG00000214226</t>
  </si>
  <si>
    <t>C17orf67</t>
  </si>
  <si>
    <t>Uncharacterized protein C17orf67 Precursor  [Source:UniProtKB/Swiss-Prot;Acc:Q0P5P2]</t>
  </si>
  <si>
    <t>3763595</t>
  </si>
  <si>
    <t>3763584</t>
  </si>
  <si>
    <t>ENSE00001530500|ENSE00001530503</t>
  </si>
  <si>
    <t>3836749</t>
  </si>
  <si>
    <t>(-)alt-N-terminus,(-)alt-C-terminus,(-)AA:52(AK021737-PEP)-&gt;363(AAH26308.1)</t>
  </si>
  <si>
    <t>(-)DNA_BIND-Basic motif,(-)DOMAIN-Helix-loop-helix motif,(-)DOMAIN-PAS 1,(-)HLH_DNA_bd-IPR011598,(-)HLH_basic-IPR001092,(-)Nuc_translocat-IPR001067,(-)PAS-IPR000014,(-)PAS_fold-IPR013767</t>
  </si>
  <si>
    <t>(-)sequence: (AK021737-PEP)MCHHAWLMFICFVETRFHHVAQAGLELLSSSDPPALASQSAGITGMNHHARQ -&gt; (AAH26308.1)MALGLQRARSTTELRKEKSRDAARSRRSQETEVLYQLAHTLPFARGVSAHLDKASIMRLTISYLRMHRLCAAGEWNQVGAGGEPLDACYLKALEGFVMVLTAEGDMAYLSENVSKHLGLSQLELIGHSIFDFIHPCDQEELQDALTPQQTLSRRKVEARTERCFSLRMKSTLTSRGRTLNLKAATWKVLNCSGHMRAYKPPAQTSPAGSPDSEPPLQCLVLICEAIPHPGSLEPPLGRGAFLSRHSLDMKFTYCDDRIAEVAGYSPDDLIGCSAYEYIHALDSDAVSKSIHTCMYPISPGAKPAATWPPADTRTPQLPIPQDALPPHLNTSSLLPKPQGTVSFLAPSYPVPRSFSPHLPPWWP</t>
  </si>
  <si>
    <t>AK021421-12|AK299699-13</t>
  </si>
  <si>
    <t>ENSG00000153944</t>
  </si>
  <si>
    <t>MSI2</t>
  </si>
  <si>
    <t>RNA-binding protein Musashi homolog 2 (Musashi-2) [Source:UniProtKB/Swiss-Prot;Acc:Q96DH6]</t>
  </si>
  <si>
    <t>3728148</t>
  </si>
  <si>
    <t>(+)alt-N-terminus,(+)AA:267(BAG59763.1)-&gt;328(ENSP00000284073)</t>
  </si>
  <si>
    <t>(+)DOMAIN-RRM 1,(+)RRM_RNP1-IPR000504</t>
  </si>
  <si>
    <t>(+)sequence: (BAG59763.1)MMRGYIKKVLKNTSYHVNQYLFIQHGWSGSGDQSVLYSCNLMRMVTRTKKIFVGGLSANTVVEDVKQYFEQFGKVEDAMLMFDKTTNRHRGFGFVTFENEDVVEKVCEIHFHEINNKMVECKKAQPKEVMFPPGTRGRARGLPYTMDAFMLGMGMLGYPNFVATYGRGYPGFAPSYGYQFPGFPAAAYGPVAAAAVAAARGSGSNPARPGGFPGANSPGPVADLYGPASQDSGVGNYISAASPQPGSGFGHGIAGPLIATAFTNGYH -&gt; (ENSP00000284073)MEANGSQGTSGSANDSQHDPGKMFIGGLSWQTSPDSLRDYFSKFGEIRECMVMRDPTTKRSRGFGFVTFADPASVDKVLGQPHHELDSKTIDPKVAFPRRAQPKMVTRTKKIFVGGLSANTVVEDVKQYFEQFGKVEDAMLMFDKTTNRHRGFGFVTFENEDVVEKVCEIHFHEINNKMVECKKAQPKEVMFPPGTRGRARGLPYTMDAFMLGMGMLGYPNFVATYGRGYPGFAPSYGYQFPGFPAAAYGPVAAAAVAAARGSGSNPARPGGFPGANSPGPVADLYGPASQDSGVGNYISAASPQPGSGFGHGIAGPLIATAFTNGYH</t>
  </si>
  <si>
    <t>3728147</t>
  </si>
  <si>
    <t>ENSE00001263996</t>
  </si>
  <si>
    <t>ENSG00000122694</t>
  </si>
  <si>
    <t>GLIPR2</t>
  </si>
  <si>
    <t>Golgi-associated plant pathogenesis-related protein 1 (Golgi-associated PR-1 protein)(GAPR-1)(Glioma pathogenesis-related protein 2)(GliPR 2) [Source:UniProtKB/Swiss-Prot;Acc:Q9H4G4]</t>
  </si>
  <si>
    <t>3168388</t>
  </si>
  <si>
    <t>(-)alt-N-terminus,(-)alt-C-terminus,(-)AA:12(CAH18647.1)-&gt;94(AK091288-PEP)</t>
  </si>
  <si>
    <t>(-)sequence: (CAH18647.1)MGKSESLQSLQR -&gt; (AK091288-PEP)MIRQERRWLIDGTVKSRTITSSSLASPRGLDTSRPWYGRTPRRWAWGRRPQVTGPPLWWPDTSQRGMLSMRASSKKTSCRRRSNLLNVMGRWQT</t>
  </si>
  <si>
    <t>3168385</t>
  </si>
  <si>
    <t>ENSE00001346070|ENSE00001475647</t>
  </si>
  <si>
    <t>ENSG00000175063</t>
  </si>
  <si>
    <t>UBE2C</t>
  </si>
  <si>
    <t>Ubiquitin-conjugating enzyme E2 C (EC 6.3.2.19)(Ubiquitin-protein ligase C)(Ubiquitin carrier protein C)(UbcH10) [Source:UniProtKB/Swiss-Prot;Acc:O00762]</t>
  </si>
  <si>
    <t>I1-1</t>
  </si>
  <si>
    <t>3887052</t>
  </si>
  <si>
    <t>(+)alt-N-terminus,(+)alt-C-terminus,(+)AA:50(ENSP00000243893)-&gt;140(ENSP00000385878)</t>
  </si>
  <si>
    <t>(+)ACT_SITE-Glycyl thioester intermediate,(+)HELIX,(+)STRAND,(+)TURN,(+)UBQ-conjugat/RWD-like-IPR016135,(+)UBQ-conjugat_E2-IPR000608</t>
  </si>
  <si>
    <t>(+)sequence: (ENSP00000243893)MASQNRDPAATSVAAARKGAEPSGGAARGPVGKRLQQELMTLMNPTLIVP -&gt; (ENSP00000385878)MTLMMSGDKGISAFPESDNLFKWVGTIHGAAGTVYEDLRYKLSLEFPSGYPYNAPTVKFLTPCYHPNVDTQGNICLDILKEKWSALYDVRTILLSIQSLLGEPNIDSPLNTHAAELWKNPTAFKKYLQETYSKQVTSQEP</t>
  </si>
  <si>
    <t>3887049</t>
  </si>
  <si>
    <t>ENSE00001554561</t>
  </si>
  <si>
    <t>ENSG00000114861</t>
  </si>
  <si>
    <t>FOXP1</t>
  </si>
  <si>
    <t>Forkhead box protein P1  [Source:UniProtKB/Swiss-Prot;Acc:Q9H334]</t>
  </si>
  <si>
    <t>2681937</t>
  </si>
  <si>
    <t>(+)alt-N-terminus,(+)AA:454(AF275309-PEP)-&gt;677(AAL56661.1)</t>
  </si>
  <si>
    <t>(+)COMPBIAS-Gln-rich,(+)SITE-Breakpoint for translocation to form PAX5-FOXP1</t>
  </si>
  <si>
    <t>(+)sequence: (AF275309-PEP)MIPTELQQLWKEVTSAHTAEETTGNNHSSLDLTTTCVSSSAPSKTSLIMNPHASTNGQLSVHTPKRESLSHEEHPHSHPLYGHGVCKWPGCEAVCEDFQSFLKHLNSEHALDDRSTAQCRVQMQVVQQLELQLAKDKERLQAMMTHLHVKSTEPKAAPQPLNLVSSVTLSKSASEASPQSLPHTPTTPTAPLTPVTQGPSVITTTSMHTVGPIRRRYSDKYNVPISSDIAQNQEFYKNAEVRPPFTYASLIRQAILESPEKQLTLNEIYNWFTRMFAYFRRNAATWKNAVRHNLSLHKCFVRVENVKGAVWTVDEVEFQKRRPQKISGNPSLIKNMQSSHAYCTPLNAALQASMAENSIPLYTTASMGNPTLGNLASAIREELNGAMEHTNSNESDSSPGRSPMQAVHPVHVKEEPLDPEEAEGPLSLVTTANHSPDFDHDRDYEDEPVNEDME -&gt; (AAL56661.1)MMQESGTETKSNGSAIQNGSGGSNHLLECGGLREGRSNGETPAVDIGAADLAHAQQQQQQALQVARQLLLQQQQQQQVSGLKSPKRNDKQPALQVPVSVAMMTPQVITPQQMQQILQQQVLSPQQLQVLLQQQQALMLQQQQLQEFYKKQQEQLQLQLLQQQHAGKQPKEQQQVATQQLAFQQQLLQMQQLQQQHLLSLQRQGLLTIQPGQPALPLQPLAQGMIPTELQQLWKEVTSAHTAEETTGNNHSSLDLTTTCVSSSAPSKTSLIMNPHASTNGQLSVHTPKRESLSHEEHPHSHPLYGHGVCKWPGCEAVCEDFQSFLKHLNSEHALDDRSTAQCRVQMQVVQQLELQLAKDKERLQAMMTHLHVKSTEPKAAPQPLNLVSSVTLSKSASEASPQSLPHTPTTPTAPLTPVTQGPSVITTTSMHTVGPIRRRYSDKYNVPISSADIAQNQEFYKNAEVRPPFTYASLIRQAILESPEKQLTLNEIYNWFTRMFAYFRRNAATWKNAVRHNLSLHKCFVRVENVKGAVWTVDEVEFQKRRPQKISGNPSLIKNMQSSHAYCTPLNAALQASMAENSIPLYTTASMGNPTLGNLASAIREELNGAMEHTNSNESDSSPGRSPMQAVHPVHVKEEPLDPEEAEGPLSLVTTANHSPDFDHDRDYEDEPVNEDME</t>
  </si>
  <si>
    <t>2681753</t>
  </si>
  <si>
    <t>AF250920-1</t>
  </si>
  <si>
    <t>E33-2|E33-4</t>
  </si>
  <si>
    <t>ENSG00000129214</t>
  </si>
  <si>
    <t>SHBG</t>
  </si>
  <si>
    <t>Sex hormone-binding globulin Precursor (SHBG)(Sex steroid-binding protein)(SBP)(Testis-specific androgen-binding protein)(ABP)(Testosterone-estrogen-binding globulin)(Testosterone-estradiol-binding globulin)(TeBG) [Source:UniProtKB/Swiss-Prot;Acc:P04278]</t>
  </si>
  <si>
    <t>3708929</t>
  </si>
  <si>
    <t>(-)truncated,(+)AA:82(EU352674-PEP)-&gt;175(EU352673-PEP)</t>
  </si>
  <si>
    <t>(+)DISULFID,(+)HELIX,(+)STRAND</t>
  </si>
  <si>
    <t>(+)sequence: (EU352674-PEP)MTFDLTKITKTSSSFEVRTWDPEGVIFYGDTNPKDDWFMLGLRDGRPEIQLHNHWAQLTVGAGPRLDDGRWHQEKTLPPLFA -&gt; (EU352673-PEP)MTFDLTKITKTSSSFEVRTWDPEGVIFYGDTNPKDDWFMLGLRDGRPEIQLHNHWAQLTVGAGPRLDDGRWHQLVPALDGCLRRDSWLDKQAEISASAPTSLRSCDVESNPGIFLPPGTQAEFNLRGEDSSTSFCLNGLWAQGQRLDVDQALNRSHEIWTHSCPQSPGNGTDASH</t>
  </si>
  <si>
    <t>(direct)ConA_like_lec_gl-IPR008985, (direct)Laminin_G-IPR001791, (direct)Laminin_G_1-IPR012679, (direct)Laminin_G_2-IPR012680</t>
  </si>
  <si>
    <t>3708919</t>
  </si>
  <si>
    <t>ENSE00000887383</t>
  </si>
  <si>
    <t>2780177</t>
  </si>
  <si>
    <t>ENSE00001193410</t>
  </si>
  <si>
    <t>U5-1</t>
  </si>
  <si>
    <t>3963975</t>
  </si>
  <si>
    <t>(+)alt-N-terminus,(+)alt-C-terminus,(+)AA:140(ENSP00000370425)-&gt;156(AK127072-PEP)</t>
  </si>
  <si>
    <t>(+)sequence: (ENSP00000370425)MQFILLQEILPPLCPGEHQCFSSGNSARLGEKESSIKEDPQPARFSDVSATGARSSGGTLHRAPGPACARDAAELGAAMPGLVSGPLGAALQPRGAGVQLGAATGPGSCSKRVVQRQMPDKTQPGTRPGPPTCPSGPRPE -&gt; (AK127072-PEP)MAARFWPPAQTSWLVHGVFGLWGCPSCPLPLPAPGGHCSCCDSWDGRTLGFSGHGLCSSFPLLSLPRDGAEQAPESFCPIPAVPTQGSPGLHCFSPGHPARPSGLALPLAGLALATCPHCACWGPSPAPQVWEGLAPGRSCTMFPGYSSLHPCPLL</t>
  </si>
  <si>
    <t>ENSG00000220243</t>
  </si>
  <si>
    <t>RP11-159H20.3</t>
  </si>
  <si>
    <t>3175548</t>
  </si>
  <si>
    <t>3175546</t>
  </si>
  <si>
    <t>ENSE00001550485</t>
  </si>
  <si>
    <t>2534316</t>
  </si>
  <si>
    <t>(+)alt-C-terminus,(+)AA:551(BAG59329.1)-&gt;600(ENSP00000264605),(+)microRNA-target(hsa-miR-383:mirbase,hsa-miR-144:mirbase,hsa-miR-219-5p:mirbase,hsa-miR-302b*:mirbase,hsa-miR-600:mirbase,hsa-miR-671-5p:mirbase,hsa-miR-409-3p:mirbase,hsa-miR-27b*:mirbase,hsa-miR-449b:mirbase,hsa-miR-518d-5p:mirbase,hsa-miR-23a:mirbase,hsa-miR-557:mirbase,hsa-miR-449a:mirbase,hsa-miR-224:mirbase,hsa-miR-510:mirbase,hsa-miR-195:mirbase,hsa-miR-493:mirbase,hsa-miR-128a:mirbase,hsa-miR-103:mirbase,hsa-miR-486-3p:mirbase,hsa-miR-34c-5p:mirbase,hsa-miR-616:mirbase)</t>
  </si>
  <si>
    <t>(+)sequence: (BAG59329.1)MGKKLDLSKLTDEEAQHVLEVVQRDFDLRRKEEERLEALKGKIKKESSKRELLSDTAHLNETHCARCLQPYQLLVNSKRQCLECGLFTCKSCGRVHPEEQGWICDPCHLARVVKIGSLEWYYEHVKARFKRFGSAKVIRSLHGRLQGGAGPELISEERSGDSDQTDEDGEPGSEAQAQAQPFGSKKKRLLSVHDFDFEGDSDDSTQPQGHSLHLSSVPEARDSPQSLTDESCSEKAAPHKAEGLEEADTGASGCHSHPEEQPTSISPSRHGALAELCPPGGSHRMALGTAAALGSNVIRNEQLPLQYLADVDTSDEESIRAHVMASHHSKRRGRASSESQIFELNKHISAVECLLTYLENTVVPPLAKGLGAGVRTEADVEEEALRRKLEELTSNVSDQETSSEEEEAKDEKAEPNRDKSVGPLPQADPEVGTAAHQTNRQEKSPQDPGDPVQYNRTTDEELSELEDRVAVTASEVQQAESEVSDIESRIAALRAAGLTVKPSGKPRRKSNLPALYEGTLSLCSEDLKHTHPDSVKSKRSRLNHVASCGNP -&gt; (ENSP00000264605)MGKKLDLSKLTDEEAQHVLEVVQRDFDLRRKEEERLEALKGKIKKESSKRELLSDTAHLNETHCARCLQPYQLLVNSKRQCLECGLFTCKSCGRVHPEEQGWICDPCHLARVVKIGSLEWYYEHVKARFKRFGSAKVIRSLHGRLQGGAGPELISEERSGDSDQTDEDGEPGSEAQAQAQPFGSKKKRLLSVHDFDFEGDSDDSTQPQGHSLHLSSVPEARDSPQSLTDESCSEKAAPHKAEGLEEADTGASGCHSHPEEQPTSISPSRHGALAELCPPGGSHRMALGTAAALGSNVIRNEQLPLQYLADVDTSDEESIRAHVMASHHSKRRGRASSESQIFELNKHISAVECLLTYLENTVVPPLAKGLGAGVRTEADVEEEALRRKLEELTSNVSDQETSSEEEEAKDEKAEPNRDKSVGPLPQADPEVGTAAHQTNRQEKSPQDPGDPVQYNRTTDEELSELEDRVAVTASEVQQAESEVSDIESRIAALRAAGLTVKPSGKPRRKSNLPIFLPRVAGKLGKRPEDPNADPSSEAKAMAVPYLLRRKFSNSLKSQGKDDDSFDRKSVYRGSLTQRNPNARKGMASHTFAKPVVAHQS,(+)miR-sequence: (hsa-miR-383:mirbase)CCCCACCATCCTCTCTGATCT,(+)miR-sequence: (hsa-miR-144:mirbase)CCGAAGACCTTTATACTGTG,(+)miR-sequence: (hsa-miR-219-5p:mirbase)TGACTTCCCTTTAGGACAATGT,(+)miR-sequence: (hsa-miR-302b*:mirbase)AAAAAGATGACTCAGTTAAGGC,(+)miR-sequence: (hsa-miR-600:mirbase)ACCATCCTCTCTGATCTGTGAGA,(+)miR-sequence: (hsa-miR-671-5p:mirbase)TTTTACCCCTTTCACTCTTGGCTTTCT,(+)miR-sequence: (hsa-miR-409-3p:mirbase)CTGCAAGTGGACAGCGACATTC,(+)miR-sequence: (hsa-miR-27b*:mirbase)CTGTGAGAAACAGCTAAGCTGC,(+)miR-sequence: (hsa-miR-449b:mirbase)GACATTCAGTCCTGCACTGCTC,(+)miR-sequence: (hsa-miR-518d-5p:mirbase)GCTGCTGTGACTTCCCTTTAGGA,(+)miR-sequence: (hsa-miR-23a:mirbase)CGAAGACCTTTATACTGTGAT,(+)miR-sequence: (hsa-miR-557:mirbase)CCTTTAGGACAATGTTGTGTAAAT,(+)miR-sequence: (hsa-miR-449a:mirbase)GACATTCAGTCCTGCACTGCTC,(+)miR-sequence: (hsa-miR-224:mirbase)AGCTAAGCTGCTGTGACTTC,(+)miR-sequence: (hsa-miR-510:mirbase)TCCTGCACTGCTCACCTGGGTT,(+)miR-sequence: (hsa-miR-195:mirbase)CTTGGCTTTCTTATGTTGCTT,(+)miR-sequence: (hsa-miR-493:mirbase)AAGGACACACCGAAGACCTTTA,(+)miR-sequence: (hsa-miR-128a:mirbase)CCGAAGACCTTTATACTGTGA,(+)miR-sequence: (hsa-miR-103:mirbase)TCTTGGCTTTCTTATGTTGCT,(+)miR-sequence: (hsa-miR-486-3p:mirbase)GATGACTCCTGGCTGCCCCA,(+)miR-sequence: (hsa-miR-34c-5p:mirbase)ACATTCAGTCCTGCACTGCTC,(+)miR-sequence: (hsa-miR-616:mirbase)CTGCTCACCTGGGTTTACTGATGACT</t>
  </si>
  <si>
    <t>ENSE00001510390|ENSE00001583916|ENSE00001586816</t>
  </si>
  <si>
    <t>ENSG00000049246</t>
  </si>
  <si>
    <t>PER3</t>
  </si>
  <si>
    <t>Period circadian protein homolog 3 (Circadian clock protein PERIOD 3)(hPER3)(Cell growth-inhibiting gene 13 protein) [Source:UniProtKB/Swiss-Prot;Acc:P56645]</t>
  </si>
  <si>
    <t>2318680</t>
  </si>
  <si>
    <t>(+)alt-N-terminus,(+)alt-C-terminus,(+)AA:336(BC111010-PEP)-&gt;1087(AK308303-PEP)</t>
  </si>
  <si>
    <t>(-)REGION-CRY binding domain,(+)COMPBIAS-Poly-Ser,(+)DOMAIN-PAC,(+)DOMAIN-PAS 1,(+)DOMAIN-PAS 2,(+)MOTIF-Nuclear export signal,(+)MOTIF-Nuclear localization signal,(+)PAC-IPR001610,(+)PAS-IPR000014,(+)PAS_fold_3-IPR013655,(+)REGION-CSNK1E binding domain</t>
  </si>
  <si>
    <t>(+)sequence: (BC111010-PEP)MTVFLPDPPVCPLLSPSFLPCPFLGATASSAISPSMSSAMSPTLDPPPSVTSQRREEEKWEAQSEGHPFITSRSSSPLQLNLLQEEMPRPSESPDQMRRNTCPQTEYCVTGNNGSESSPATTGALSTGSPPRENPSHPTASALSTGSPPMKNPSHPTASTLSMGLPPSRTPSHPTATVLSTGSPPSESPSRTGSAASGSSDSSIYLTSSVYSSKISQNGQQSQDVQKKETFPNVAEEPIWRMIRQTPERILMTYQVPERVKEVVLKEDLEKLESMRQQQPQFSHGQKEELAKVYNWIQSQTVTQEIDIQACVTCENEDSADGAATSCGQVLVEDSC -&gt; (AK308303-PEP)MPRGEAPGPGRRGAKDEALGEESGERWSPEFHLQRKLADSSHSEQQDRNRVSEELIMVVQEMKKYFPSERRNKPSTLDALNYALRCVHSVQANSEFFQILSQNGAPQADVSMYSLEELATIASEHTSKNTDTFVAVFSFLSGRLVHISEQAALILNRKKDVLASSHFVDLLAPQDMRVFYAHTARAQLPFWNNWTQRAAARYECAPVKPFFCRIRGGEDRKQEKCHSPFRIIPYLIHVHHPAQPELESEPCCLTVVEKIHSGYEAPRIPVNKRIFTTTHTPGCVFLEVDEKAVPLLGYLPQDLIGTSILSYLHPEDRSLMVAIHQKVLKYAGHPPFEHSPIRFCTQNGDYIILDSSWSSFVNPWSRKISFIIGRHKVRTSPLNEDVFATKIKKMNDNDKDITELQEQIYKLLLQPVHVSVSSGYGSLGSSGSQEQLVSIASSSEASGHRVEETKAEQMTLQQVYASVNKIKNLGQQLYIESMTKSSFKPVTGTRTEPNGGGESANGGGECKTFTSFHQTLKNNSVYTEPCEDLRNDEHSPSYQQINCIDSVIRYLKSYNIPALKRKCISCTNTTSSSSEEDKQNHKADDVQALQAGLQIPAIPKSEMPTNGRSIDTGGGAPQILSTAMLSLGSGISQCGYSSTIVHVPPPETARDATLFCEPWTLNMQPAPLTSEEFKHVGLTAAVLSAHTQKEEQNYVDKFREKILSSPYSSYLQQESRSKAKYSYFQGDSTSKQTRSAGCRKGKHKRKKLPEPPDSSSSNTGSGPRRGAHQNAQPCCPSAASSPHTSSPTFPPAAMVPSQAPYLVPAFPLPAATSPGREYAAPGTAPEGLHGPPLSEGLQPHPAFPFPYLDTFMTVFLPDPAVCPLLSPSFLPCPFLGATASSAISPSMSSAMSPTLDPPPSVTSQRREEEKWEAQSEGHPFITSRSSSPLQLNLLQEEMPRPSESPDQMRRNTCPQTEYCVTGNNGSESSPATTGALSTGSPPRENPSHPTASALSTGSPPMKNPSHPTASTLSTGLPPSRTPSHPTATVLSTGSPPSESPSRTGSAASGSSDSSIYLTSSVYSSKISQNGQQSQDVQKKRNIS</t>
  </si>
  <si>
    <t>2318656</t>
  </si>
  <si>
    <t>ENSE00000401694</t>
  </si>
  <si>
    <t>ENSG00000198453</t>
  </si>
  <si>
    <t>ZNF568</t>
  </si>
  <si>
    <t>Zinc finger protein 568  [Source:UniProtKB/Swiss-Prot;Acc:Q3ZCX4]</t>
  </si>
  <si>
    <t>3831632</t>
  </si>
  <si>
    <t>(+)alt-N-terminus,(+)alt-C-terminus,(+)AA:69(BC041927-PEP)-&gt;502(AAI31548.1)</t>
  </si>
  <si>
    <t>(+)DOMAIN-KRAB,(+)Krueppel-associated_box-IPR001909,(+)ZN_FING-C2H2-type 1,(+)ZN_FING-C2H2-type 10,(+)ZN_FING-C2H2-type 2,(+)ZN_FING-C2H2-type 3,(+)ZN_FING-C2H2-type 4,(+)ZN_FING-C2H2-type 5,(+)ZN_FING-C2H2-type 6,(+)ZN_FING-C2H2-type 7,(+)ZN_FING-C2H2-type 8,(+)ZN_FING-C2H2-type 9,(+)Znf_BED_prd-IPR003656,(+)Znf_C2H2-IPR007087,(+)Znf_C2H2-like-IPR015880,(+)Znf_TFIIS-IPR001222</t>
  </si>
  <si>
    <t>(+)sequence: (BC041927-PEP)MCGLHAHASPLREVRAVRWGRKRVSGRCSRDGRRVSGPLAPSSVEGSVGPRAGREWVWCEAGAGAVWEC -&gt; (AAI31548.1)MTSQSSVISNSCVTMERLSHMMERKAWCSQESALSEEEEDTTRPLETVTFKDVAVDLTQEEWEQMKPAQRNLYRDVMLENYSNLVTVGCQVTKPDVIFKLEQEEEPWVMEEEMFGRHCPVWEVDEQIKKQQETLVRKVTSISKKILIKEKVIECKKVAKIFPLSSDIVTSRQSFYDCDSLDKGLEHNLDLLRYEKGCVREKQSNEFGKPFYHCASYVVTPFKCNQCGQDFSHKFDLIRHERIHAGEKPYECKECGKAFSRKENLITHQKIHTGEKPYKCNECGKAFIQMSNLIRHHRIHTGEKPYACKDCWKAFSQKSNLIEHERIHTGEKPYECKECGKSFSQKQNLIEHEKIHTGEKPYACNECGRAFSRMSSVTLHMRSHTGEKPYKCNKCGKAFSQCSVFIIHMRSHTGEKPYVCSECGKAFSQSSSLTVHMRNHTAEKPYECKECGKAFSRKENLITHQKIHTGEKPYECSECGKAFIQMSNLIRHQRIHTGEKPYA</t>
  </si>
  <si>
    <t>3831620</t>
  </si>
  <si>
    <t>BC131547-7|ENSE00001375436|ENSE00001405503</t>
  </si>
  <si>
    <t>2751162</t>
  </si>
  <si>
    <t>3597363</t>
  </si>
  <si>
    <t>(+)alt-N-terminus,(+)alt-C-terminus,(+)AA:77(ENSP00000385107)-&gt;245(ENSP00000334624)</t>
  </si>
  <si>
    <t>(-)SF_assemblin-IPR008374,(-)Tropomyosin-IPR000533,(+)K_chnl_volt-dep_KCQN1_sub1-IPR005827,(+)SF_assemblin-IPR008374,(+)Tropomyosin-IPR000533</t>
  </si>
  <si>
    <t>(+)sequence: (ENSP00000385107)MAAEDKYSQKEDRYEEEIKVLSDKLKEAETRAEFAERSVTKLEKSIDDLEEKVAHAKEENLSMHQMLDQTLLELNNM -&gt; (ENSP00000334624)MAGSSSLEAVRRKIRSLQEQADAAEERAGTLQRELDHERKLRETAEADVASLNRRIQLVEEELDRAQERLATALQKLEEAEKAADESERGMKVIESRAQKDEEKMEIQEIQLKEAKHIAEDADRKYEEVARKLVIIESDLERAEERAELSEGKCAELEEELKTVTNNLKSLEAQAEKYSQKEDRYEEEIKVLSDKLKEAETRAEFAERSVTKLEKSIDDLEDQLYQQLEQNRRLTNELKLALNED</t>
  </si>
  <si>
    <t>ENSG00000141655</t>
  </si>
  <si>
    <t>Tumor necrosis factor receptor superfamily member 11A Precursor (Receptor activator of NF-KB)(Osteoclast differentiation factor receptor)(ODFR)(CD265 antigen) [Source:UniProtKB/Swiss-Prot;Acc:Q9Y6Q6]</t>
  </si>
  <si>
    <t>E10-4</t>
  </si>
  <si>
    <t>3791299</t>
  </si>
  <si>
    <t>3791254</t>
  </si>
  <si>
    <t>ENSE00001011812</t>
  </si>
  <si>
    <t>3529919</t>
  </si>
  <si>
    <t>(+)alt-N-terminus,(+)AA:329(ACG55671.1)-&gt;724(ACG55668.1)</t>
  </si>
  <si>
    <t>(+)DNA_BIND,(+)DOMAIN-RHD,(+)MOD_RES-Phosphoserine,(+)MOD_RES-Phosphoserine; by MAPK7 and MAPK14,(+)MOD_RES-Phosphoserine; by MAPK8 and MAPK9,(+)MOD_RES-Phosphoserine; by RPS6KA3,(+)MOTIF-Nuclear localization signal,(+)NFAT_sbgrp-IPR018286,(+)REGION-2 approximate SP repeats,(+)REGION-Calcineurin-binding,(+)REPEAT-SP 1,(+)REPEAT-SP 2; approximate,(+)RHD-IPR011539,(+)p53_like_TF_DNA-bd-IPR008967</t>
  </si>
  <si>
    <t>(+)sequence: (ACG55671.1)MFIGTADERNLRPHAFYQVHRITGKMVATASYEAVVSGTKVLEMTLLPENNMAANIDCAGILKLRNSDIELRKGETDIGRKNTRVRLVFRVHVPQGGGKVVSVQAASVPIECSQRSAQELPQVEAYSPSACSVRGGEELVLTGSNFLPDSKVVFIERGPDGKLQWEEEATVNRLQSNEVTLTLTVPEYSNKRVSRPVQVYFYVSNGRRKRSPTQSFRFLPVICKEEPLPDSSLRGFPSASATPFGTDMDFSPPRPPYPSYPHEDPACETPYLSEGFGYGMPPLYPQTGPPPSYRPGLRMFPETRGTTVSEIIGRDLSGFPAPPGEEPPA -&gt; (ACG55668.1)MHSPPPRPAPSPGTWESQPARSVRLGGPGGGAGGAGGGRVLECPSIRITSISPTPEPPAALEDNPDAWGDGSPRDYPPPEGFGGYREAGGQGGGAFFSPSPGSSSLSSWSFFSDASDEAALYAACDEVESELNEAASRFGLGSPLPSPRASPRPWTPEDPWSLYGPSPGGRGPEDSWLLLSAPGPTPASPRPASPCGKRRYSSSGTPSSASPALSRRGSLGEEGSEPPPPPPLPLARDPGSPGPFDYVGAPPAESIPQKTRRTSSEQAVALPRSEEPASCNGKLPLGAEESVAPPGGSRKEVAGMDYLAVPSPLAWSKARIGGHSPIFRTSALPPLDWPLPSQYEQLELRIEVQPRAHHRAHYETEGSRGAVKAAPGGHPVVKLLGYSEKPLTLQMFIGTADERNLRPHAFYQVHRITGKMVATASYEAVVSGTKVLEMTLLPENNMAANIDCAGILKLRNSDIELRKGETDIGRKNTRVRLVFRVHVPQGGGKVVSVQAASVPIECSQRSAQELPQVEAYSPSACSVRGGEELVLTGSNFLPDSKVVFIERGPDGKLQWEEEATVNRLQSNEVTLTLTVPEYSNKRVSRPVQVYFYVSNGRRKRSPTQSFRFLPVICKEEPLPDSSLRGFPSASATPFGTDMDFSPPRPPYPSYPHEDPACETPYLSEGFGYGMPPLYPQTGPPPSYRPGLRMFPETRGTTVSEIIGRDLSGFPAPPGEEPPA</t>
  </si>
  <si>
    <t>ENSE00000654474</t>
  </si>
  <si>
    <t>altFivePrime</t>
  </si>
  <si>
    <t>ENSG00000173175</t>
  </si>
  <si>
    <t>ADCY5</t>
  </si>
  <si>
    <t>Adenylate cyclase type 5 (EC 4.6.1.1)(Adenylate cyclase type V)(ATP pyrophosphate-lyase 5)(Adenylyl cyclase 5) [Source:UniProtKB/Swiss-Prot;Acc:O95622]</t>
  </si>
  <si>
    <t>2692335</t>
  </si>
  <si>
    <t>(+)alt-N-terminus,(+)AA:525(AX748331-PEP)-&gt;911(BAH13892.1)</t>
  </si>
  <si>
    <t>(+)A/G_cyclase-IPR001054,(+)A/G_cyclase_CS-IPR018297,(+)Aden_cycl_like-IPR009398,(+)DOMAIN-Guanylate cyclase 2,(+)TOPO_DOM-Cytoplasmic,(+)TOPO_DOM-Extracellular,(+)TRANSMEM</t>
  </si>
  <si>
    <t>(+)sequence: (AX748331-PEP)MEMKADINAKQEDMMFHKIYIQKHDNMSILFADIEGFTSLASQCTAQELVMTLNELFARFDKLAAENHCLRIKILGDCYYCVSGLPEARADHAHCCVEMGMDMIEAISLVREVTGVNVNMRVGIHSGRVHCGVLGLRKWQFDVWSNDVTLANHMEAGGKAGRIHITKATLNYLNGDYEVEPGCGGERNAYLKDHSIETFLILRCTQKRKEEKAMIAKMNCQRTNSIGHNPPHWGAERPFYNHLGGNQVSKEMKRMGFEDPKDKNAQESANPEDEVDEFLGRAIDARSIDRLRSEHVRKFLLTFREPDLEKKYSKQVDDRFGAYVACASLVFLFICFVQITIVPHSIFMLSFYLTCSLLLTLVVFVSVIYSCVKLFPSPLQTLSRKIVRSKMNSTLVGVFTITLVFLAAFVNMFTCNSRDLLGCLAQEHNISASQVNACHVAESAVNYGLGDEQGFCGSPWPNCNFPEYFTYSVLLSLLACSVFLQISCIGKLAANTYQLECRGVVKVKGKGEMMTYFLNGGPPLS -&gt; (BAH13892.1)MKSQKEGCCSRGDLSIQTGPGGEWAPRRLVSNVLIFSCTNIVGVCTHYPAEVSQRQAFQETRECIQARLHSQRENQQQERLLLSVLPRHVAMEMKADINAKQEDMMFHKIYIQKHDNVSILFADIEGFTSLASQCTAQELVMTLNELFARFDKLAAENHCLRIKILGDCYYCVSGLPEARADHAHCCVEMGMDMIEAISLVREVTGVNVNMRVGIHSGRVHCGVLGLRKWQFDVWSNDVTLANHMEAGGKAGRIHITKATLNYLNGDYEVEPGCGGERNAYLKEHSIETFLILRCTQKRKEEKAMIAKMNRQRTNSIGHNPPHWGAERPFYNHLGGNQVSKEMKRMGFEDPKDKNAQESANPEDEVDEFLGRAIDARSIDRLRSEHVRKFLLTFREPDLEKKYSKQVDDRFGAYVACASLVFLFICFVQITIVPHSIFMLSFYLTCSLLLTLVVFVSVIYSCVKLFPSPLQTLSRKIVRSKMNSTLVGVFTITLVFLAAFVNMFTCNSRDLLGCLAQEHNISASQVNACHVAESAVNYSLGDEQGFCGSPWPNCNFPEYFTYSVLLSLLACSVFLQISCIGKLVLMLAIELIYVLIVEVPGVTLFDNADLLVTANAIDFFNNGTSQCPEHATKVALKVVTPIIISVFVLALYLHAQQVESTARLDFLWKLQATEEKEEMEELQAYNRRLLHNILPKDVAAHFLARERRNDELYYQSCECVAVMFASIANFSEFYVELEANNEGVECLRLLNEIIADFDEIISEDRFRQLEKIKTIGSTYMAASGLNDSTYDKVGKTHIKALADFAMKLMDQMKYINEHSFNNFQMKIGLNIGPVVAGVIGARKPQYDIWGNTVNVASRMDSTGVPDRIQVTTDMYQVLAANTYQLECRGVVKVKGKGEMMTYFLNGGPPLS</t>
  </si>
  <si>
    <t>2692319</t>
  </si>
  <si>
    <t>ENSE00001222625</t>
  </si>
  <si>
    <t>ENSG00000011426</t>
  </si>
  <si>
    <t>ANLN</t>
  </si>
  <si>
    <t>Actin-binding protein anillin  [Source:UniProtKB/Swiss-Prot;Acc:Q9NQW6]</t>
  </si>
  <si>
    <t>2997377</t>
  </si>
  <si>
    <t>(-)alt-coding,(-)AA:1124(ENSP00000265748)-&gt;1125(AAF75796.1)</t>
  </si>
  <si>
    <t>(+)MOD_RES-Phosphoserine,(+)REGION-Interaction with CD2AP,(+)REGION-Interaction with F-actin,(+)REGION-Nuclear localization</t>
  </si>
  <si>
    <t>(-)sequence: (ENSP00000265748)MDPFTEKLLERTRARRENLQRKMAERPTAAPRSMTHAKRARQPLSEASNQQPLSGGEEKSCTKPSPSKKRCSDNTEVEVSNLENKQPVESTSAKSCSPSPVSPQVQPQAADTISDSVAVPASLLGMRRGLNSRLEATAASSVKTRMQKLAEQRRRWDNDDMTDDIPESSLFSPMPSEEKAASPPRPLLSNASATPVGRRGRLANLAATICSWEDDVNHSFAKQNSVQEQPGTACLSKFSSASGASARINSSSVKQEATFCSQRDGDASLNKALSSSADDASLVNASISSSVKATSPVKSTTSITDAKSCEGQNPELLPKTPISPLKTGVSKPIVKSTLSQTVPSKGELSREICLQSQSKDKSTTPGGTGIKPFLERFGERCQEHSKESPARSTPHRTPIITPNTKAIQERLFKQDTSSSTTHLAQQLKQERQKELACLRGRFDKGNIWSAEKGGNSKSKQLETKQETHCQSTPLKKHQGVSKTQSLPVTEKVTENQIPAKNSSTEPKGFTECEMTKSSPLKITLFLEEDKSLKVTSDPKVEQKIEVIREIEMSVDDDDINSSKVINDLFSDVLEEGELDMEKSQEEMDQALAESSEEQEDALNISSMSLLAPLAQTVGVVSPESLVSTPRLELKDTSRSDESPKPGKFQRTRVPRAESGDSLGSEDRDLLYSIDAYRSQRFKETERPSIKQVIVRKEDVTSKLDEKNNAFPCQVNIKQKMQELNNEINMQQTVIYQASQALNCCVDEEHGKGSLEEAEAERLLLIATGKRTLLIDELNKLKNEGPQRKNKASPQSEFMPSKGSVTLSEIRLPLKADFVCSTVQKPDAANYYYLIILKAGAENMVATPLASTSNSLNGDALTFTTTFTLQDVSNDFEINIEVYSLVQKKDPSGLDKKKKTSKSKAITPKRLLTSITTKSNIHSSVMASPGGLSAVRTSNFALVGSYTLSLSSVGNTKFVLDKVPFLSSLEGHIYLKIKCQVNSSVEERGFLTIFEDVSGFGAWHRRWCVLSGNCISYWTYPDDEKRKNPIGRINLANCTSRQIEPANREFCARRNTFELITVRPQREDDRETLVSQCRDTLCVTKNWLSADTKEERDLWMQKLNQVLVDIRLWQPDACYKPIGKP -&gt; (AAF75796.1)MDPFTEKLLERTRARRENLQRKMAERPTAAPRSMTHAKRARQPLSEASNQQPFSGGEEKSCSKPSPSKKRCSDNTEVEVSNLENKQPVESTSAKSCSPSPVSPQVQPQAADTISDSVAVPASLLGMRRGLNSRLEATAASSVKTRMQKLAEQRRRWDNDDMTDDIPESSLFSPMPSEEKAASPPKPLLSNASATPVGRRGRLANLAATICSWEDDVNHSFAKQNSVQEQPGTACLSKFSSASGASARINSSSVKQEATFCSQRDGDASLNKALSSSADDASLVNASISSSVKATSSPVKSTTSITDAKSCEGQNPELLPKTPISPLKTGVSKPIVKSTLSQTVPSKGELSREICLQSQSKDKSTTPGGTGIKPFLERFGERCQEHSKESPARSTPHRTPIITPNTKAIQERLFKQDTSSSTTHLAQQLKQERQKELACLRGRFDKGNIWSAEKGGNSKSKQLETKQETHCQSTPLKKHQGVSKTQSLPVTEKVTENQIPAKNSSTEPKGFTECEMTKSSPLKITLFLEEDKSLKVTSDPKVEQKIEVIREIEMSVDDDDINSSKVINDLFSDVLEEGELDMEKSQEEMDQALAESSEEQEDALNISSMSLLAPLAQTVGVVSPESLVSTPRLELKDTSRSDESPKPGKFQRTRVPRAESGDSLGSEDRDLLYSIDAYRSQRFKETERPSIKQVIVRKEDVTSKLDEKNNAFPCQVNIKQKMQELNNEINMQQTVIYQASQALNCCVDEEHGKGSLEEAEAERLLLIATGKRTLLIDELNKLKNEGPQRKNKASPQSEFMPSKGSVTLSEIRLPLKADFVCSTVQKPDAANYYYLIILKAGAENMVATPLASTSNSLNGDALTFTTTFTLQDVSNDFEINIEVYSLVQKKDPSGLDKKKKTSKSKAITPKRLLTSITTKSNIHSSVMASPGGLSAVRTSNFALVGSYTLSLSSVGNTKFVLDKVPFLSSLEGHIYLKIKCQVNSSVEERGFLTIFEDVSGFGAWHRRWCVLSGNCISYWTYPDDEKRKNPIGRINLANCTSRQIEPANREFCARRNTFELITVRPQREDDRETLVSQCRDTLCVTKNWLSADTKEERDLWMQKLNQVLVDIRLWQPDACYKPIGKP</t>
  </si>
  <si>
    <t>2997376</t>
  </si>
  <si>
    <t>ENSE00001085357</t>
  </si>
  <si>
    <t>2675155</t>
  </si>
  <si>
    <t>(+)alt-coding,(+)AA:405(ENSP00000378575)-&gt;435(ENSP00000378576)</t>
  </si>
  <si>
    <t>(-)Glyco_hydro_56_Hyaluronidase-IPR017430,(-)Glyco_hydro_cat-IPR017853,(-)Glycoside_hydrolase_family_56-IPR001968,(+)DISULFID,(+)Glyco_hydro_56_Hyaluronidase-IPR017430,(+)Glyco_hydro_cat-IPR017853,(+)Glycoside_hydrolase_family_56-IPR001968,(+)HELIX,(+)STRAND</t>
  </si>
  <si>
    <t>(+)sequence: (ENSP00000378575)MAAHLLPICALFLTLLDMAQGFRGPLLPNRPFTTVWNANTQWCLERHGVDVDVSVFDVVANPGQTFRGPDMTIFYSSQLGTYPYYTPTGEPVFGGLPQNASLIAHLARTFQDILAAIPAPDFSGLAVIDWEAWRPRWAFNWDTKDIYRQRSRALVQAQHPDWPAPQVEAVAQDQFQGAARAWMAGTLQLGRALRPRGLWGFYGFPDCYNYDFLSPNYTGQCPSGIRAQNDQLGWLWGQSRALYPSIYMPAVLEGTGKSQMYVQHRVAEAFRVAVAAGDPNLPVLPYVQIFYDTTNHFLPLESCQAIKEYMDTTLGPFILNVTSGALLCSQALCSGHGRCVRRTSHPKALLLLNPASFSIQLTPGGGPLSLRGALSLEDQAQMAVEFKCRCYPGWQAPWCERKSMW -&gt; (ENSP00000378576)MAAHLLPICALFLTLLDMAQGFRGPLLPNRPFTTVWNANTQWCLERHGVDVDVSVFDVVANPGQTFRGPDMTIFYSSQLGTYPYYTPTGEPVFGGLPQNASLIAHLARTFQDILAAIPAPDFSGLAVIDWEAWRPRWAFNWDTKDIYRQRSRALVQAQHPDWPAPQVEAVAQDQFQGAARAWMAGTLQLGRALRPRGLWGFYGFPDCYNYDFLSPNYTGQCPSGIRAQNDQLGWLWGQSRALYPSIYMPAVLEGTGKSQMYVQHRVAEAFRVAVAAGDPNLPVLPYVQIFYDTTNHFLPLDELEHSLGESAAQGAAGVVLWVSWENTRTKESCQAIKEYMDTTLGPFILNVTSGALLCSQALCSGHGRCVRRTSHPKALLLLNPASFSIQLTPGGGPLSLRGALSLEDQAQMAVEFKCRCYPGWQAPWCERKSMW</t>
  </si>
  <si>
    <t>AF118821-3|ENSE00000768861</t>
  </si>
  <si>
    <t>ENSG00000022267</t>
  </si>
  <si>
    <t>FHL1</t>
  </si>
  <si>
    <t>Four and a half LIM domains protein 1 (FHL-1)(Skeletal muscle LIM-protein 1)(SLIM 1)(SLIM) [Source:UniProtKB/Swiss-Prot;Acc:Q13642]</t>
  </si>
  <si>
    <t>3992412</t>
  </si>
  <si>
    <t>(+)alt-N-terminus,(+)AA:257(BAH13019.1)-&gt;280(CR605478-PEP)</t>
  </si>
  <si>
    <t>(+)DOMAIN-LIM zinc-binding 1,(+)STRAND,(+)TRASH-IPR011017,(+)TURN,(+)Znf_LIM-IPR001781</t>
  </si>
  <si>
    <t>(+)sequence: (BAH13019.1)MASHRHSGPSSYKVGTMAEKFDCHYCRDPLQGKKYVQKDGHHCCLKCFDKFCANETFVAKDNKILCNKCTTREDSPKCKGCFKAIVAGDQNVEYKGTVWHKDCFTCSNCKQVIGTGSFFPKGEDFYCVTCHETKFAKHCVKCNKAITSGGITYQDQPWHADCFVCVTCSKKLAGQRFTAVEDQYYCVDCYKNFVAKKCAGCKNPITGFGKGSSVVAYEGQSWHDYCFHCKKCSVNLANKRFVFHQEQVYCPDCAKKL -&gt; (CR605478-PEP)MAEKFDCHYCRDPLQGKKYVQKDGHHCCLKCFDKFCANTCVECRKPIGADSKEVHYKNRFWHDTCFRCAKCLHPLANETFVAKDNKILCNKCTTREDSPKCKGCFKAIVAGDQNVEYKGTVWHKDCFTCSNCKQVIGTGSFFPKGEDFYCVTCHETKFAKHCVKCNKAITSGGITYQDQPWHADCFVCVTCSKKLAGQRFTAVEDQYYCVDCYKNFVAKKCAGCKNPITGFGKGSSVVAYEGQSWHDYCFHCKKCSVNLANKRFVFHQEQVYCPDCAKKL</t>
  </si>
  <si>
    <t>3992408</t>
  </si>
  <si>
    <t>CR605478-1</t>
  </si>
  <si>
    <t>ENSG00000162409</t>
  </si>
  <si>
    <t>PRKAA2</t>
  </si>
  <si>
    <t>5'-AMP-activated protein kinase catalytic subunit alpha-2 (AMPK alpha-2 chain)(EC 2.7.11.1) [Source:UniProtKB/Swiss-Prot;Acc:P54646]</t>
  </si>
  <si>
    <t>2337720</t>
  </si>
  <si>
    <t>2337716</t>
  </si>
  <si>
    <t>ENSE00001454737</t>
  </si>
  <si>
    <t>2377255</t>
  </si>
  <si>
    <t>(+)alt-N-terminus,(+)alt-C-terminus,(+)AA:10(AAB20576.1)-&gt;140(CR611789-PEP)</t>
  </si>
  <si>
    <t>(+)STRAND</t>
  </si>
  <si>
    <t>(+)sequence: (AAB20576.1)CNTGQLCPVE -&gt; (CR611789-PEP)MIGEHSIYCTVNNDEGEWSGPPPECRGKSLTSKVPPTVQKPTTVNVPTTEVSPTSQKTTTKTTTPNAQATRSTPVSRTTKHFHETTPNKGSGTTSGQLTLAHVFHVDRFAWDASNHGLADLAKEELRRKYTQVYRLFLVS</t>
  </si>
  <si>
    <t>CR611789-5|ENSE00001253047|ENSE00001418210|ENSE00001510089|ENSE00001510092</t>
  </si>
  <si>
    <t>ENSG00000117650</t>
  </si>
  <si>
    <t>NEK2</t>
  </si>
  <si>
    <t>Serine/threonine-protein kinase Nek2 (EC 2.7.11.1)(NimA-related protein kinase 2)(NimA-like protein kinase 1)(HSPK 21) [Source:UniProtKB/Swiss-Prot;Acc:P51955]</t>
  </si>
  <si>
    <t>2454463</t>
  </si>
  <si>
    <t>(+)alt-N-terminus,(+)AA:402(BAG64202.1)-&gt;445(ENSP00000355966)</t>
  </si>
  <si>
    <t>(+)BINDING-ATP,(+)DOMAIN-Protein kinase,(+)HELIX,(+)Kinase_like-IPR011009,(+)NP_BIND-ATP,(+)Prot_kinase_core-IPR000719,(+)STRAND,(+)Se/Thr_pkinase-rel-IPR017442,(+)Ser_thr_pkinase-IPR002290,(+)TURN,(+)Tyr_pkinase-IPR001245</t>
  </si>
  <si>
    <t>(+)sequence: (BAG64202.1)MTEAEKQMLVSEVNLLRELKHPNIVRYYDRIIDRTNTTLYIVMEYCEGGDLASVITKGTKERQYLDEEFVLRVMTQLTLALKECHRRSDGGHTVLHRDLKPANVFLDGKQNVKLGDFGLARILNHDTSFAKTFVGTPYYMSPEQMNRMSYNEKSDIWSLGCLLYELCALMPPFTAFSQKELAGKIREGKFRRIPYRYSDELNEIITRMLNLKDYHRPSVEEILENPLIADLVADEQRRNLERRGRQLGEPEKSQDSSPVLSELKLKEIQLQERERALKAREERLEQKEQELCVRERLAEDKLARAENLLKNYSLLKERKFLSLASNPELLNLPSSVIKKKVHFSGESKENIMRSENSESQLTSKSKCKDLKKRLHAAQLRAQALSDIEKNYQLKSRQILGMR -&gt; (ENSP00000355966)MPSRAEDYEVLYTIGTGSYGRCQKIRRKSDGKILVWKELDYGSMTEAEKQMLVSEVNLLRELKHPNIVRYYDRIIDRTNTTLYIVMEYCEGGDLASVITKGTKERQYLDEEFVLRVMTQLTLALKECHRRSDGGHTVLHRDLKPANVFLDGKQNVKLGDFGLARILNHDTSFAKTFVGTPYYMSPEQMNRMSYNEKSDIWSLGCLLYELCALMPPFTAFSQKELAGKIREGKFRRIPYRYSDELNEIITRMLNLKDYHRPSVEEILENPLIADLVADEQRRNLERRGRQLGEPEKSQDSSPVLSELKLKEIQLQERERALKAREERLEQKEQELCVRERLAEDKLARAENLLKNYSLLKERKFLSLASNPELLNLPSSVIKKKVHFSGESKENIMRSENSESQLTSKSKCKDLKKRLHAAQLRAQALSDIEKNYQLKSRQILGMR</t>
  </si>
  <si>
    <t>2454444</t>
  </si>
  <si>
    <t>AK303092-1|ENSE00001443207</t>
  </si>
  <si>
    <t>ENSG00000153406</t>
  </si>
  <si>
    <t>NMRAL1</t>
  </si>
  <si>
    <t>NmrA-like family domain-containing protein 1  [Source:UniProtKB/Swiss-Prot;Acc:Q9HBL8]</t>
  </si>
  <si>
    <t>3678148</t>
  </si>
  <si>
    <t>(-)alt-N-terminus,(-)AA:299(AAH02927.1)-&gt;335(CR608452-PEP)</t>
  </si>
  <si>
    <t>(-)sequence: (AAH02927.1)MVDKKLVVVFGGTGAQGGSVARTLLEDGTFKVRVVTRNPRKKAAKELRLQGAEVVQGDQDDQVIMELALNGAYATFIVTNYWESCSQEQEVKQGKLLADLARRLGLHYVVYSGLENIKKLTAGRLAAAHFDGKGEVEEYFRDIGVPMTSVRLPCYFENLLSHFLPQKAPDGKSYLLSLPTGDVPMDGMSVSDLGPVVLSLLKMPEKYVGQNIGLSTCRHTAEEYAALLTKHTRKVVHDAKMTPEDYEKLGFPGARDLANMFRFYALRPDRDIELTLRLNPKALTLDQWLEQHKGDFNLL -&gt; (CR608452-PEP)MGVSFVAPGGNPGPTPNSTPPITPRSLDRIRPILVLMVDKKLVVVFGGTGAQGGSVARTLLEDGTFKVRVVTRNPRKKAAKELRLQGAEVVQGDQDDQVIMELALNGAYATFIVTNYWESCSQEQEVKQGKLLADLARRLGLHYVVYSGLENIKKLTAGRLAAAHFDGKGEVEEYFRDIGVPMTSVRLPCYFENLLSHFLPQKAPDGKSYLLSLPTGDVPMDGMSVSDLGPVVLSLLKMPEKYVGQNIGLSTCRHTAEEYAALLTKHTRKVVHDAKMTPEDYEKLGFPGARDLANMFRFYALRPDRDIELTLRLNPKALTLDQWLEQHKGDFNLL</t>
  </si>
  <si>
    <t>3678147</t>
  </si>
  <si>
    <t>ENSE00001010608</t>
  </si>
  <si>
    <t>3189781</t>
  </si>
  <si>
    <t>(+)alt-N-terminus,(+)alt-C-terminus,(+)AA:423(ENSP00000362491)-&gt;802(ENSP00000362484),(+)microRNA-target(hsa-miR-134:mirbase)</t>
  </si>
  <si>
    <t>(-)Rap_GAP-IPR000331,(+)Citron-IPR001180,(+)DOMAIN-Rap-GAP,(+)Rap_GAP-IPR000331</t>
  </si>
  <si>
    <t>(+)sequence: (ENSP00000362491)MVVDFCRRFVARSLCIILMKHFCSSSVSEDLGCRRGDFSRKHYGSVELLISSDADGAIQRAGRFRVENGSSDENATALPGTWRRTDVHLENPEYHTRWYFKYFLGQVHQNYIGNDAEKSPFFLSVTLSDQNNQRVPQYRAILWRKTGTQKICLPYSPTKTLSVKSILSAKDGQLTDDEMFSNEIGSEPFQKFLNLLGDTITLKGWTGYRGGLDTKNDTTGIHSVYTVYQGHEIMFHVSTMLPYSKENKQQVERKRHIGNDIVTIVFQEGEESSPAFKPSMIRSHFTHIFALVRYNQQNDNYRLKIFSEESVPLFGPPLPTPPVFTDHQEFRDFLLVKLINGEKATLETPTFAQKRRRTLDMLIRSLHQDLMPDLHKNMLNRRSFSDVLPESPKSARKKEEARQAEFVRIGQVGFLLKPFLRDM -&gt; (ENSP00000362484)MKHFCSSSVSEDLGCRRGDFSRKHYGSVELLISSDADGAIQRAGRFRVENGSSDENATALPGTWRRTDVHLENPEYHTRWYFKYFLGQVHQNYIGNDAEKSPFFLSVTLSDQNNQRVPQYRAILWRKTGTQKICLPYSPTKTLSVKSILSAMNLDKFEKGPREIFHPEIQKDLLVLEEQEGSVNFKFGVLFAKDGQLTDDEMFSNEIGSEPFQKFLNLLGDTITLKGWTGYRGGLDTKNDTTGIHSVYTVYQGHEIMFHVSTMLPYSKENKQQVERKRHIGNDIVTIVFQEGEESSPAFKPSMIRSHFTHIFALVRYNQQNDNYRLKIFSEESVPLFGPPLPTPPVFTDHQEFRDFLLVKLINGEKATLETPTFAQKRRRTLDMLIRSLHQDLMPDLHKNMLNRRSFSDVLPESPKSARKKEEARQAEFVRIGQALKLKSIVRGDAPSSLAASGICKKEPWEPQCFCSNFPHEAVCADPWGQALLVSTDAGVLLVDDDLPSVPVFDRTLPVKQMHVLETLDLLVLRADKGKDARLFVFRLSALQKGLEGKQAGKSRSDCRENKLEKTKGCHLYAINTHHSRELRIVVAIRNKLLLITRKHNKPSGVTSTSLLSPLSESPVEEFQYIREICLSDSPMVMTLVDGPAEESDNLICVAYRHQFDVVNESTGEAFRLHHVEANRVNFVAAIDVYEDGEAGLLLCYNYSCIYKKVCPFNGGSFLVQPSASDFQFCWNQAPYAIVCAFPYLLAFTTDSMEIRLVVNGNLVHTAVVPQLQLVASRVKFNQKICTRFHLETSWAEASNDL,(+)miR-sequence: (hsa-miR-134:mirbase)CCTTGCTGCCATTCCAGTCACG</t>
  </si>
  <si>
    <t>ENSE00001253324|ENSE00001460445|ENSE00001460469</t>
  </si>
  <si>
    <t>ENSG00000012048</t>
  </si>
  <si>
    <t>BRCA1</t>
  </si>
  <si>
    <t>Breast cancer type 1 susceptibility protein (RING finger protein 53) [Source:UniProtKB/Swiss-Prot;Acc:P38398]</t>
  </si>
  <si>
    <t>3758373</t>
  </si>
  <si>
    <t>3758317</t>
  </si>
  <si>
    <t>ENSE00001516259</t>
  </si>
  <si>
    <t>ENSG00000179348</t>
  </si>
  <si>
    <t>Endothelial transcription factor GATA-2 (GATA-binding protein 2) [Source:UniProtKB/Swiss-Prot;Acc:P23769]</t>
  </si>
  <si>
    <t>2694350</t>
  </si>
  <si>
    <t>(+)alt-coding,(+)AA:480(AAA35868.1)-&gt;480(ENSP00000345681)</t>
  </si>
  <si>
    <t>(+)TF_GATA-1/2/3-IPR016374</t>
  </si>
  <si>
    <t>(+)sequence: (AAA35868.1)MEVAPEQPGWMAHPAVLNAHDPDSHHPGLAHNYMEPAHVLPPDEVDVFFNHLDSQGNPYYANPAHARAAVSYSPAHARLTGSQMCRPHLLHSPGLPWLDGGKAALSAAAAHHHNPWTVSPFSKTPLHPSAAGGPGGPLSVYPGAGGGSGGGSGSSVASLTPTAAHSGSHLFGFPPTPPKEVSPDPSTTGAASPASSSAGGSAARGEDKDGVKYQVSLTESMKMESGSPLRPGLATMGTQPATHHPIPTYPSYVPAAAHDYSSGLFHPGGFLGGPASSFTPKQRSKARSCSEGRECVNCGATATPLWRRDGTGHYLCNACGLYHKMNGQNRPLIKPKRRLSAARRAGTCCANCQTTTTTLWRRNANGDPVCNACGLYYKLHNVNRPLTMKKEGIQTRNRKMSNKSKKSKKGAECFEELSKCMQEKSSPFSAAALAGHMAPVGHLPPFSHSGHILPTPTPIHPSSSLSFGHPHPSSMVTAMG -&gt; (ENSP00000345681)MEVAPEQPRWMAHPAVLNAQHPDSHHPGLAHNYMEPAQLLPPDEVDVFFNHLDSQGNPYYANPAHARARVSYSPAHARLTGGQMCRPHLLHSPGLPWLDGGKAALSAAAAHHHNPWTVSPFSKTPLHPSAAGGPGGPLSVYPGAGGGSGGGSGSSVASLTPTAAHSGSHLFGFPPTPPKEVSPDPSTTGAASPASSSAGGSAARGEDKDGVKYQVSLTESMKMESGSPLRPGLATMGTQPATHHPIPTYPSYVPAAAHDYSSGLFHPGGFLGGPASSFTPKQRSKARSCSEGRECVNCGATATPLWRRDGTGHYLCNACGLYHKMNGQNRPLIKPKRRLSAARRAGTCCANCQTTTTTLWRRNANGDPVCNACGLYYKLHNVNRPLTMKKEGIQTRNRKMSNKSKKSKKGAECFEELSKCMQEKSSPFSAAALAGHMAPVGHLPPFSHSGHILPTPTPIHPSSSLSFGHPHPSSMVTAMG</t>
  </si>
  <si>
    <t>2694314</t>
  </si>
  <si>
    <t>ENSE00001348895</t>
  </si>
  <si>
    <t>E8-5|E8-6</t>
  </si>
  <si>
    <t>3758368</t>
  </si>
  <si>
    <t>(+)alt-N-terminus,(+)alt-C-terminus,(+)AA:457(BC046142-PEP)-&gt;572(BAH14571.1)</t>
  </si>
  <si>
    <t>(-)BRCT-IPR001357,(-)HELIX,(-)MOD_RES-Phosphothreonine,(+)Brst_cancerI-IPR002378,(+)HELIX,(+)STRAND,(+)TURN</t>
  </si>
  <si>
    <t>(+)sequence: (BC046142-PEP)MGYRNRAKRLLQSEPENPSLQETSLSVQLSNLGTVRTLRTKQRIQPQKTSVYIELAACEFSETDVTNTEHHQPSNNDLNTTEKRAAERHPEKYQGEAASGCESETSVSEDCSGLSSQSDILTTQQRDTMQHNLIKLQQEMAELEAVLEQHGSQPSNSYPSIISDSSALEDLRNPEQSTSEKAVLTSQKSSEYPISQNPEGLSADKFEVSADSSTSKNKEPGVERSSPSKCPSLDDRWYMHSCSGSLQNRNYPSQEELIKVVDMEEQQLEESGPHDLTETSYLPRQDLEGTPYLESGISLFSDDPESDPSEDRAPESARVGNIPSSTSALKVPQLKVAESAQSPAAAHTTDTAGYNAMEESVSREKPELTASTERVNKRMSMVVSGLTPEEFMLVYKFARKHHITLTNLITEETTHVVMKTDAEFVCERTLKYFLGIAGGKWVVSYFWVTQSIKKKKK -&gt; (BAH14571.1)MLKLLNQKKGPSQCPLCKNDITKRSLQESTRFSQLVEELLKIICAFQLDTGLEYANSYNFAKKENNSPEHLKDEVSIIQSMGYRNRAKRLLQSEPENPSLQETSLSVQLSNLGTVRTLRTKQRIQPQKTSVYIELGSDSSEDTVNKATYCSVGDQELLQITPQGTRDEISLDSAKKAACEFSETDVTNTEHHQPSNNDLNTTEKRAAERHPEKYQGEAASGCESETSVSEDCSGLSSQSDILTTQQRDTMQHNLIKLQQEMAELEAVLEQHGSQPSNSYPSIISDSSALEDLRNPEQSTSEKAVLTSQKSSEYPISQNPEGLSADKFEVSADSSTSKNKEPGVERSSPSKCPSLDDRWYMHSCSGSLQNRNYPSQEELIKVVDVEEQQLEESGPHDLTETSYLPRQDLEGTPYLESGISLFSDDPESDPSEDRAPESARVGNIPSSTSALKVPQLKVAESAQSPAAAHTTDTAGYNAMEESVSREKPELTASTERVNKRMSMVVSGLTPEEFMLVYKFARKHHITLTNLITEETTHVVMKTDAEFVCERTLKYFLGIAGGKWVVSYFWVTQS</t>
  </si>
  <si>
    <t>(direct)Znf_RING-IPR001841, (direct)Znf_RING_CS-IPR017907, (direct)BRCA1-IPR011364, (direct)Znf_MIZ-IPR004181, (direct)Brst_cancerI-IPR002378</t>
  </si>
  <si>
    <t>AF005068-4|ENSE00001360198|ENSE00001473245</t>
  </si>
  <si>
    <t>3597348</t>
  </si>
  <si>
    <t>(+)alt-N-terminus,(+)AA:77(ENSP00000385107)-&gt;284(ENSP00000351022)</t>
  </si>
  <si>
    <t>(+)CROSSLNK-Glycyl lysine isopeptide (Lys-Gly) (interchain with G-Cter in ubiquitin),(+)K_chnl_volt-dep_KCQN1_sub1-IPR005827,(+)SF_assemblin-IPR008374,(+)Tropomyosin-IPR000533</t>
  </si>
  <si>
    <t>(+)sequence: (ENSP00000385107)MAAEDKYSQKEDRYEEEIKVLSDKLKEAETRAEFAERSVTKLEKSIDDLEEKVAHAKEENLSMHQMLDQTLLELNNM -&gt; (ENSP00000351022)MDAIKKKMQMLKLDKENALDRAEQAEADKKAAEDRSKQLEDELVSLQKKLKGTEDELDKYSEALKDAQEKLELAEKKATDAEADVASLNRRIQLVEEELDRAQERLATALQKLEEAEKAADESERGMKVIESRAQKDEEKMEIQEIQLKEAKHIAEDADRKYEEVARKLVIIESDLERAEERAELSEGQVRQLEEQLRIMDQTLKALMAAEDKYSQKEDRYEEEIKVLSDKLKEAETRAEFAERSVTKLEKSIDDLEEKVAHAKEENLSMHQMLDQTLLELNNM</t>
  </si>
  <si>
    <t>ENSE00001182673|ENSE00001484652</t>
  </si>
  <si>
    <t>ENSG00000140395</t>
  </si>
  <si>
    <t>WDR61</t>
  </si>
  <si>
    <t>WD repeat-containing protein 61 (Meiotic recombination REC14 protein homolog) [Source:UniProtKB/Swiss-Prot;Acc:Q9GZS3]</t>
  </si>
  <si>
    <t>3634604</t>
  </si>
  <si>
    <t>(+)alt-N-terminus,(+)alt-C-terminus,(+)AA:111(BAG62489.1)-&gt;305(ENSP00000267973)</t>
  </si>
  <si>
    <t>(+)Gprotein_B-IPR001632,(+)REPEAT-WD 1,(+)REPEAT-WD 2,(+)REPEAT-WD 3,(+)REPEAT-WD 4,(+)REPEAT-WD 5,(+)REPEAT-WD 6,(+)REPEAT-WD 7,(+)WD40_repeat-IPR001680,(+)WD40_repeat-like-IPR011046,(+)WD40_repeat_region-IPR017986</t>
  </si>
  <si>
    <t>(+)sequence: (BAG62489.1)MSIQVRFCCQMNFGSKPVEKACSFQSFLDFKTAGLALTCILHFPEVLYLPYSELIHSLPYGNLECKAWGPYRSVSWSSLLILIKGCDSWYVIHMKLLRNINFFCFKYCRTA -&gt; (ENSP00000267973)MTNQYGILFKQEQAHDDAIWSVAWGTNKKENSETVVTGSLDDLVKVWKWRDERLDLQWSLEGHQLGVVSVDISHTLPIAASSSLDAHIRLWDLENGKQIKSIDAGPVDAWTLAFSPDSQYLATGTHVGKVNIFGVESGKKEYSLDTRGKFILSIAYSPDGKYLASGAIDGIINIFDIATGKLLHTLEGHAMPIRSLTFSPDSQLLVTASDDGYIKIYDVQHANLAGTLSGHASWVLNVAFCPDDTHFVSSSSDKSVKVWDVGTRTCVHTFFDHQDQVWGVKYNGNGSKIVSVGDDQEIHIYDCPI</t>
  </si>
  <si>
    <t>3634588</t>
  </si>
  <si>
    <t>ENSE00000942866</t>
  </si>
  <si>
    <t>2575035</t>
  </si>
  <si>
    <t>(+)alt-N-terminus,(+)AA:189(ENSP00000386570)-&gt;336(ENSP00000386383)</t>
  </si>
  <si>
    <t>(+)DOMAIN-LIM zinc-binding 1,(+)DOMAIN-LIM zinc-binding 2,(+)DOMAIN-LIM zinc-binding 3,(+)PINCH-IPR017351,(+)Znf_LIM-IPR001781</t>
  </si>
  <si>
    <t>(+)sequence: (ENSP00000386570)MFRSDAYHPDHFNCTHCGKELTAEARELKGELYCLPCHDKMGVPICGACRRPIEGRVVNALGKQWHVEHFVCAKCEKPFLGHRHYEKKGLAYCETHYNQLFGDVCYNCSHVIEGDVVSALNKAWCVSCFSCSTCNSKLTLKNKFVEFDMKPVCKRCYEKFPLELKKRLKKLSELTSRKAQPKATDLNSA -&gt; (ENSP00000386383)MSDALANAVCQRCQARFSPAERIVNSNGELYHEHCFVCAQCFRPFPEGLFYEFEGRKYCEHDFQMLFAPCCGSCGEFIIGRVIKAMNNNWHPGCFRCELCDVELADLGFVKNAGRHLCRPCHNREKAKGLGKYICQRCHLVIDEQPLMFRSDAYHPDHFNCTHCGKELTAEARELKGELYCLPCHDKMGVPICGACRRPIEGRVVNALGKQWHVEHFVCAKCEKPFLGHRHYEKKGLAYCETHYNQLFGDVCYNCSHVIEGDVVSALNKAWCVSCFSCSTCNSKLTLKNKFVEFDMKPVCKRCYEKFPLELKKRLKKLSELTSRKAQPKATDLNSA</t>
  </si>
  <si>
    <t>ENSE00001578044|ENSE00001588636</t>
  </si>
  <si>
    <t>ENSG00000169594</t>
  </si>
  <si>
    <t>BNC1</t>
  </si>
  <si>
    <t>Zinc finger protein basonuclin-1  [Source:UniProtKB/Swiss-Prot;Acc:Q01954]</t>
  </si>
  <si>
    <t>3636578</t>
  </si>
  <si>
    <t>(-)alt-N-terminus,(-)AA:987(BAH13871.1)-&gt;994(ENSP00000307041)</t>
  </si>
  <si>
    <t>(-)sequence: (BAH13871.1)MRCRNMFFSFKASLCGCGAATAPSLTAISCTLNCSCQSFKPGKINHRQCDQCKHGWVAHALSKLRIPPMYPTSQVEIVQSNVVFDISSLMLYGTQAIPVRLKILLDRLFSVLKQDEVLQILHALDWTLQDYIRGYVLQDASGKVLDHWSIMTSEEEVATLQQFLRFGETKSIVELMAIQEKEEQSIIIPPSTANVDIRAFIESCSHRSSSLPTPVDKGNPSSIHPFENLISNMTFMLPFQFFNPLPPALIGSLPEQYMLEQGHDQSQDPKQEVHGPFPDSSFLTSSSTPFQVEKDQCLNCPDAITKKEDSTHLSDSSSYNIVTKFERTQLSPEAKVKPERNSLGTKKGRVFCTACEKTFYDKGTLKIHYNAVHLKIKHKCTIEGCNMVFSSLRSRNRHSANPNPRLHMPMNRNNRDKDLRNSLNLASSENYKCPGFTVTSPDCRPPPSYPGSGEDSKGQPAFPNIGQNGVLFPNLKTVQPVLPFYRSPATPAEVANTPGILPSLPLLSSSIPEQLISNEMPFDALPKKKSRKSSMPIKIEEEAVEIANEKRHNLSSDEDMPLQVVSEDEQEACSPQSHRVSEEQHVQSGGLGKPFPEGERPCHRESVIESSGAISQTPEQATHNSERETEQTPALIMVPREVEDGGHEHYFTPGMEPQVPFSDYMELQQRLLAGGLFSALSNRGMAFPCLEDSKELEHVGQHALARQIEENRFQCDICKKTFKNACSVKIHHKNMHVKEMHTCTVEGCNATFPSRRSRDRHSSNLNLHQKALSQEALESSEDHFRAAYLLKDVAKEAYQDVAFTQQASQTSVIFKGTSRMGSLVYPITQVHSASLESYNSGPLSEGTILDLSTTSSMKSESSSHSSWDSDGVSEEGTVLMEDSDGNCEGSSLVPGEDEYPICVLMEKADQSLASLPSGLPITCHLCQKTYSNKGTFRAHYKTVHLRQLHKCKVPGCNTMFSSVRSRNRHSQNPNLHKSLASSPSHLQ -&gt; (ENSP00000307041)MRRRPPSRGGRGAARARETRRQPRHRSGRRMAEAISCTLNCSCQSFKPGKINHRQCDQCKHGWVAHALSKLRIPPMYPTSQVEIVQSNVVFDISSLMLYGTQAIPVRLKILLDRLFSVLKQDEVLQILHALDWTLQDYIRGYVLQDASGKVLDHWSIMTSEEEVATLQQFLRFGETKSIVELMAIQEKEEQSIIIPPSTANVDIRAFIESCSHRSSSLPTPVDKGNPSSIHPFENLISNMTFMLPFQFFNPLPPALIGSLPEQYMLEQGHDQSQDPKQEVHGPFPDSSFLTSSSTPFQVEKDQCLNCPDAITKKEDSTHLSDSSSYNIVTKFERTQLSPEAKVKPERNSLGTKKGRVFCTACEKTFYDKGTLKIHYNAVHLKIKHKCTIEGCNMVFSSLRSRNRHSANPNPRLHMPMNRNNRDKDLRNSLNLASSENYKCPGFTVTSPDCRPPPSYPGSGEDSKGQPAFPNIGQNGVLFPNLKTVQPVLPFYRSPATPAEVANTPGILPSLPLLSSSIPEQLISNEMPFDALPKKKSRKSSMPIKIEKEAVEIANEKRHNLSSDEDMPLQVVSEDEQEACSPQSHRVSEEQHVQSGGLGKPFPEGERPCHRESVIESSGAISQTPEQATHNSERETEQTPALIMVPREVEDGGHEHYFTPGMEPQVPFSDYMELQQRLLAGGLFSALSNRGMAFPCLEDSKELEHVGQHALARQIEENRFQCDICKKTFKNACSVKIHHKNMHVKEMHTCTVEGCNATFPSRRSRDRHSSNLNLHQKALSQEALESSEDHFRAAYLLKDVAKEAYQDVAFTQQASQTSVIFKGTSRMGSLVYPITQVHSASLESYNSGPLSEGTILDLSTTSSMKSESSSHSSWDSDGVSEEGTVLMEDSDGNCEGSSLVPGEDEYPICVLMEKADQSLASLPSGLPITCHLCQKTYSNKGTFRAHYKTVHLRQLHKCKVPGCNTMFSSVRSRNRHSQNPNLHKSLASSPSHLQ</t>
  </si>
  <si>
    <t>3636562</t>
  </si>
  <si>
    <t>AK302992-2</t>
  </si>
  <si>
    <t>ENSG00000196876</t>
  </si>
  <si>
    <t>SCN8A</t>
  </si>
  <si>
    <t>Sodium channel protein type 8 subunit alpha (Sodium channel protein type VIII subunit alpha)(Voltage-gated sodium channel subunit alpha Nav1.6) [Source:UniProtKB/Swiss-Prot;Acc:Q9UQD0]</t>
  </si>
  <si>
    <t>3414971</t>
  </si>
  <si>
    <t>(+)alt-N-terminus,(+)AA:1980(AAF35390.1)-&gt;1980(BAA78033.1)</t>
  </si>
  <si>
    <t>(+)Ion_trans-IPR005821,(+)REPEAT-I,(+)REPEAT-IV,(+)TRANSMEM-S5 of repeat I,(+)VDCCAlpha1-IPR002077</t>
  </si>
  <si>
    <t>(+)sequence: (AAF35390.1)MAARVLAPPGPDSFKPFTPESLANIERRIAESKLKKPPKADGSHREDDEDSKPKPNSDLEAGKSLPFIYGDIPQGLVAVPLEDFDPYYLTQKTFVVLNRGKTLFRFSATPALYILSPFNLIRRIAIKILIHSVFSMIIMCTILTNCVFMTFSNPPDWSKNVEYTFTGIYTFESLVKIIARGFCIDGFTFLRDPWNWLDFSVIMMAYITEFVNLGNVSALRTFRVLRALKTISVIPGLKTIVGALIQSVKKLSDVMIMTVFCLSVFALIGLQLFHGEPSNKCVVWPINFNESYLENGTKGFDWEEYINNKTNFYTVPGMLEPLLCGNSSDAGQCPEGYQCMKAGRNPNYGYTSFDTFSWAFLALFRLMTQDYWENLYQLTLRAAGKTYMIFFVLVIFVGSFYLVNLILAVVAMAYEEQNQATLEEAEQKEAEFKAMLEQLKKQQEEAQAAAMANSAGTVSEDAIEEEGEEGGGSPRSFSEISKISSKSAKERSNRRKKRKQKELFEGEEKGDPEKVFKSESEDGMRRKAFRLPDNRIGRKFSIMNQSMFSIPGSPFLSRHNSKSSIFSFRGPGRFRDPGSENEFADDEHSTVEESEGRRDSLFIPIRARERRSSYSGYSGYSQGSRSSRIFPSLRRSVKRNSTVDCNGVVSLIGGPGSHIGGRLLPEATTEVEIKKKGPGSLLVSMDQLASYGRKDRINSIMSVVTNTLVEELEESQRKCPPCWYKFANTFLIWECHPYWIKLKEIVNLIVMDPFVDLAITICIVLNTLFMAMEHHPMTPQFEHVLAVGNLVFTGIFTAEMFLKLIAMDPYYYFQEGWNIFDGFIVSLSLMELSLADVEGLSVLRSFRLLRVFKLAKSWPTLNMLIKIIGNSVGALGNLTLVLAIIVFIFAVVGMQLFGKSYKECVCKINQDCELPRWHMHDFFHSFLIVFRVLCGEWIETMWDCMEVAGQAMCLIVFMMVMVIGNLVVLNLFLALLLSSFSADNLAATDDDGEMNNLQISVIRIKKGVAWTKLKVHAFMQAHFKQREADEVKPLDELYEKKANCIANHTGADIHRNGDFQKNGNGTTSGIGSSVEKYIIDEDHMSFINNPNLTVRVPIAVGESDFENLNTEDVSSESDPEGSKDKLDDTSSSEGSTIDIKPEVEEVPVEQPEEYLDPDACFTEGCVQRFKCCQVNIEEGLGKSWWILRKTCFLIVEHNWFETFIIFMILLSSGALAFEDIYIEQRKTIRTILEYADKVFTYIFILEMLLKWTAYGFVKFFTNAWCWLDFLIVAVSLVSLIANALGYSELGAIKSLRTLRALRPLRALSRFEGMRVVVNALVGAIPSIMNVLLVCLIFWLIFSIMGVNLFAGKYHYCFNETSEIRFEIEDVNNKTECEKLMEGNNTEIRWKNVKINFDNVGAGYLALLQVATFKGWMDIMYAAVDSRKPDEQPKYEDNIYMYIYFVIFIIFGSFFTLNLFIGVIIDNFNQQKKKFGGQDIFMTEEQKKYYNAMKKLGSKKPQKPIPRPLNKIQGIVFDFVTQQAFDIVIMMLICLNMVTMMVETDTQSKQMENILYWINLVFVIFFTCECVLKMFALRHYYFTIGWNIFDFVVVILSIVGMFLADIIEKYFVSPTLFRVIRLARIGRILRLIKGAKGIRTLLFALMMSLPALFNIGLLLFLVMFIFSIFGMSNFAYVKHEAGIDDMFNFETFGNSMICLFQIATSAGWDGLLLPILNRPPDCSLDKEHPGSGFKGDCGNPSVGIFFFVSYIIISFLIVVNMYIAIILENFSVATEESADPLSEDDFETFYEIWEKFDPDATQFIEYCKLADFADALEHPLRVPKPNTIELIAMDLPMVSGDRIHCLDILFAFTKRVLGDSGELDILRQQMEERFVASNPSKVSYEPITTTLRRKQEEVSAVVLQRAYRGHLARRGFICKKTTSNKLENGGTHREKKESTPSTASLPSYDSVTKPEKEKQQRAEEGRRERAKRQKEVRESKC -&gt; (BAA78033.1)MAARLLAPPGPDSFKPFTPESLANIERRIAESKLKKPPKADGSHREDDEDSKPKPNSDLEAGKSLPFIYGDIPQGLVAVPLEDFDPYYLTQKTFVVLNRGKTLFRFSATPALYILSPFNLIRRIAIKILIHSVFSMIIMCTILTNCVFMTFSNPPDWSKNVEYTFTGIYTFESLVKIIARGFCIDGFTFLRDPWNWLDFSVIMMAYITEFVNLGNVSALRTFRVLRALKTISVIPGLKTIVGALIQSVKKLSDVMILTVFCLSVFALIGLQLFMGNLRNKCVVWPINFNESYLENGTKGFDWEEYINNKTNFYTVPGMLEPLLCGNSSDAGQCPEGYQCMKAGRNPNYGYTSFDTFSWAFLALFRLMTQDYWENLYQLTLRAAGKTYMIFFVLVIFVGSFYLVNLILAVVAMAYEEQNQATLEEAEQKEAEFKAMLEQLKKQQEEAQAAAMATSAGTVSEDAIEEEGEEGGGSPRSSSEISKLSSKSAKERRNRRKKRKQKELSEGEEKGDPEKVFKSESEDGMRRKAFRLPDNRIGRKFSIMNQSLLSIPGSPFLSRHNSKSSIFSFRGPGRFRDPGSENEFADDEHSTVEESEGRRDSLFIPIRARERRSSYSGYSGYSQGSRSSRIFPSLRRSVKRNSTVDCNGVVSLIGGPGSHIGGRLLPEATTEVEIKKKGPGSLLVSMDQLASYGRKDRINSIMSVVTNTLVEELEESQRKCPPCWYKFANTFLIWECHPYWIKLKEIVNLIVMDPFVDLAITICIVLNTLFMAMEHHPMTPQFEHVLAVGNLVFTGIFTAEMFLKLIAMDPYYYFQEGWNIFDGFIVSLSLMELSLADVEGLSVLRSFRLLRVFKLAKSWPTLNMLIKIIGNSVGALGNLTLVLAIIVFIFAVVGMQLFGKSYKECVCKINQDCELPRWHMHDFFHSFLIVFRVLCGEWIETMWDCMEVAGQAMCLIVFMMVMVIGNLVVLNLFLALLLSSFSADNLAATDDDGEMNNLQISVIRIKKGVAWTKLKVHAFMQAHFKQREADEVKPLDELYEKKANCIANHTGADIHRNGDFQKNGNGTTSGIGSSVEKYIIDEDHMSFINNPNLTVRVPIAVGESDFENLNTEDVSSESDPEGSKDKLDDTSSSEGSTIDIKPEVEEVPVEQPEEYLDPDACFTEGCVQRFKCCQVNIEEGLGKSWWILRKTCFLIVEHNWFETFIIFMILLSSGALAFEDIYIEQRKTIRTILEYADKVFTYIFILEMLLKWTAYGFVKFFTNAWCWLDFLIVAVSLVSLIANALGYSELGAIKSLRTLRALRPLRALSRFEGMRVVVNALVGAIPSIMNVLLVCLIFWLIFSIMGVNLFAGKYHYCFNETSEIRFEIEDVNNKTECEKLMEGNNTEIRWKNVKINFDNVGAGYLALLQVATFKGWMDIMYAAVDSRKPDEQPKYEDNIYMYIYFVIFIIFGSFFTLNLFIGVIIDNFNQQKKKFGGQDIFMTEEQKKYYNAMKKLGSKKPQKPIPRPLNKIQGIVFDFVTQQAFDIVIMMLICLNMVTMMVETDTQSKQMENILYWINLVFVIFFTCECVLKMFALRHYYFTIGWNIFDFVVVILSIVGMFLADIIEKYFVSPTLFRVIRLARIGRILRLIKGAKGIRTLLFALMMSLPALFNIGLLLFLVMFIFSIFGMSNFAYVKHEAGIDDMFNFETFGNSMICLFQITTSAGWDGLLLPILNRPPDCSLDKEHPGSGFKGDCGNPSVGIFFFVSYIIISFLIVVNMYIAIILENFSVATEESADPLSEDDFETFYEIWEKFDPDATQFIEYCKLADFADALEHPLRVPKPNTIELIAMDLPMVSGDRIHCLDILFAFTKRVLGDSGELDILRQQMEERFVASNPSKVSYEPITTTLRRKQEEVSAVVLQRAYRGHLARRGFICKKTTSNKLENGGTHREKKESTPSTASLPSYDSVTKPEKEKQQRAEEGRRERAKRQKEVRESKC</t>
  </si>
  <si>
    <t>3414969</t>
  </si>
  <si>
    <t>AB027567-1</t>
  </si>
  <si>
    <t>3672654</t>
  </si>
  <si>
    <t>ENSG00000007516</t>
  </si>
  <si>
    <t>BAIAP3</t>
  </si>
  <si>
    <t>BAI1-associated protein 3 (BAP3) [Source:UniProtKB/Swiss-Prot;Acc:O94812]</t>
  </si>
  <si>
    <t>3643802</t>
  </si>
  <si>
    <t>(+)alt-C-terminus,(+)AA:653(BAG57886.1)-&gt;1169(ENSP00000380625),(+)microRNA-target(hsa-miR-296-3p:mirbase,hsa-miR-326:mirbase,hsa-miR-188-5p:mirbase,hsa-miR-324-5p:mirbase,hsa-miR-96:mirbase,hsa-miR-210:mirbase,hsa-miR-769-5p:mirbase,hsa-miR-432:mirbase,hsa-miR-18a*:mirbase)</t>
  </si>
  <si>
    <t>(+)C2_Ca-dep-IPR000008,(+)C2_Ca/lipid-bd_reg_CaLB-IPR008973,(+)C2_membr_targeting-IPR018029,(+)DOMAIN-C2 1,(+)DOMAIN-C2 2,(+)DOMAIN-MHD1,(+)DOMAIN-MHD2,(+)DUF1041-IPR010439</t>
  </si>
  <si>
    <t>(+)sequence: (BAG57886.1)MSTLLDIKSSVLRQVQVCPSFRRRTEQDPGSASADPQEPATGAWKPGDGVEFFAHMRLMLKKGEGRQGLPCLEVPLRSGSPAPPEPVDPSLGLRALAPEEALLSYLQQVFGTSLEEHTEAIERVRKAKAPTYALKVSVMRAKNLLAKDPNGFSDPYCMLGILPASDATREPRAQKEQRFGFRKGGKRGGPLPAKCIQVTEVKSSTLNPVWKEHFLFEIEDVSTDQLHLDIWDHDDDVSLVEACRKLNEVIGLKGMGRYFKQIVKSARANGTAGPTEDHTDDFLGCLNIPVREVPVAGVDRWFKLEPRSSASRVQGHCHLVLKLITTQRDTAMSQRGRSGFLSHLLLLSHLLRLEHSAEEPNSSSWRGELSTPAATILCLHGAQSNLSPLQLAVLHWQVSSRHHQTCTLDYSYLLGLLEDMQAHWEEAPSLPQEQEESLADSLSAFSEFGLQLLRQLRDYFPATNSTAVHRLELLLKCLGKLQLFQPSFEICPFESELNMDIAAALKRGNREWYDRILNAKSPREQPGPQRLPGLVVLADAVYDDLQFCYSVYASLFHSILNVDVFTLTFRQLERLVAEEAWVLTEELSPKMTLEVASGLFELYLTLADLQRFWDSIPGRDSRSLALAGIHAPFLPAVKLWFQVLRDQAKWRLQ -&gt; (ENSP00000380625)MSTLLDIKSSVLRQVQVCPSFRRRTEQDPGSASADPQEPATGAWKPGDGVEFFAHMRLMLKKGEGRQGLPCLEAWGSPCRQSPHPGPHTQVPLRSGSPAPPEPVDPSLGLRALAPEEVEMLYEEALYTVLYRAGTMGPDQVDDEEALLSYLQQVFGTSLEEHTEAIERVRKAKAPTYALKVSVMRAKNLLAKDPNGFSDPYCMLGILPASDATREPRAQKEQRFGFRKGSKRGGPLPAKCIQVTEVKSSTLNPVWKEHFLFEIEDVSTDQLHLDIWDHDDDVSLVEACRKLNEVIGLKGMGRYFKQIVKSARANGTAGPTEDHTDDFLGCLNIPVREVPVAGVDRWFKLEPRSSASRVQGHCHLVLKLITTQRDTAMSQRGRSGFLSHLLLLSHLLRLEHSAEEPNSSSWRGELSTPAATILCLHGAQSNLSPLQLAVLHWQVSSRHHQTCTLDYSYLLGLLEDMQAHWEEAPSLPQEQEESLADSLSAFSEFGLQLLRQLRDYFPATNSTAVHRLELLLKCLGKLQLFQPSFEICPFESELNMDIAAALKRGNREWYDRILNDKSPREQPGPQRLPGLVVLADAVYDDLQFCYSVYASLFHSILNVDVFTLTFRQLERLVAEEAWVLTEELSPKMTLEVASGLFELYLTLADLQRFWDSIPGRDSRSLALAGIHAPFLPAVKLWFQVLRDQAKWRLQGAVDMDTLEPVDASSRHSSSAATAGLCLSHIQELWVRLAWPDPAQAQGLGTQLGQDVCEATLFYTELLRKKVDTQPGAAGEAVSEALCVVLNNVELVRKAAGQALKGLAWPEGATGPEGVLPRPLLSCTQALDDDLQREAHTVTAHLTSKMVGDIRKYVQHISLSPDSIQNDEAVAPLMKYLDEKLALLNASLVKGNLSRVLEALWELLLQAILQALGANRDVSADFYSRFHFTLEALVSFFHAEGQGLPLESLRDGSYKRLKEELRLHKCSTRECIEQFYLDKLKQRTLEQNRFGRLSVRCHYEAAEQRLAVEVLHAADLLPLDANGLSDPFVIVELGPPHLFPLVRSQRTQVKTRTLHPVYDELFYFSVPAEACRRRAACVLFTVMDHDWLSTNDFAGEAALGLGGVTGVARPQVGGGARAGQPVTLHLCRPRAQVRSALRRLEGRTSKEAQEFVKKLKELEKCMEADP,(+)miR-sequence: (hsa-miR-296-3p:mirbase)CGAGAGTTCGCCCCAACCCTT,(+)miR-sequence: (hsa-miR-326:mirbase)CTGGGTGGATGGTCCAGAGC,(+)miR-sequence: (hsa-miR-188-5p:mirbase)GCCTCCACCCACAGAGGGGATG,(+)miR-sequence: (hsa-miR-324-5p:mirbase)CCTCCACCCACAGAGGGGATGCA,(+)miR-sequence: (hsa-miR-96:mirbase)AGTGTGAAGGGCTCCGTGCCAAC,(+)miR-sequence: (hsa-miR-210:mirbase)TCAGCTGTCCTTCACGCACAT,(+)miR-sequence: (hsa-miR-769-5p:mirbase)AGTCAAGAACCGCATAGGTCTCC,(+)miR-sequence: (hsa-miR-432:mirbase)CCACCTGAGACCTGCTCCACGA,(+)miR-sequence: (hsa-miR-18a*:mirbase)ACAGAGGGGATGCAAAGGGCAGG</t>
  </si>
  <si>
    <t>3643752</t>
  </si>
  <si>
    <t>ENSE00001285800|ENSE00001528875</t>
  </si>
  <si>
    <t>ENSG00000164112</t>
  </si>
  <si>
    <t>TMEM155</t>
  </si>
  <si>
    <t>Protein TMEM155 Precursor  [Source:UniProtKB/Swiss-Prot;Acc:Q4W5P6]</t>
  </si>
  <si>
    <t>2784090</t>
  </si>
  <si>
    <t>(+)alt-N-terminus,(+)alt-C-terminus,(+)AA:130(ENSP00000377917)-&gt;138(BC059365-PEP)</t>
  </si>
  <si>
    <t>(+)sequence: (ENSP00000377917)MASDLIRTILAVALISKLGTAVDAELMPSGAILQNKRENLPRVCHALAFLGMARCQDLFLVRLQGWKLGTRFQDGPRSTPQEEGGSPQRKRGMPVQIHFLLKSFLSSPITFAFISLARTVSLATAICKIV -&gt; (BC059365-PEP)MEWELNLLLYLALFFFLLFLLFLLLFVVIKQLKNSVANTAGALQPGRLSVHPALGLLPRASGVTRVRALAGGHRAARALGWVSASILRPRGLPASRAELLPLTGAQGTTAAMTVWACKKKAGTTGDGSFLQMQHHWYP</t>
  </si>
  <si>
    <t>2784074</t>
  </si>
  <si>
    <t>ENSE00001420960</t>
  </si>
  <si>
    <t>ENSG00000071246</t>
  </si>
  <si>
    <t>VASH1</t>
  </si>
  <si>
    <t>Vasohibin-1  [Source:UniProtKB/Swiss-Prot;Acc:Q7L8A9]</t>
  </si>
  <si>
    <t>I4-2</t>
  </si>
  <si>
    <t>3545161</t>
  </si>
  <si>
    <t>3545130</t>
  </si>
  <si>
    <t>3610174</t>
  </si>
  <si>
    <t>ENSE00001321469|M62760-2</t>
  </si>
  <si>
    <t>ENSG00000205978</t>
  </si>
  <si>
    <t>KIAA1305</t>
  </si>
  <si>
    <t>Integrase catalytic domain-containing protein KIAA1305  [Source:UniProtKB/Swiss-Prot;Acc:Q9P2P1]</t>
  </si>
  <si>
    <t>3529953</t>
  </si>
  <si>
    <t>(-)alt-N-terminus,(-)alt-C-terminus,(-)AA:508(ENSP00000371994)-&gt;1780(AB037726-PEP)</t>
  </si>
  <si>
    <t>(-)DOMAIN-Integrase catalytic,(-)MOD_RES-Phosphoserine,(-)REPEAT-LRR 1,(-)REPEAT-LRR 2,(-)TRANSMEM</t>
  </si>
  <si>
    <t>(-)sequence: (ENSP00000371994)MLLSGGDPPAQEWFMVQTKSKPRVQRQRLQVQRIFRVKLNAFQSRPDTPYFWLQLEGPRENMGKAKEYLKGLCSPELWKEVRYPPILHCAFLGAQGLFLDCLCWSTLAYLVPGPPGSLMVGGLTESFIMTQNWLEELVGRLRWGPAPLLTPRGIWEAEVTRAFGALVWIRGDQHAGDLLQLPPAVQELLLSLVRDAAGKEDIIEWLSRFGISDSHSDPEVLICPPQQQKEAPAMVSVGESPGPFVDMGTLQNRGPENSKRLSSLGATGSLITAQSTPQEAANQLVRVGSNNQDGMDSAQEEGTVQATSSQDSTNHTQALLKQRQVQKIEDKLLFQPPVSALGVCPPWKAWTPGPAFGPLWPGAIAATFWRINELHSLHLAWLLSQACFNFPFWQRPLGPIQLKLPGQNPLPLNLEWKQKELAPLPSAESPAGRPDGGLGGEAALQNCPRPEISPKVTSLLVVPGSSDVKDKVSSDLPQIGPPLTSTPQLQKEKRKKERRKEGKKERKK -&gt; (AB037726-PEP)MVGGLTESFIMTQNWLEELVGRLRWGPAPLLTPRGIWEAEVTRAFGALVWIRGDQHAGDLLQLPPAVQELLLSLVRDAAGKEDIIEWLSRFGISDSHSDPEVLICPPQQQKEAPAMVSVGESPGPFVDMGTLQNRGPENSKRLSSLGATGSLITAQSTPQEAANQLVRVGSNNQDGMDSAQEEGTVQATSSQDSTNHTQALLKQRQVQKIEDKLLFQPPVSALGVCPPWKAWTPGPAFGPLWPGAIAATFWRINELHSLHLAWLLSQACFNFPFWQRPLGPIQLKLPGQNPLPLNLEWKQKELAPLPSAESPAGRPDGGLGGEAALQNCPRPEISPKVTSLLVVPGSSDVKDKVSSDLPQIGPPLTSTPQLQAGGEPGDQGSMQLDFKGLEEGPAPVLPTGQGKPVAQGGLTDQSVPGAQTVPETLKVPMAAAVPKAENPSRTQVPSAAPKLPTSRMMLAVHTEPAAPEVPLAPTKPTAQLMATAQKTVVNQPVLVAQVEPTTPKTPQAQKMPVAKTSPAGPKTPKAQAGPAATVSKAPAASKAPAAPKVPVTPRVSRAPKTPAAQKVPTDAGPTLDVARLLSEVQPTSRASVSLLKGQGQAGRQGPQSSGTLALSSKHQFQMEGLLGAWEGAPRQPPRHLQANSTVTSFQRYHEALNTPFELNLSGEPGNQGLRRVVIDGSSVAMVHGLQHFFSCRGIAMAVQFFWNRGHREVTVFVPTWQLKKNRRVRESHFLTKLHSLKMLSITPSQLENGKKITTYDYRFMVKLAEETDGIIVTNEQIHILMNSSKKLMVKDRLLPFTFAGNLFMVPDDPLGRDGPTLDEFLKKPNRLDTDIGNFLKVWKTLPPSSASVTELSDDADSGPLESLPNMEEVREEKEERQDEEQRQGQGTQKAAEEDDLDSSLASVFRVECPSLSEEILRCLSLHDPPDGALDIDLLPGAASPYLGIPWDGKAPCQQVLAHLAQLTIPSNFTALSFFMGFMDSHRDAIPDYEALVGPLHSLLKQKPDWQWDQEHEEAFLALKRALVSALCLMAPNSQLPFRLEVTVSHVALTAILHQEHSGRKHPIAYTSKPLLPDEESQGPQSGGDSPYAVAWALKHFSRCIGDTPVVLDLSYASRTTADPEVREGRRVSKAWLIRWSLLVQDKGKRALELALLQGLLGENRLLTPAASMPRFFQVLPPFSDLSTFVCIHMSGYCFYREDEWCAGFGLYVLSPTSPPVSLSFSCSPYTPTYAHLAAVACGLERFGQSPLPVVFLTHCNWIFSLLWELLPLWRARGFLSSDGAPLPHPSLLSYIISLTSGLSSLPFIYRTSYRGSLFAVTVDTLAKQGAQGGGQWWSLPKDVPAPTVSPHAMGKRPNLLALQLSDSTLADIIARLQAGQKLSGSSPFSSAFNSLSLDKESGLLMFKGDKKPRVWVVPTQLRRDLIFSVHDIPLGAHQRPEETYKKLRLLGWWPGMQEHVKDYCRSCLFCIPRNLIGSELKVIESPWPLRSTAPWSNLQIEVVGPVTISEEGHKHVLIVADPNTRWVEAFPLKPYTHTAVAQVLLQHVFARWGVPVRLEAAQGPQFARHVLVSCGLALGAQVASLSRDLQFPCLTSSGAYWEFKRALKEFIFLHGKKWAASLPLLHLAFRASSTDATPFKVLTGGESRLTEPLWWEMSSANIEGLKMDVFLLQLVGELLELHWRVADKASEKAENRRFKRESQEKEWNVGDQVLLLSLPRNGSSAKWVGPFYIGDRLSLSLYRIWGFPTPEKLGCIYPSSLMKAFAKSGTPLSFKVLEQ</t>
  </si>
  <si>
    <t>3529951</t>
  </si>
  <si>
    <t>ENSE00001492600</t>
  </si>
  <si>
    <t>ENSG00000130270</t>
  </si>
  <si>
    <t>ATP8B3</t>
  </si>
  <si>
    <t>Probable phospholipid-transporting ATPase IK (EC 3.6.3.1)(ATPase class I type 8B member 3) [Source:UniProtKB/Swiss-Prot;Acc:O60423]</t>
  </si>
  <si>
    <t>3845457</t>
  </si>
  <si>
    <t>(+)alt-N-terminus,(+)alt-C-terminus,(+)AA:609(AK125969-PEP)-&gt;1310(ENSP00000311336)</t>
  </si>
  <si>
    <t>(+)ATPase_P-typ_Plipid-transl-IPR006539,(+)ATPase_P-typ_ion-transptr-IPR001757,(+)EF_HAND_1-IPR018247,(+)HAD-SF_hydro-like_3-IPR013200,(+)METAL-Magnesium,(+)TOPO_DOM-Cytoplasmic,(+)TOPO_DOM-Extracellular,(+)TRANSMEM</t>
  </si>
  <si>
    <t>(+)sequence: (AK125969-PEP)MLLLASTEPSSLCYVETVDIDGETNLKFRQALMVTHKELATIKKMASFQGTVTCEAPNSRMHHFVGCLEWNDKKYSLDIGNLLLRGCRIRNTDTCYGLVIYAGFDTKIMKNCGKIHLKRTKLDLLVNKLVVVIFISVVLVCLVLAFGFGFSVKEFKDHHYYLSGVHGSSVAAESFFVFWSFLILLSVTIPMSMFILSEFIYLGNSVFIDWDVQMYYKPQDVPAKARSTSLNDHLGQVEYIFSDKTGTLTQNILTFNKCCISGRVYGPDSEATTRPKENPYLWNKFADGKLLFHNAALLHLVRTNGDEAVREFWRLLAICHTVMVRESPRERPDQLLYQAASPDEGALVTAARNFGYVFLSRTQDTVTIMELGEERVYQVLAIMDFNSTRKRMSVLVRKPEGAICLYTKGADTVIFERLHRRGAMEFATEEALAAFAQETLRTLCLAYREVAEDIYEDWQQRHQEASLLLQNRAQALQQVYNEMEQDLRLLGATAIEDRLQDGVPETIKCLKKSNIKIWVLTGDKQETAVNIGFACELLSENMLILEEKEISRILETYWENSNNLLTRESLSQVKLALVINGDFLAPVPAVPEVRAPAGCTASPGLQSPP -&gt; (ENSP00000311336)MGTGPAQTPRSTRAGPEPSPAPPGPGDTGDSDVTQEGSGPAGIRGGETVIRAGMGDSPGRGAPERRHKAQPGRARKYEWRPEGPTSMGSLGQREDLQDEDRNSAFTWKVQANNRAYNGQFKEKVILCWQRKKYKTNVIRTAKYNFYSFLPLNLYEQFHRVSNLFFLIIIILQSIPDISTLPWFSLSTPMVCLLFIRATRDLVDDMGRHKSDRAINNRPCQILMGKSFKQKKWQDLCVGDVVCLRKDNIVPADMLLLASTEPSSLCYVETVDIDGETNLKFRQALMVTHKELATIKKMASFQGTVTCEAPNSRMHHFVGCLEWNDKKYSLDIGNLLLRGCRIRNTDTCYGLVIYAGFDTKIMKNCGKIHLKRTKLDLLMNKLVVVIFISVVLVCLVLAFGFGFSVKEFKDHHYYLSGVHGSSVAAESFFVFWSFLILLSVTIPMSMFILSEFIYLGNSVFIDWDVQMYYKPQDVPAKARSTSLNDHLGQVEYIFSDKTGTLTQNILTFNKCCISGRVYGPDSEATTRPKENPYLWNKFADGKLLFHNAALLHLVRTNGDEAVREFWRLLAICHTVMVRESPRERPDQLLYQAASPDEGALVTAARNFGYVFLSRTQDTVTIMELGEERVYQVLAIMDFNSTRKRMSVLVRKPEGAICLYTKGADTVIFERLHRRGAMEFATEEALAAFAQETLRTLCLAYREVAEDIYEDWQQRHQEASLLLQNRAQALQQVYNEMEQDLRLLGATAIEDRLQDGVPETIKCLKKSNIKIWVLTGDKQETAVNIGFACELLSENMLILEEKEISRILETYWENSNNLLTRESLSQVKLALVINGDFLDKLLVSLRKEPRALAQNVNMDEAWQELGQSRRDFLYARRLSLLCRRFGLPLAAPPAQDSRARRSSEVLQERAFVDLASKCQAVICCRVTPKQKALIVALVKKYHQVVTLAIGDGANDINMIKTADVGVGLAGQEGMQAVQNSDFVLGQFCFLQRLLLVHGRWSYVRICKFLRYFFYKSMASMMVQVWFACYNGFTGQPLYEGWFLALFNLLYSTLPVLYIGLFEQDVSAEQSLEKPELYVVGQKDELFNYWVFVQAIAHGVTTSLVNFFMTLWISRDTAGPASFSDHQSFAVVVALSCLLSITMEVILIIKYWTALCVATILLSLGFYAIMTTTTQSFWLFRVSPTTFPFLYADLSVMSSPSILLVVLLSVSINTFPVLALRVIFPALKELRAKEEKVEEGPSEEIFTMEPLPHVHRESRARRSSYAFSHREGYANLITQGTILRRGPGVSSDIASESLDPSDEEAASSPKESQ</t>
  </si>
  <si>
    <t>(direct)ATPase_P-typ_Plipid-transl-IPR006539</t>
  </si>
  <si>
    <t>3845439</t>
  </si>
  <si>
    <t>ENSE00000655348</t>
  </si>
  <si>
    <t>ENSG00000204767</t>
  </si>
  <si>
    <t>AC008449.6</t>
  </si>
  <si>
    <t>Uncharacterized protein LOC100131897  [Source:UniProtKB/Swiss-Prot;Acc:A6NMK8]</t>
  </si>
  <si>
    <t>2886537</t>
  </si>
  <si>
    <t>2886535</t>
  </si>
  <si>
    <t>ENSG00000080822</t>
  </si>
  <si>
    <t>CLDND1</t>
  </si>
  <si>
    <t>Claudin domain-containing protein 1 (Membrane protein GENX-3745) [Source:UniProtKB/Swiss-Prot;Acc:Q9NY35]</t>
  </si>
  <si>
    <t>2685924</t>
  </si>
  <si>
    <t>(+)AA:253(ENSP00000340247)-&gt;253(ENSP00000377734)</t>
  </si>
  <si>
    <t>(+)sequence: (ENSP00000340247)MDNRFATAFVIACVLSLISTIYMAASIGTDFWYEYRSPVQENSSDLNKSIWDEFISDEADEKTYNDALFRYNGTVGLWRRCITIPKNMHWYSPPERTESFDVVTKCVSFTLTEQFMEKFVDPGNHNSGIDLLRTYLWRCQFLLPFVSLGLMCFGALIGLCACICRSLYPTIATGILHLLAGLCTLGSVSCYVAGIELLHQKLELPDNVSGEFGWSFCLACVSAPLQFMASALFIWAAHTNRKEYTLMKAYRVA -&gt; (ENSP00000377734)MDNRFATAFVIACVLSLISTIYMAASIGTDFWYEYRSPVQENSSDLNKSIWDEFISDEADEKTYNDALFRYNGTVGLWRRCITIPKNMHWYSPPERTESFDVVTKCVSFTLTEQFMEKFVDPGNHNSGIDLLRTYLWRCQFLLPFVSLGLMCFGALIGLCACICRSLYPTIATGILHLLAGLCTLGSVSCYVAGIELLHQKLELPDNVSGEFGWSFCLACVSAPLQFMASALFIWAAHTNRKEYTLMKAYRVA</t>
  </si>
  <si>
    <t>2685908</t>
  </si>
  <si>
    <t>BC095441-2|ENSE00001517690</t>
  </si>
  <si>
    <t>ENSG00000170291</t>
  </si>
  <si>
    <t>C17orf81</t>
  </si>
  <si>
    <t>Dermal papilla-derived protein 6 (S-phase 2 protein) [Source:UniProtKB/Swiss-Prot;Acc:Q8TE02]</t>
  </si>
  <si>
    <t>3708389</t>
  </si>
  <si>
    <t>3708366</t>
  </si>
  <si>
    <t>ENSE00001333802</t>
  </si>
  <si>
    <t>cassetteExon|retainedIntron</t>
  </si>
  <si>
    <t>ENSG00000100347</t>
  </si>
  <si>
    <t>SAMM50</t>
  </si>
  <si>
    <t>Sorting and assembly machinery component 50 homolog  [Source:UniProtKB/Swiss-Prot;Acc:Q9Y512]</t>
  </si>
  <si>
    <t>3948024</t>
  </si>
  <si>
    <t>(+)alt-N-terminus,(+)alt-C-terminus,(+)AA:83(CR623185-PEP)-&gt;259(BAG60116.1)</t>
  </si>
  <si>
    <t>(+)sequence: (CR623185-PEP)MCLLPASRSQMPVSSQQASPCTPEQDWPCWTPCSPKGCPAETKAEATPRSILRSSLNFFLGNKVPAGAEGLSTFPSFSLEKSL -&gt; (BAG60116.1)MSAEYSFPIWKTSHTVKWEGVWRELGCLSRTASFAVRKESGHSLKSSLSHAMVIDSRNSSILPRRGALLKVNQELAGYTGGDVSFIKEDFELQLNKQLIFDSVFSASFWGGMLVPIGDKPSSIADRFYLGGPTSVRGFSMHSIGPQSEGDYLGGEAYWAGGLHLYTPLPFRPGQGGFGELFRTHFFLNAGNLCNLNYGEGPKAHIRKLAECIRWSYGAGIVLRLGNIARLELNYCVPMGVQTGDRICDGVQFGAGIRFL</t>
  </si>
  <si>
    <t>3947986</t>
  </si>
  <si>
    <t>ENSE00001271746|ENSE00001553439</t>
  </si>
  <si>
    <t>ENSG00000100027</t>
  </si>
  <si>
    <t>YPEL1</t>
  </si>
  <si>
    <t>Protein yippee-like 1  [Source:UniProtKB/Swiss-Prot;Acc:O60688]</t>
  </si>
  <si>
    <t>3954220</t>
  </si>
  <si>
    <t>(-)alt-C-terminus,(-)AA:68(BC048303-PEP)-&gt;119(ENSP00000342832)</t>
  </si>
  <si>
    <t>(-)MOTIF-Nuclear localization signal,(-)Yippee-IPR004910</t>
  </si>
  <si>
    <t>(-)sequence: (BC048303-PEP)MVKMTKSKTFQAYLPNCHRTYSCIHCRAHLANHDELISKASGLCQKIDGTMIICHCGTYIVEEYLSIT -&gt; (ENSP00000342832)MVKMTKSKTFQAYLPNCHRTYSCIHCRAHLANHDELISKSFQGSQGRAYLFNSVVNVGCGPAEERVLLTGLHAVADIYCENCKTTLGWKYEHAFESSQKYKEGKFIIELAHMIKDNGWE</t>
  </si>
  <si>
    <t>(indirect)Yippee-IPR004910</t>
  </si>
  <si>
    <t>3954206</t>
  </si>
  <si>
    <t>BC048303-3</t>
  </si>
  <si>
    <t>altThreePrime</t>
  </si>
  <si>
    <t>ENSG00000131018</t>
  </si>
  <si>
    <t>Nesprin-1 (Nuclear envelope spectrin repeat protein 1)(Synaptic nuclear envelope protein 1)(Syne-1)(Myocyte nuclear envelope protein 1)(Myne-1)(Enaptin) [Source:UniProtKB/Swiss-Prot;Acc:Q8NF91]</t>
  </si>
  <si>
    <t>E82-3</t>
  </si>
  <si>
    <t>2980039</t>
  </si>
  <si>
    <t>(+)alt-N-terminus,(+)alt-C-terminus,(+)AA:752(BX537517-PEP)-&gt;8797(ENSP00000265368)</t>
  </si>
  <si>
    <t>(+)Actinin_actin-bd_CS-IPR001589,(+)BacInvasinC-IPR005427,(+)COILED,(+)COMPBIAS-Ser-rich,(+)Calponin-homology-IPR016146,(+)Calponin_act_bd-IPR001715,(+)DOMAIN-Actin-binding,(+)DOMAIN-CH 1,(+)DOMAIN-CH 2,(+)DOMAIN-KASH,(+)KASH-IPR012315,(+)MOD_RES-Phosphoserine,(+)MOD_RES-Phosphothreonine,(+)MOD_RES-Phosphotyrosine,(+)MUTAGEN-Missing: Abolishes the nuclear envelope targeting, induces a cytoplasmic localization,(+)REPEAT-HAT 1,(+)REPEAT-HAT 10,(+)REPEAT-HAT 11,(+)REPEAT-HAT 12,(+)REPEAT-HAT 2,(+)REPEAT-HAT 3,(+)REPEAT-HAT 4,(+)REPEAT-HAT 5,(+)REPEAT-HAT 6,(+)REPEAT-HAT 8,(+)REPEAT-HAT 9,(+)REPEAT-Spectrin 1,(+)REPEAT-Spectrin 11,(+)REPEAT-Spectrin 12,(+)REPEAT-Spectrin 13,(+)REPEAT-Spectrin 14,(+)REPEAT-Spectrin 15,(+)REPEAT-Spectrin 16,(+)REPEAT-Spectrin 17,(+)REPEAT-Spectrin 18,(+)REPEAT-Spectrin 19,(+)REPEAT-Spectrin 2,(+)REPEAT-Spectrin 20,(+)REPEAT-Spectrin 21,(+)REPEAT-Spectrin 22,(+)REPEAT-Spectrin 23,(+)REPEAT-Spectrin 24,(+)REPEAT-Spectrin 25,(+)REPEAT-Spectrin 26,(+)REPEAT-Spectrin 27,(+)REPEAT-Spectrin 28,(+)REPEAT-Spectrin 29,(+)REPEAT-Spectrin 3,(+)REPEAT-Spectrin 30,(+)REPEAT-Spectrin 31,(+)REPEAT-Spectrin 4,(+)REPEAT-Spectrin 5,(+)REPEAT-Spectrin 6,(+)REPEAT-Spectrin 7,(+)REPEAT-Spectrin 9,(+)Spectrin/alpha-actinin-IPR018159,(+)Spectrin_repeat-IPR002017,(+)TOPO_DOM-Cytoplasmic,(+)TOPO_DOM-Perinuclear space,(+)TRANSMEM-Anchor for type IV membrane protein</t>
  </si>
  <si>
    <t>(+)sequence: (BX537517-PEP)MTDAIHMLDSYCHPTSDKSVLDSRTLKLEALLSVKQEKEIQMKMIVTRGESVLQNTSPEGIPTIQQQLQSVKDMWASLLSAGIRCKGQLEGALSKWTSYQDGVRQFSGWMDSMEANLNESERQHAELRDKTTMLGKAKLLNEEVLSYSSLLETIEVKGAGMTEHYVTQLELQDLQERYRAIQERAKEAVTKSEKLVRLHQEYQRDLKAFEVWLGQEQEKLDQYSVLEGDAHTHETTLRDLQELQVHCAEGQALLNSVLHTREDVIPSGIPQAEDRALESLRQDWQAYQHRLSETRTQFNNVVNKLRLMEQKFQQVDEWLKTAEEKVSPRTRRQSNRATKEIQLHQMKKWHEEVTAYRDEVEEVGARAQEILDESRVNSRMGCQATQLTSRYQALLLQVLEQIKFLEEEIQSLEESESSLSSYSDWYGSTHKNFKNVATKIDKVDTVMMGKKLKTLEVLLKDMEKGHSLLKSAREKGERAVKYLEEGEAERLRKEIHDHMEQLKELTSTVRKEHMTLEKGLHLAKEFSDKCKALTQWIAEYQEILHVPEEPKMELYEKKAQLPKYKSLQQTVLSHEPSVKSVREKGEALLELVQDVTLKDKIDQLQSDYQDLCSIGKEHVFSLEAKVKDHEDYNSELQEVEKWLLQMSGRLVAPDLLETSSLETITQQLAHHKAMMEEIAGFEDRLNNLQMKGDTLIGQCADHLQAKLKQNVHAHLQGTKDSYSAICSTAQRMYQSLEHELQKHVSRQDTLQQ -&gt; (ENSP00000265368)MATSRGASRCPRDIANVMQRLQDEQEIVQKRTFTKWINSHLAKRKPPMVVDDLFEDMKDGVKLLALLEVLSGQKLPCEQGRRMKRIHAVANIGTALKFLEGRKIKLVNINSTDIADGRPSIVLGLMWTIILYFQIEELTSNLPQLQSLSSSASSVDSIVSSETPSPPSKRKVTTKIQGNAKKALLKWVQYTAGKQTGIEVKDFGKSWRSGVAFHSVIHAIRPELVDLETVKGRSNRENLEDAFTIAETELGIPRLLDPEDVDVDKPDEKSIMTYVAQFLKHYPDIHNASTDGQEDDEILPGFPSFANSVQNFKREDRVIFKEMKVWIEQFERDLTRAQMVESNLQDKYQSFKHFRVQYEMKRKQIEHLIQPLHRDGKLSLDQALVKQSWDRVTSRLFDWHIQLDKSLPAPLGTIGAWLYRAEVALREEITVQQVHEETANTIQRKLEQHKDLLQNTDAHKRAFHEIYRTRSVNGIPVPPDQLEDMAERFHFVSSTSELHLMKMEFLELKYRLLSLLVLAESKLKSWIIKYGRRESVEQLLQNYVSFIENSKFFEQYEVTYQILKQTAEMYVKADGSVEEAENVMKFMNETTAQWRNLSVEVRSVRSMLEEVISNWDRYGNTVASLQAWLEDAEKMLNQSENAKKDFFRNLPHWIQQHTAMNDAGNFLIETCDEMVSRDLKQQLLLLNGRWRELFMEVKQYAQADEMDRMKKEYTDCVVTLSAFATEAHKKLSEPLEVSFMNVKLLIQDLEDIEQRVPVMDAQYKIITKTAHLITKESPQEEGKEMFATMSKLKEQLTKVKECYSPLLYESQQLLIPLEELEKQMTSFYDSLGKINEIITVLEREAQSSALFKQKHQELLACQENCKKTLTLIEKGSQSVQKFVTLSNVLKHFDQTRLQRQIADIHVAFQSMVKKTGDWKKHVETNSRLMKKFEESRAELEKVLRIAQEGLEEKGDPEELLRRHTEFFSQLDQRVLNAFLKACDELTDILPEQEQQGLQEAVRKLHKQWKDLQGEAPYHLLHLKIDVEKNRFLASVEECRTELDRETKLMPQEGSEKIIKEHRVFFSDKGPHHLCEKRLQLIEELCVKLPVRDPVRDTPGTCHVTLKELRAAIDSTYRKLMEDPDKWKDYTSRFSEFSSWISTNETQLKGIKGEAIDTANHGEVKRAVEEIRNGVTKRGETLSWLKSRLKVLTEVSSENEAQKQGDELAKLSSSFKALVTLLSEVEKMLSNFGDCVQYKEIVKNSLEELISGSKEVQEQAEKILDTENLFEAQQLLLHHQQKTKRISAKKRDVQQQIAQAQQGEGGLPDRGHEELRKLESTLDGLERSRERQERRIQVTLRKWERFETNKETVVRYLFQTGSSHERFLSFSSLESLSSELEQTKEFSKRTESIAVQAENLVKEASEIPLGPQNKQLLQQQAKSIKEQVKKLEDTLEEDIKTMEMVKTKWDHFGSNFETLSVWITEKEKELNALETSSSAMDMQISQIKVTIQEIESKLSSIVGLEEEAQSFAQFVTTGESARIKAKLTQIRRYGEELREHAQCLEGTILGHLSQQQKFEENLRKIQQSVSEFEDKLAVPIKICSSATETYKVLQEHMDLCQALESLSSAITAFSASARKVVNRDSCVQEAAALQQQYEDILRRAKERQTALENLLAHWQRLEKELSSFLTWLERGEAKASSPEMDISADRVKVEGELQLIQALQNEVVSQASFYSKLLQLKESLFSVASKDDVKMMKLHLEQLDERWRDLPQIINKRINFLQSVVAEHQQFDELLLSFSVWIKLFLSELQTTSEISIMDHQVALTRHKDHAAEVESKKGELQSLQGHLAKLGSLGRAEDLHLLQGKAEDCFQLFEEASQVVERRQLALSHLAEFLQSHASLSGILRQLRQTVEATNSMNKNESDLIEKDLNDALQNAKALESAAVSLDGILSKAQYHLKIGSSEQRTSCRATADQLCGEVERIQNLLGTKQSEADALAVLKKAFQDQKEELLKSIEDIEERTDKERLKEPTRQALQQRLRVFNQLEDELNSHEHELCWLKDKAKQIAQKDVAFAPEVDREINRLEVTWDDTKRLIHENQGQCCGLIDLMREYQNLKSAVSKVLENASSVIVTRTTIKDQEDLKWAFSKHETAKNKMNYKQKDLDNFTSKGKHLLSELKKIHSSDFSLVKTDMESTVDKWLDVSEKLEENMDRLRVSLSIWDDVLSTRDEIEGWSNNCVPQMAENISNLDNHLRAEELLKEFESEVKNKALRLEELHSKVNDLKELTKNLETPPDLQFIEADLMQKLEHAKEITEVAKGTLKDFTAQSTQVEKFINDITTWFTKVEESLMNCAQNETCEALKKVKDIQKELQSQQSNISSTQENLNSLCRKYHSAELESLGRAMTGLIKKHEAVSQLCSKTQASLQESLEKHFSESMQEFQEWFLGAKAAAKESSDRTGDSKVLEAKLHDLQNILDSVSDGQSKLDAVTQEGQTLYAHLSKQIVSSIQEQITKANEEFQAFLKQCLKDKQALQDCASELGSFEDQHRKLNLWIHEMEERFNTENLGESKQHIPEKKNEVHKVEMFLGELLAARESLDKLSQRGQLLSEEGHGAGQEGRLCSQLLTSHQNLLRMTKEKLRSCQVALQEHEALEEALQSMWFWVKAIQDRLACAESTLGSKDTLEKRLSQIQDILLMKGEGEVKLNMAIGKGEQALRSSNKEGQRVIQTQLETLKEVWADIMSSSVHAQSTLESVISQWNDYVERKNQLEQWMESVDQKIEHPLQPQPGLKEKFVLLDHLQSILSEAEDHTRALHRLIAKSRELYEKTEDESFKDTAQEELKTQFNDIMTVAKEKMRKVEEIVKDHLMYLDAVHEFTDWLHSAKEELHRWSDMSGDSSATQKKLSKIKELIDSREIGASRLSRVESLAPEVKQNTTASGCELMHTEMQALRADWKQWEDSVFQTQSCLENLVSQMALSEQEFSGQVAQLEQALEQFSALLKTWAQQLTLLEGKNTDEEIVECWHKGQEILDALQKAEPRTEDLKSQLNELCRFSRDLSTYSGKVSGLIKEYNCLCLQASKGCQNKEQILQQRFRKAFRDFQQWLVNAKITTAKCFDIPQNISEVSTSLQKIQEFLSESENGQHKLNMMLSKGELLSTLLTKEKAKGIQAKVTAAKEDWKNFHSNLHQKESALENLKIQMKDFEVSAEPIQDWLSKTEKMVHESSNRLYDLPAKRREQQKLQSVLEEIHCYEPQLNRLKEKAQQLWEGQAASKSFRHRVSQLSSQYLALSNLTKEKVSRLDRIVAEHNQFSLGIKELQDWMTDAIHMLDSYCHPTSDKSVLDSRTLKLEALLSVKQEKEIQMKMIVTRGESVLQNTSPEGIPTIQQQLQSVKDMWASLLSAGIRCKSQLEGALSKWTSYQDGVRQFSGWMDSMEANLNESERQHAELRDKTTMLGKAKLLNEEVLSYSSLLETIEVKGAGMTEHYVTQLELQDLQERYRAIQERAKEAVTKSEKLVRLHQEYQRDLKAFEVWLGQEQEKLDQYSVLEGDAHTHETTLRDLQELQVHCAEGQALLNSVLHTREDVIPSGIPQAEDRALESLRQDWQAYQHRLSETRTQFNNVVNKLRLMEQKFQQVDEWLKTAEEKVSPRTRRQSNRATKEIQLHQMKKWHEEVTAYRDEVEEVGARAQEILDESHVNSRMGCQATQLTSRYQALLLQVLEQIKFLEEEIQSLEESESSLSSYSDWYGSTHKNFKNVATKIDKVDTVMMGKKLKTLEVLLKDMEKGHSLLKSAREKGERAVKYLEEGEAERLRKEIHDHMEQLKELTSTVRKEHMTLEKGLHLAKEFSDKCKALTQWIAEYQEILHVPEEPKMELYEKKAQLSKYKSLQQTVLSHEPSVKSVREKGEALLELVQDVTLKDKIDQLQSDYQDLCSIGKEHVFSLEAKVKDHEDYNSELQEVEKWLLQMSGRLVAPDLLETSSLETITQQLAHHKAMMEEIAGFEDRLNNLQMKGDTLIGQCADHLQAKLKQNVHAHLQGTKDSYSAICSTAQRMYQSLEHELQKHVSRQDTLQQCQAWLSAVQPDLEPSPQPPLSRAEAIKQVKHFRALQEQARTYLDLLCSMCDLSNASVKTTAKDIQQTEQTIEQKLVQAQNLTQGWEEIKHLKSELWIYLQDADQQLQNMKRRHSELELNIAQNMVSQVKDFVKKLQSKQASVNTIIEKVNKLTKKEESPEHKEINHLNDQWLDLCRQSNNLCLQREEDLQRTRDYHDCMNVVEVFLEKFTTEWDNLARSDAESTAVHLEALKKLALALQERKYAIEDLKDQKQKMIEHLNLDDKELVKEQTSHLEQRWFQLEDLIKRKIQVSVTNLEELNVVQSRFQELMEWAEEQQPNIAEALKQSPPPDMAQNLLMDHLAICSELEAKQMLLKSLIKDADRVMADLGLNERQVIQKALSDAQSHVNCLSDLVGQRRKYLNKALSEKTQFLMAVFQATSQIQQHERKIMFREHICLLPDDVSKQVKTCKSAQASLKTYQNEVTGLWAQGRELMKEVTEQEKSEVLGKLQELQSVYDSVLQKCSHRLQELEKNLVSRKHFKEDFDKACHWLKQADIVTFPEINLMNESSELHTQLAKYQNILEQSPEYENLLLTLQRTGQTILPSLNEVDHSYLSEKLNALPRQFNVIVALAKDKFYKVQEAILARKEYASLIELTTQSLSELEAQFLRMSKVPTDLAVEEALSLQDGCRAILDEVAGLGEAVDELNQKKEGFRSTGQPWQPDKMLHLVTLYHRLKRQTEQRVSLLEDTTSAYQEHEKMCQQLERQLKSVKEEQSKVNEETLPAEEKLKMYHSLAGSLQDSGIVLKRVTIHLEDLAPHLDPLAYEKARHQIQSWQGELKLLTSAIGETVTECESRMVQSIDFQTEMSRSLDWLRRVKAELSGPVYLDLNLQDIQEEIRKIQIHQEEVQSSLRIMNALSHKEKEKFTKAKELISADLEHSLAELSELDGDIQEALRTRQATLTEIYSQCQRYYQVFQAANDWLEDAQELLQLAGNGLDVESAEENLKSHMEFFSTEDQFHSNLEELHSLVATLDPLIKPTGKEDLEQKVASLELRSQRMSRDSGAQVDLLQRCTAQWHDYQKAREEVIELMNDTEKKLSEFSLLKTSSSHEAEEKLSEHKALVSVVNSFHEKIVALEEKASQLEKTGNDASKATLSRSMTTVWQRWTRLRAVAQDQEKILEDAVDEWTGFNNKVKKATEMIDQLQDKLPGSSAEKASKAELLTLLEYHDTFVLELEQQQSALGMLRQQTLSMLQDGAAPTPGEEPPLMQEITAMQDRCLNMQEKVKTNGKLVKQELKDREMVETQINSVKCWVQETKEYLGNPTIEIDAQLEELQILLTEATNHRQNIEKMAEEQKEKYLGLYTILPSELSLQLAEVALDLKIRDQIQDKIKEVEQSKATSQELSRQIQKLAKDLTTILTKLKAKTDNVVQAKTDQKVLGEELDGCNSKLMELDAAVQKFLEQNGQLGKPLAKKIGKLTELHQQTIRQAENRLSKLNQAASHLEEYNEMLELILKWIEKAKVLAHGTIAWNSASQLREQYILHQTLLEESKEIDSELEAMTEKLQYLTSVYCTEKMSQQVAELGRETEELRQMIKIRLQNLQDAAKDMKKFEAELKKLQAALEQAQATLTSPEVGRLSLKEQLSHRQHLLSEMESLKPKVQAVQLCQSALRIPEDVVASLPLCHAALRLQEEASRLQHTAIQQCNIMQAAVVQYEQYEQEMKHLQQLIEGAHREIEDKPVATSNIQELQAQISRHEELAQKIKGYQEQIASLNSKCKMLTMKAKHATMLLTVTEVEGLAEGTEDLDGELLPTPSAHPSVVMMTAGRCHTLLSPVTEESGEEGTNSEISSPPACRSPSPVANTDASVNQDIAYYQALSAERLQTDAAKIHPSTSASQEFYEPGLEPSATAKLGDLQRSWETLKNVISEKQRTLYEALERQQKYQDSLQSISTKMEAIELKLSESPEPGRSPESQMAEHQALMDEILMLQDEINELQSSLAEELVSESCEADPAEQLALQSTLTVLAERMSTIRMKASGKRQLLEEKLNDQLEEQRQEQALQRYRCEADELDSWLLSTKATLDTALSPPKEPMDMEAQLMDCQNMLVEIEQKVVALSELSVHNENLLLEGKAHTKDEAEQLAGKLRRLKGSLLELQRALHDKQLNMQGTAQEKEESDVDLTATQSPGVQEWLAQARTTWTQQRQSSLQQQKELEQELAEQKSLLRSVASRGEEILIQHSAAETSGDAGEKPDVLSQELGMEGEKSSAEDQMRMKWESLHQEFSTKQKLLQNVLEQEQEQVLYSRPNRLLSGVPLYKGDVPTQDKSAVTSLLDGLNQAFEEVSSQSGGAKRQSIHLEQKLYDGVSATSTWLDDVEERLFVATALLPEETETCLFNQEILAKDIKEMSEEMDKNKNLFSQAFPENGDNRDVIEDTLGCLLGRLSLLDSVVNQRCHQMKERLQQILNFQNDLKVLFTSLADNKYIILQKLANVFEQPVAEQIEAIQQAEDGLKEFDAGIIELKRRGDKLQVEQPSMQELSKLQDMYDELMMIIGSRRSGLNQNLTLKSQYERALQDLADLLETGQEKMAGDQKIIVSSKEEIQQLLDKHKEYFQGLESHMILTETLFRKIISFAVQKETQFHTELMAQASAVLKRAHKRGVELEYILETWSHLDEDQQELSRQLEVVESSIPSVGLVEENEDRLIDRITLYQHLKSSLNEYQPKLYQVLDDGKRLLISISCSDLESQLNQLGECWLSNTNKMSKELHRLETILKHWTRYQSESADLIHWLQSAKDRLEFWTQQSVTVPQELEMVRDHLNAFLEFSKEVDAQSSLKSSVLSTGNQLLRLKKVDTATLRSELSRIDSQWTDLLTNIPAVQEKLHQLQMDKLPSRHAISEVMSWISLMENVIQKDEDNIKNSIGYKAIHEYLQKYKGFKIDINCKQLTVDFVNQSVLQISSQDVESKRSDKTDFAEQLGAMNKSWQILQGLVTEKIQLLEGLLESWSEYENNVQCLKTWFETQEKRLKQQHRIGDQASVQNALKDCQDLEDLIKAKEKEVEKIEQNGLALIQNKKEDVSSIVMSTLRELGQTWANLDHMVGQLKILLKSVLDQWSSHKVAFDKINSYLMEARYSLSRFRLLTGSLEAVQVQVDNLQNLQDDLEKQERSLQKFGSITNQLLKECHPPVTETLTNTLKEVNMRWNNLLEEIAEQLQSSKALLQLWQRYKDYSKQCASTVQQQEDRTNELLKAATNKDIADDEVATWIQDCNDLLKGLGTVKDSLFFLHELGEQLKQQVDASAASAIQSDQLSLSQHLCALEQALCKQQTSLQAGVLDYETFAKSLEALEAWIVEAEEILQGQDPSHSSDLSTIQERMEELKGQMLKFSSMAPDLDRLNELGYRLPLNDKEIKRMQNLNRHWSLISSQTTERFSKLQSFLLQHQTFLEKCETWMEFLVQTEQKLAVEISGNYQHLLEQQRAHELFQAEMFSRQQILHSIIIDGQRLLEQGQVDDRDEFNLKLTLLSNQWQGVIRRAQQRRGIIDSQIRQWQRYREMAEKLRKWLVEVSYLPMSGLGSVPIPLQQARTLFDEVQFKEKVFLRQQGSYILTVEAGKQLLLSADSGAEAALQAELAEIQEKWKSASMRLEEQKKKLAFLLKDWEKCEKGIADSLEKLRTFKKKLSQSLPDHHEELHAEQMRCKELENAVGSWTDDLTQLSLLKDTLSAYISADDISILNERVELLQRQWEELCHQLSLRRQQIGERLNEWAVFSEKNKELCEWLTQMESKVSQNGDILIEEMIEKLKKDYQEEIAIAQENKIQLQQMGERLAKASHESKASEIEYKLGKVNDRWQHLLDLIAARVKKLKETLVAVQQLDKNMSSLRTWLAHIESELAKPIVYDSCNSEEIQRKLNEQQELQRDIEKHSTGVASVLNLCEVLLHDCDACATDAECDSIQQATRNLDRRWRNICAMSMERRLKIEETWRLWQKFLDDYSRFEDWLKSSERTAAFPSSSGVIYTVAKEELKKFEAFQRQVHECLTQLELINKQYRRLARENRTDSACSLKQMVHEGNQRWDNLQKRVTSILRRLKHFIGQREEFETARDSILVWLTEMDLQLTNIEHFSECDVQAKIKQLKAFQQEISLNHNKIEQIIAQGEQLIEKSEPLDAAIIEEELDELRRYCQEVFGRVERYHKKLIRLPLPDDEHDLSDRELELEDSAALSDLHWHDRSADSLLSPQPSSNLSLSLAQPLRSERSGRDTPASVDSIPLEWDHDYDLSRDLESAMSRALPSEDEEGQDDKDFYLRGAVGLSGDHSALESQIRQLGKALDDSRFQIQQTENIIRSKTPTGPELDTSYKGYMKLLGECSSSIDSVKRLEHKLKEEEESLPGFVNLHSTETQTAGVIDRWELLQAQALSKELRMKQNLQKWQQFNSDLNSIWAWLGDTEEELEQLQRLELSTDIQTIELQIKKLKELQKAVDHRKAIILSINLCSPEFTQADSKESRDLQDRLSQMNGRWDRVCSLLEEWRGLLQDALMQCQGFHEMSHGLLLMLENIDRRKNEIVPIDSNLDAEILQDHHKQLMQIKHELLESQLRVASLQDMSCQLLVNAEGTDCLEAKEKVHVIGNRLKLLLKEVSRHIKELEKLLDVSSSQQDLSSWSSADELDTSGSVSPTSGRSTPNRQKTPRGKCSLSQPGPSVSSPHSRSTKGGSDSSLSEPGPGRSGRGFLFRVLRAALPLQLLLLLLIGLACLVPMSEEDYSCALSNNFARSFHPMLRYTNGPPPL</t>
  </si>
  <si>
    <t>(direct)Spectrin/alpha-actinin-IPR018159</t>
  </si>
  <si>
    <t>2979871</t>
  </si>
  <si>
    <t>ENSE00001583555|ENSE00001584461</t>
  </si>
  <si>
    <t>E82-1</t>
  </si>
  <si>
    <t>E153-1|E153-2</t>
  </si>
  <si>
    <t>ENSG00000215179</t>
  </si>
  <si>
    <t>AC026241.7-1</t>
  </si>
  <si>
    <t>3133819</t>
  </si>
  <si>
    <t>3133811</t>
  </si>
  <si>
    <t>ENSE00001539884</t>
  </si>
  <si>
    <t>ENSG00000196199</t>
  </si>
  <si>
    <t>MPHOSPH8</t>
  </si>
  <si>
    <t>M-phase phosphoprotein 8 (Two hybrid-associated protein 3 with RanBPM)(Twa3) [Source:UniProtKB/Swiss-Prot;Acc:Q99549]</t>
  </si>
  <si>
    <t>3480022</t>
  </si>
  <si>
    <t>(+)alt-N-terminus,(+)alt-C-terminus,(+)AA:208(ENSP00000353982)-&gt;602(AX747597-PEP)</t>
  </si>
  <si>
    <t>(-)ANK-IPR002110,(-)REPEAT-ANK 4,(+)COMPBIAS-Lys-rich,(+)Chromo_dom_subgr-IPR017984,(+)Chromodomain-IPR000953,(+)Chromodomain-like-IPR016197,(+)DOMAIN-Chromo,(+)MOD_RES-N6-acetyllysine,(+)MOD_RES-Phosphoserine,(+)MOD_RES-Phosphothreonine</t>
  </si>
  <si>
    <t>(+)sequence: (ENSP00000353982)MKACKRGNSDIVRLVIECGADCNILSKHQNSALHFAKQSNNVLVYDLLKNHLETLSRVAEETIKDYFEARLALLEPVFPIACHRLCEGPDFSTDFNYKPPQNIPEGSGILLFIFHANFLGKEVIARLCGPCSVQAVVLNDKFQLPVFLTGSRSVVQAGVQWRGLQLTGVLTSQAQAILPPQPPNYLGLKMTVILFTHSALLQVPINSS -&gt; (AX747597-PEP)MEQVAEGARVTAVPVSAADSTEELAEVEEGVGVVGEDNDAAARGAEAFGDSEEDGEDVFEVEKILDMKTEGGKVLYKVRWKGYTSDDDTWEPEIHLEDCKEVLLEFRKKIAENKAKAVRKDIQRLSLNNDIFEANSDSDQQSETKEDTSPKKKKKKLRQREEKSPDDLKKKKAKAGKLKDKSKPDLESSLESLVFDLRTKKRISEAKEELKESKKPKKDEVKETKELKKVKKGEIRDLKTKTREDPKENRKTKKEKFVESQVESESSVLNDSPFPEDDSEGLHSDSREEKQNTKSARERAGQDMGLEHGFEKPLDSAMSAEEDTDVRGRRKKKTPRKVEDTRENRKLENKNAFLEKKTVPKKQRNQDRSKSAAELEKLMPVSAQTPKGRRLSGEERGLWSTDSAEEDKETKRNESKEKYQKRHDSDKEEKGRKEPKGLKTLKEIRNAFDLFKLTPEGKNDVSENNRKREEIPLDFKTIDDHKTKENKQSLKERRNTRDETDTWAYIAAEGDQEVLDSVCQADENSDGRQQILSLGMDLQLEWMKLEDFQKHLDGKDENFAATDAIPSNVLRDAVKKKKKKKFLGTYTFFLFFFEKPDLVPLF</t>
  </si>
  <si>
    <t>3480013</t>
  </si>
  <si>
    <t>ENSE00001579240|ENSE00001589712</t>
  </si>
  <si>
    <t>ENSG00000119397</t>
  </si>
  <si>
    <t>CEP110</t>
  </si>
  <si>
    <t>Centriolin (110 kDa centrosomal protein)(Centrosomal protein 1) [Source:UniProtKB/Swiss-Prot;Acc:Q7Z7A1]</t>
  </si>
  <si>
    <t>3187638</t>
  </si>
  <si>
    <t>(-)alt-N-terminus,(-)AA:1007(ENSP00000362951)-&gt;1767(AK074079-PEP)</t>
  </si>
  <si>
    <t>(-)COILED,(-)COMPBIAS-Poly-Lys,(-)COMPBIAS-Poly-Pro,(~)Prefoldin-IPR009053,(-)REPEAT-LRR 10,(-)REPEAT-LRR 11,(-)REPEAT-LRR 12,(-)REPEAT-LRR 13,(-)REPEAT-LRR 8,(-)REPEAT-LRR 9,(-)TF_bZIP-IPR004827,(-)Tropomyosin-IPR000533</t>
  </si>
  <si>
    <t>(-)sequence: (ENSP00000362951)MQHLKSKKREERWMRASKRQSEKEMEELHHNIDDLLQEKKSLECEVEELHRTVQKRQQQKDFIDGNVESLMTELEIEKSLKHHEDIVDEIECIEKTLLKRRSELREADRLLAEAESELSCTKEKVCLLVVWGVSSVWTKNAVEKFTDAKRSLLQTESDAEELERRAQETAVNLVKADQQLRSLQADAKDLEQHKIKQEEILKEINKIVAAKDSDFQCLSKKKEKLTEELQKLQKDIEMAERNEDHHLQVLKESEVLLQAKRAELEKLKSQVTSQQQEMAVLDRQLGHKKEELHLLQGSMVQAKADLQEALRLGETEVTEKCNHIREVKSLLEELSFQKGELNVQISERKTQLTLIKQEIEKEEENLQVVLRQMSKHKTELKNILDMLQLENHELQGLKLQHDQRVSELEKTQVAVLEEKLELENLQQISQQQKGEIEWQKQLLERDKREIERMTAESRALQSCVECLSKEKEDLQEKCDIWEKKLAQTKRVLAAAEENSKMEQSNLEKLELNVRKLQQELDQLNRDKLSLHNDISAMQQQLQEKREAVNSLQEELANVQDHLNLAKQDLLHTTKHQDVLLSEQTRLQKDISEWANRFEDCQKEEETKQQQLQVLQNEIEENKLKLVQQEMMFQRLQKERESEESKLETSKVTLKEQQHQLEKELTDQKSKLDQVLSKVLAAEERVRTLQEEERWCESLEKTLSQTKRQLSEREQQLVEKSGELLALQKEADSMRADFSLLRNQFLTERKKAEKQVASLKEALKIQRSQLEKNLLEQKQENSCIQKEMATIELVAQDNHERARRLMKELNQMQYEYTELKKQMANQKDLERRQMEISDAMRTLKSEVKDEIRTSLKNLNQFLPELPADLEAILERNENLEGELESLKENLPFTMNEGPFEEKLNFSQVHIMDEHWRGEALREKLRHREDRLKAQLRHCMSKQAEVLIKGKRQTEGTLHSLRRQVDALGELVTSTSADSASSPSLSQLESSLTEDSQLGQNQEKNASAR -&gt; (AK074079-PEP)MKAQKSGKEQQLDIMNKQYQQLESRLDEILSRIAKETEEIKDLEEQLTEGQIAANEALKKDLEGVISGLQEYLGTIKGQATQAQNECRKLRDEKETLLQRLTEVEQERDQLEIVAMDAENMRKELAELESALQEQHEVNASLQQTQGDLSAYEAELEARLNLRDAEANQLKEELEKVTRLTQLEQSALQAELEKERQALKNALGKAQFSEEKEQENSELHAKLKHLQDDNNLLKQQLKDFQNHLNHVVDGLVRPEEVAARVDELRRKLKLGTGEMNIHSPSDVLGKSLADLQKQFSEILARSKWERDEAQVRERKLQEEMALQQEKLATGQEEFRQACERALEARMNFDKRQHEARIQQMENEIHYLQENLKSMEEIQGLTDLQLQEADEEKERILAQLRELEKKKKLEDAKSQEQVFGLDKELKKLKKAVATSDKLATAELTIAKDQLKSLHGTVMKINQERAEELQEAERFSRKAAQAARDLTRAEAEIELLQNLLRQKGEQFRLEMEKTGVGTGANSQVLEIEKLNETMERQRTEIARLQNVLDLTGSDNKGGFENVLEEIAELRREVSYQNDYISSMADPFKRRGYWYFMPPPPSSKVSSHSSQATKDSGVGLKYSASTPVRKPRPGQQDGKEGSQPPPASGYWVYSPIRSGLHKLFPSRDADSGGDSQEESELDDQEEPPFVPPPGYMMYTVLPDGSPVPQGMALYAPPPPLPNNSRPLTPGTVVYGPPPAGAPPPNFSIPFIPMGVLHCNVPEHHNLENEVSRLEDIMQHLKSKKREERWMRASKRQSEKEMEELHHNIDDLLQEKKSLECEVEELHRTVQKRQQQKDFIDGNVESLMTELEIEKSLKHHEDIVDEIECIEKTLLKRRSELREADRLLAEAESELSCTKEKTKNAVEKFTDAKRSLLQTESDAEELERRAQETAVNLVKADQQLRSLQADAKDLEQHKIKQEEILKEINKIVAAKDSDFQCLSKKKEKLTEELQKLQKDIEMAERNEDHHLQVLKESEVLLQAKRAELEKLKSQVTSQQQEMAVLDRQLGHKKEELHLLQGSMVQAKADLQEALRLGETEVTEKCNHIREVKSLLEELSFQKGELNVQISERKTQLTLIKQEIEKEEENLQVVLRQMSKHKTELKNILDMLQLENHELQGLKLQHDQRVSELEKTQVAVLEEKLELENLQQISQQQKGEIEWQKQLLERDKREIERMTAESRALQSCVECLSKEKEDLQEKCDIWEKKLAQTKRVLAAAEENSKMEQSNLEKLELNVRKLQQELDQLNRDKLSLHNDISAMQQQLQEKREAVNSLQEELANVQDHLNLAKQDLLHTTKHQDVLLSEQTRLQKDISEWANRFEDCQKEEETKQQQLQVLQNEIEENKLKLVQQEMMFQRLQKERESEESKLETSKVTLKEQQHQLEKELTDQKSKLDQVLSKVLAAEERVRTLQEEERWCESLEKTLSQTKRQLSEREQQLVEKSGELLALQKEADSMRADFSLLRNQFLTERKKAEKQVASLKEALKIQRSQLEKNLLEQKQENSCIQKEMATIELVAQDNHERARRLMKELNQMQYEYTELKKQMANQKDLERRQMEISDAMRTLKSEVKDEIRTSLKNLNQFLPELPADLEAILERNENLEGELESLKENLPFTMNEGPFEEKLNFSQVHIMDEHWRGEALREKLRHREDRLKAQLRHCMSKQAEVLIKGKRQTEGTLHSLRRQVDALGELVTSTSADSASSPSLSQLESSLTEDSQLGQNQEKNASAR</t>
  </si>
  <si>
    <t>(indirect)Tropomyosin-IPR000533</t>
  </si>
  <si>
    <t>3187577</t>
  </si>
  <si>
    <t>ENSE00001461738</t>
  </si>
  <si>
    <t>2318657</t>
  </si>
  <si>
    <t>(+)truncated,(-)AA:378(ENSP00000366764)-&gt;1080(AK307760-PEP)</t>
  </si>
  <si>
    <t>(-)COMPBIAS-Poly-Ser,(-)DOMAIN-PAC,(-)MOTIF-Nuclear export signal,(-)MOTIF-Nuclear localization signal,(-)PAC-IPR001610,(-)PAS_fold_3-IPR013655,(-)REGION-CSNK1E binding domain</t>
  </si>
  <si>
    <t>(-)sequence: (ENSP00000366764)MPRGEAPGPGRRGAKDEALGEESGERWSPEFHLQRKLADSSHSEQQDRNRVSEELIMVVQEMKKYFPSERRNKPSTLDALNYALRCVHSVQANSEFFQILSQNGAPQADVSMYSLEELATIASEHTSKNTDTFVAVFSFLSGRLVHISEQAALILNRKKDVLASSHFVDLLAPQDMRVFYAHTARAQLPFWNNWTQRAARYECAPVKPFFCRIRGGEDRKQEKCHSPFRIIPYLIHVHHPAQPELESEPCCLTVVEKIHSGYEAPRIPVNKRIFTTTHTPGCVFLEVDEKAVPLLGYLPQDLIGTSILSYLHPEDRSLMVAIHQKVLKYAGHPPFEHSPIRFCTQNGDYIILDSSWSSFVNPWSRKISFIIGRHKVRT -&gt; (AK307760-PEP)MPRGEAPGPGRRGAKDEALGEESGERWSPEFHLQRKLADSSHSEQQDRNRVSEELIMVVQEMKKYFPSERRNKPSTLDALNYALRCVHSVQANSEFFQILSQNGAPQADVSMYSLEELATIASEHTSKNTDTFVAVFSFLSGRLVHISEQAALILNRKKDVLASSHFVDLLAPQDMRVFYAHTARAQLPFWNNWTQRAAARYECAPVKPFFCRIRGGEDRKQEKCHSPFRIIPYLIHVHHPAQPELESEPCCLTVVEKIHSGYEAPRIPVNKRIFTTTHTPGCVFLEVDEKAVPLLGYLPQDLIGTSILSYLHPEDRSLMVAIHQKVLKYAGHPPFEHSPIRFCTQNGDYIILDSSWSSFVNPWSRKISFIIGRHKVRTSPLNEDVFATKIKKMNDNDKDITELQEQIYKLLLQPVHVSVSSGYGSLGSSGSQEQLVSIASSSEASGHRVEETKAEQMTLQQVYASVNKIKNLGQQLYIESMTKSSFKPVTGTRTEPNGGGECKTFTSFHQTLKNNSVYTEPCEDLRNDEHSPSYQQINCIDSVIRYLKSYNIPALKRKCISCTNTTSSSSEEDKQNHKADDVQALQAGLQIPAIPKSEMPTNGRSIDTGGGAPQILSTAMLSLGSGISQCGYSSTIVHVPPPETARDATLFCEPWTLNMQPAPLTSEEFKHVGLTAAVLSAHTQKEEQNYVDKFREKILSSPYSSYLQQESRSKAKYSYFQGDSTSKQTRSAGCRKGKHKRKKLPEPPDSSSSNTGSGPRRGAHQNAQPCCPSAASSPHTSSPTFPPAAMVPSQAPYLVPAFPLPAATSPGREYAAPGTAPEGLHGPPLSEGLQPYPAFPFPYLDTFMTVFLPDPPVCPLLSPSFLPCPFPGATASSAISPSMSSAMSPTLDPPPSVTSQRREEEKWEAQSEGHPFITSRSSSPLQLNLLQEEMPRPSESPDQMRRNTCPQTEYCVTGNNGSESSPATTGALSTGSPPRENPSHPTASALSTGSPPMKNPSHPTASTLSMGLPPSRTPSHPTATVLSTGSPPSESPSRTGSAASGSSDSSIYLTSSVYSSKISQNGQQSQDVQKKRNIS</t>
  </si>
  <si>
    <t>ENSE00001312715</t>
  </si>
  <si>
    <t>3042797</t>
  </si>
  <si>
    <t>(-)alt-N-terminus,(-)alt-C-terminus,(-)AA:285(ENSP00000379639)-&gt;320(AAA58664.1)</t>
  </si>
  <si>
    <t>(+)DNA_BIND-Homeobox,(+)HTH_lambrepressr-IPR000047,(+)Homeobox-IPR001356,(+)Homeobox_CS-IPR017970,(+)Homeobox_antennapedia-IPR017995,(+)Homeodomain_like-IPR009057,(+)PRO_rich-IPR000694</t>
  </si>
  <si>
    <t>(-)sequence: (ENSP00000379639)MKESRQNTKQKTSSSSSGESCAGDKSPPGQASSKRARTAYTSAQLVELEKEFHFNRYLCRPRRVEMANLLNLTERQIKIWFQNRRMKYKKDQKGKGMLTSSGGQSPSRSPVPPGAGGYLNSMHSLVNSVPYEPQSPPPFSKPPQGTYGLPPASYPASLPSCAPPPPPQKRYTAAGAGAGGTPDYDPHAHGLQGNGSYGTPHIQGSPVFVGGSYVEPMSNSGPALFGLTHLPHAASGAMDYGGAGPLGSGHHHGPGPGEPHPTYTDLTGHHPSQGRIQEAPKLTHL -&gt; (AAA58664.1)MTMSSFLINSNYIEPKFPPFEEYAQHSGSGGADGGPGGGPGYQQPPAPPTQHLPLQQPQLPHAGGGREPPASYYAPRTAREPAYPAAALYPAHGAADTAYPYGYRGGPSPGRPPQPEQPPAQAKGPAHGLHASHVLQPQPPPPLQPRAVPPAAPRRCEAAPATPGVPAGGSAPACPLLLADKSPLGLKGKEPVVYPWMKKIHVSAVNPSYNGGEPKRSRTAYTRQQVLELEKEFHFNRYLTRRRRIEIAHTLCLSERQVKIWFQNRRMKWKKDHKLPNTKMRSSNSASASAGPPGKAQTQSPHLHPHPHPSTSTPVPSSI</t>
  </si>
  <si>
    <t>ENSE00001524677</t>
  </si>
  <si>
    <t>3303218</t>
  </si>
  <si>
    <t>(+)alt-N-terminus,(+)AA:823(BAG54695.1)-&gt;1577(ENSP00000315659)</t>
  </si>
  <si>
    <t>(+)BAR-IPR004148,(+)COILED,(+)COMPBIAS-Pro-rich,(+)COMPBIAS-Ser-rich,(+)DOMAIN-BAR,(+)DOMAIN-SH3 1,(+)DOMAIN-SH3 2,(+)DOMAIN-SH3 3,(+)DOMAIN-SH3 4,(+)Neu_cyt_fact_2-IPR000108,(+)PRO_rich-IPR000694,(+)SH3_2-IPR011511,(+)SH3_domain-IPR001452</t>
  </si>
  <si>
    <t>(+)sequence: (BAG54695.1)MTLLSSQSSSLVAPSGSVSAENPEQRMLEKRAKVIEELLQTERDYIRDLEMCIERIMVPMQQAQVPNIDFEGLFGNMQMVIKVSKQLLAALEISDAVGPVFLGHRDELEGTYKIYCQNHDEAIALLEIYEKDEKIQKHLQDSLADLKSLYNEWGCTNYINLGSFLIKPVQRVMRYPLLLMELLNSTPESHPDKVPLTNAVLAVKEINVNINEYKRRKDLVLKYRKGDEDSLMEKISKLNIHSIIKKSDRVSSHLKHLTGFAPQIKDEVIEETEKNFRMQERLIKSFIRDLSLYLQHIRESACVKVVAAVSMWDVCMERGHRDLEQFERVHRYISDQLFTNFKERTERLVISPLNQLLSMFTGPHKLVQKRFDKLLDFYNCTERAEKLKDKKTLEELQSARNNYEALNAQLLDELPKFHQYAQGLFTNCVHGYAEAHCDFVHQALEQLKPLLSLLKVAGREGNLIAIFHEEHSRVLQQLQVFTFFPESLPATKKPFERKTIDRQSARKPLLGLPSYMLQSEELRASLLARYPPEKLFQAERNFNAAQDLDVSLLEGDLVGVIKKKDPMGSQNRWLIDNGVTKGFVYSSFLKPYNPRRSHSDASVGSHSSTESEHGSSSPRFPRQNSGSTLTFNPSSMAVSFTSGSCQKQPQDASPPPKEWDQGTLSASLNPSNSESSPSRCPSDPDSTSQPRSGDSADVARDVKQPTATPRSYRNFRHPEIVGYSVPGRNGQSQDLVKGCARTAQAPEDRSTEPDGSEAEGNQVYFAVYTFKARNPNELSVSANQKLKILEFKDVTGNTEWWLAEVNGKKGYVPSNYIRKTEYT -&gt; (ENSP00000315659)MEAGSVVRAIFDFCPSVSEELPLFVGDIIEVLAVVDEFWLLGKKEDVTGQFPSSFVEIVTIPSLKEGERLFVCICEFTSQELDNLPLHRGDLVILDGIPTAGWLQGRSCWGARGFFPSSCVRELCLSSQSRQWHSQSALFQIPEYSMGQARALMGLSAQLDEELDFREGDVITIIGVPEPGWFEGELEGRRGIFPEGFVELLGPLRTVDESVSSGNQDDCIVNGEVDTPVGEEEIGPDEDEEEPGTYGVALYRFQALEPNELDFEVGDKIRILATLEDGWLEGSLKGRTGIFPYRFVKLCPDTRVEETMALPQEGSLARIPETSLDCLENTLGVEEQRHETSDHEAEEPDCIISEAPTSPLGHLTSEYDTDRNSYQDEDTAGGPPRSPGVEWEMPLATDSPTSDPTEVVNGISSQPQVPFHPNLQKSQYYSTVGGSHPHSEQYPDLLPLEARTRDYASLPPKRMYSQLKTLQKPVLPLYRGSSVSASRVVKPRQSSPQLHNLASYTKKHHTSSVYSISERLEMKPGPQAQGLVMEAATHSQGDGSTDLDSKLTQQLIEFEKSLAGPGTEPDKILRHFSIMDFNSEKDIVRGSSKLITEQELPERRKALRPPPPRPCTPVSTSPHLLVDQNLKPAPPLVVRPSRPAPLPPSAQQRTNAVSPKLLSRHRPTCETLEKEGPGHMGRSLDQTSPCPLVLVRIEEMERDLDMYSRAQEELNLMLEEKQDESSRAETLEDLKFCESNIESLNMELQQLREMTLLSSQSSSLVAPSGSVSAENPEQRMLEKRAKVIEELLQTERDYIRDLEMCIERIMVPMQQAQVPNIDFEGLFGNMQMVIKVSKQLLAALEISDAVGPVFLGHRDELEGTYKIYCQNHDEAIALLEIYEKDEKIQKHLQDSLADLKSLYNEWGCTNYINLGSFLIKPVQRVMRYPLLLMELLNSTPESHPDKVPLTNAVLAVKEINVNINEYKRRKDLVLKYRKGDEDSLMEKISKLNIHSIIKKSNRVSSHLKHLTGFAPQIKDEVFEETEKNFRMQERLIKSFIRDLSLYLQHIRESACVKVVAAVSMWDVCMERGHRDLEQFERVHRYISDQLFTNFKERTERLVISPLNQLLSMFTGPHKLVQKRFDKLLDFYNCTERAEKLKDKKTLEELQSARNNYEALNAQLLDELPKFHQYAQGLFTNCVHGYAEAHCDFVHQALEQLKPLLSLLKVAGREGNLIAIFHEEHSRVLQQLQVFTFFPESLPATKKPFERKTIDRQSARKPLLGLPSYMLQSEELRASLLARYPPEKLFQAERNFNAAQDLDVSLLEGDLVGVIKKKDPMGSQNRWLIDNGVTKGFVYSSFLKPYNPRRSHSDASVGSHSSTESEHGSSSPRFPRQNSGSTLTFNPSSMAVSFTSGSCQKQPQDASPPPKECDQGTLSASLNPSNSESSPSRCPSDPDSTSQPRSGDSADVARDVKQPTATPRSYRNFRHPEIVGYSVPGRNGQSQDLVKGCARTAQAPEDRSTEPDGSEAEGNQVYFAVYTFKARNPNELSVSANQKLKILEFKDVTGNTEWWLAEVNGKKGYVPSNYIRKTEYT</t>
  </si>
  <si>
    <t>ENSE00001424407</t>
  </si>
  <si>
    <t>ENSG00000138772</t>
  </si>
  <si>
    <t>ANXA3</t>
  </si>
  <si>
    <t>Annexin A3 (Annexin-3)(Annexin III)(Lipocortin III)(Placental anticoagulant protein III)(PAP-III)(35-alpha calcimedin)(Inositol 1,2-cyclic phosphate 2-phosphohydrolase) [Source:UniProtKB/Swiss-Prot;Acc:P12429]</t>
  </si>
  <si>
    <t>2732845</t>
  </si>
  <si>
    <t>2732844</t>
  </si>
  <si>
    <t>ENSE00001522300</t>
  </si>
  <si>
    <t>ENSG00000198771</t>
  </si>
  <si>
    <t>RCSD1</t>
  </si>
  <si>
    <t>Capz-interacting protein (Protein kinase substrate CapZIP)(RCSD domain-containing protein 1) [Source:UniProtKB/Swiss-Prot;Acc:Q6JBY9]</t>
  </si>
  <si>
    <t>2365927</t>
  </si>
  <si>
    <t>(+)alt-N-terminus,(+)alt-C-terminus,(+)AA:72(AK130798-PEP)-&gt;115(AK124221-PEP)</t>
  </si>
  <si>
    <t>(+)sequence: (AK130798-PEP)MKMQCQPICSANLFCKMGMKMTWQQQIPATPLEFFRAKLATAWYLYEECKGAHILTNTYCVPVGILGDNNNS -&gt; (AK124221-PEP)MPLPINTIGCLLSYPKPFDTAHWKMEFMLLHGLGFATCLTFTVSMLPNSGAGAPASLHPPPFCIRQGISSPTPTASLPKCLHCQLKLPAAHFNPALTGTWKSSHHTSIFPSTSLF</t>
  </si>
  <si>
    <t>2365872</t>
  </si>
  <si>
    <t>AL833211-5|ENSE00001215560</t>
  </si>
  <si>
    <t>E2-6</t>
  </si>
  <si>
    <t>3823965</t>
  </si>
  <si>
    <t>(+)alt-coding,(+)AA:385(ENSP00000248076)-&gt;385(AAC25699.1),(+)microRNA-target(hsa-miR-760:mirbase,hsa-miR-873:mirbase,hsa-miR-220b:mirbase)</t>
  </si>
  <si>
    <t>(-)7TM_GPCR_Rhodpsn-IPR000276,(-)GPCR_Rhodpsn_supfam-IPR017452,(-)TRANSMEM-2</t>
  </si>
  <si>
    <t>(+)sequence: (ENSP00000248076)MWGRLLLWPLVLGFSLSGGTQTPSVYDESGSTGGGDDSTPSILPAPRGYPGQVCANDSDTLELPDSSRALLLGWVPTRLVPALYGLVLVVGLPANGLALWVLATQAPRLPSTMLLMNLAAADLLLALALPPRIAYHLRGQRWPFGEAACRLATAALYGHMYGSVLLLAAVSLDRYLALVHPLRARALRGRRLALGLCMAAWLMAAALALPLTLQRQTFRLARSDRVLCHDALPLDAQASHWQPAFTCLALLGCFLPLLAMLLCYGATLHTLAASGRRYGHALRLTAVVLASAVAFFVPSNLLLLLHYSDPSPSAWGNLYGAYVPSLALSTLNSCVDPFIYYYVSAEFRDKVRAGLFQRSPGDTVASKASAEGGSRGMGTHSSLLQ -&gt; (AAC25699.1)MWGRLLLWPLVLGFSLSGGTQTPSVYDESGSTGGGDDSTPSILPAPRGYPGQVCANDSDTLELPDSSRALLLGWVPTRLVPALYGLVLVVGLPANGLALWVLATQAPRLPSTMLLMNLATADLLLALALPPRIAYHLRGQRWPFGEAACRLATAALYGHMYGSVLLLAAVSLDRYLALVHPLRARALRGRRLALGLCMAAWLMAAALALPLTLQRQTFRLARSDRVLCHDALPLDAQASHWQPAFTCLALLGCFLPLLAMLLCYGATLHTLAASGRRYGHALRLTAVVLASAVAFFVPSNLLLLLHYSDPSPSAWGNLYGAYVPSLALSTLNSCVDPFIYYYVSAEFRDKVRAGLFQRSPGDTVASKASAEGGSRGMGTHSSLLQ,(+)miR-sequence: (hsa-miR-760:mirbase)GCCCCACCAGGCCCAGAGCCT,(+)miR-sequence: (hsa-miR-873:mirbase)TGGAGACTCACTGCAAGTTCCTGC,(+)miR-sequence: (hsa-miR-220b:mirbase)ATTAGCCAGGCGTGGTGGTGG</t>
  </si>
  <si>
    <t>AF055917-2|ENSE00000873498</t>
  </si>
  <si>
    <t>ENSG00000091490</t>
  </si>
  <si>
    <t>AC092436.5-6</t>
  </si>
  <si>
    <t>SEL1-like repeat-containing protein KIAA0746  [Source:UniProtKB/Swiss-Prot;Acc:Q68CR1]</t>
  </si>
  <si>
    <t>2764291</t>
  </si>
  <si>
    <t>(+)AA:979(BAF82376.1)-&gt;979(ENSP00000382767)</t>
  </si>
  <si>
    <t>(+)sequence: (BAF82376.1)MVYRDDYFIRHSISVSAVIVRAWITHKYSGRDWNVKWEENLLHAVAKNYTLLQTIPPFERPFKDHQVCLEWNMGYIWNLRANRIPQCPLENDVVALLGFPYASSGENTGIVKKFPRFRNRELEATRRQRMDYPVFTVSLWLYLLHYCKANLCGILYFVDSNEMYGTPSVFLTEEGYLHIQMHLVKGEDLAVKTKFIIPLKEWFRLDISFNGGQIVVTTSIGQDLKSYHNQTISFREDFHYNDTAGYFIIGGSRYVAGIEGFFGPLKYYRLRSLHPAQIFNPLLEKQLAEQIKLYYERCAEVQEIVSVYASAAKHGGERQEACHLHNSYLDLQRRYGRPSMCRAFPWEKELKDKHPSLFQALLEMDLLTVPRNQNESVSEIGGKIFEKAVKRLSSIDGLHQISSIVPFLTDSSCCGYHKASYYLAVFYETGLNVPRDQLQGMLYSLVGGQGSERLSSMNLGYKHYQGIDNYPLDWELSYAYYSNIATKTPLDQHTLQGDQAYVETIRLKDDEILKVQTKEDGDVFMWLKHEATRGNAAAQQRLAQMLFWGQQGVAKNPEAAIEWYAKGALETEDPALIYDYAIVLFKGQGVKKNRRLALELMKKAASKGLHQAVNGLGWYYHKFKKNYAKAAKYWLKAEEMGNPDASYNLGVLHLDGIFPGVPGRNQTLAGEYFHKAAQGGHMEGTLWCSLYYITGNLETFPRDPEKAVVWAKHVAEKNGYLGHVIRKGLNAYLEGSWHEALLYYVLAAETGIEVSQTNLAHICEERPDLARRYLGVNCVWRYYNFSVFQIDAPSFAYLKMGDLYYYGHQNQSQDLELSVQMYAQAALDGDSQGFFNLALLIEEGTIIPHHILDFLEIDSTLHSNNISILQELYERCWSHSNEESFSPCSLAWLYLHLRLLWGAILHSALIYFLGTFLLSILIAWTVQYFQSVSASDPPPRPSQASPDTATSTASPAVTPAADASDQDQPTVTNNPEPRG -&gt; (ENSP00000382767)MVYRDDYFIRHSISVSAVIVRAWITHKYSGRDWNVKWEENLLHAVAKNYTLLQTIPPFERPFKDHQVCLEWNMGYIWNLRANRIPQCPLENDVVALLGFPYASSGENTGIVKKFPRFRNRELEATRRQRMDYPVFTVSLWLYLLHYCKANLCGILYFVDSNEMYGTPSVFLTEEGYLHIQMHLVKGEDLAVKTKFIIPLKEWFRLDISFNGGQIVVTTSIGQDLKSYHNQTISFREDFHYNDTAGYFIIGGSRYVAGIEGFFGPLKYYRLRSLHPAQIFNPLLEKQLAEQIKLYYERCAEVQEIVSVYASAAKHGGERQEACHLHNSYLDLQRRYGRPSMCRAFPWEKELKDKHPSLFQALLEMDLLTVPRNQNESVSEIGGKIFEKAVKRLSSIDGLHQISSIVPFLTDSSCCGYHKASYYLAVFYETGLNVPRDQLQGMLYSLVGGQGSERLSSMNLGYKHYQGIDNYPLDWELSYAYYSNIATKTPLDQHTLQGDQAYVETIRLKDDEILKVQTKEDGDVFMWLKHEATRGNAAAQQRLAQMLFWGQQGVAKNPEAAIEWYAKGALETEDPALIYDYAIVLFKGQGVKKNRRLALELMKKAASKGLHQAVNGLGWYYHKFKKNYAKAAKYWLKAEEMGNPDASYNLGVLHLDGIFPGVPGRNQTLAGEYFHKAAQGGHMEGTLWCSLYYITGNLETFPRDPEKAVVWAKHVAEKNGYLGHVIRKGLNAYLEGSWHEALLYYVLAAETGIEVSQTNLAHICEERPDLARRYLGVNCVWRYYNFSVFQIDAPSFAYLKMGDLYYYGHQNQSQDLELSVQMYAQAALDGDSQGFFNLALLIEEGTIIPHHILDFLEIDSTLHSNNISILQELYERCWSHSNEESFSPCSLAWLYLHLRLLWGAILHSALIYFLGTFLLSILIAWTVQYFQSVSASDPPPRPSQASPDTATSTASPAVTPAADASDQDQPTVTNNPEPRG</t>
  </si>
  <si>
    <t>2764192</t>
  </si>
  <si>
    <t>ENSE00001540554</t>
  </si>
  <si>
    <t>ENSG00000179476</t>
  </si>
  <si>
    <t>C14orf28</t>
  </si>
  <si>
    <t>Uncharacterized protein C14orf28 (Dopamine receptor-interacting protein 1) [Source:UniProtKB/Swiss-Prot;Acc:Q4W4Y0]</t>
  </si>
  <si>
    <t>3534115</t>
  </si>
  <si>
    <t>(+)microRNA-target(hsa-miR-325:mirbase,hsa-miR-34c-3p:mirbase,hsa-miR-99a:mirbase,hsa-miR-30b:miranda,hsa-miR-592:mirbase,hsa-miR-34b:mirbase)</t>
  </si>
  <si>
    <t>(+)miR-sequence: (hsa-miR-325:mirbase)TAGGCAACTGGATGTTTACTAGT,(+)miR-sequence: (hsa-miR-34c-3p:mirbase)GGCTTCCTTGTAAGTAGTGATT,(+)miR-sequence: (hsa-miR-99a:mirbase)CCCAAGAATGGATAAATATGGGTG,(+)miR-sequence: (hsa-miR-30b:miranda)TTAGGCAACTGGATGTTTACT,(+)miR-sequence: (hsa-miR-592:mirbase)GTGAAGTTTTATATTGACACAG,(+)miR-sequence: (hsa-miR-34b:mirbase)GCTTCCTTGTAAGTAGTGATTG</t>
  </si>
  <si>
    <t>3534106</t>
  </si>
  <si>
    <t>CR602151-1|ENSE00001228396</t>
  </si>
  <si>
    <t>ENSG00000128272</t>
  </si>
  <si>
    <t>ATF4</t>
  </si>
  <si>
    <t>Cyclic AMP-dependent transcription factor ATF-4 (Activating transcription factor 4)(DNA-binding protein TAXREB67)(Cyclic AMP response element-binding protein 2)(CREB2) [Source:UniProtKB/Swiss-Prot;Acc:P18848]</t>
  </si>
  <si>
    <t>3945916</t>
  </si>
  <si>
    <t>(+)AA:351(ENSP00000379912)-&gt;351(ENSP00000384587)</t>
  </si>
  <si>
    <t>(+)sequence: (ENSP00000379912)MTEMSFLSSEVLVGDLMSPFDQSGLGAEESLGLLDDYLEVAKHFKPHGFSSDKAKAGSSEWLAVDGLVSPSNNSKEDAFSGTDWMLEKMDLKEFDLDALLGIDDLETMPDDLLTTLDDTCDLFAPLVQETNKQPPQTVNPIGHLPESLTKPDQVAPFTFLQPLPLSPGVLSSTPDHSFSLELGSEVDITEGDRKPDYTAYVAMIPQCIKEEDTPSDNDSGICMSPESYLGSPQHSPSTRGSPNRSLPSPGVLCGSARPKPYDPPGEKMVAAKVKGEKLDKKLKKMEQNKTAATRYRQKKRAEQEALTGECKELEKKNEALKERADSLAKEIQYLKDLIEEVRKARGKKRVP -&gt; (ENSP00000384587)MTEMSFLSSEVLVGDLMSPFDQSGLGAEESLGLLDDYLEVAKHFKPHGFSSDKAKAGSSEWLAVDGLVSPSNNSKEDAFSGTDWMLEKMDLKEFDLDALLGIDDLETMPDDLLTTLDDTCDLFAPLVQETNKQPPQTVNPIGHLPESLTKPDQVAPFTFLQPLPLSPGVLSSTPDHSFSLELGSEVDITEGDRKPDYTAYVAMIPQCIKEEDTPSDNDSGICMSPESYLGSPQHSPSTRGSPNRSLPSPGVLCGSARPKPYDPPGEKMVAAKVKGEKLDKKLKKMEQNKTAATRYRQKKRAEQEALTGECKELEKKNEALKERADSLAKEIQYLKDLIEEVRKARGKKRVP</t>
  </si>
  <si>
    <t>3945914</t>
  </si>
  <si>
    <t>ENSE00001552405</t>
  </si>
  <si>
    <t>2735394</t>
  </si>
  <si>
    <t>ENSE00000969968</t>
  </si>
  <si>
    <t>3701015</t>
  </si>
  <si>
    <t>(direct)Euk_TF_DNA_bd-IPR008917, (direct)TF_Maf-IPR004826</t>
  </si>
  <si>
    <t>ENSG00000133216</t>
  </si>
  <si>
    <t>EPHB2</t>
  </si>
  <si>
    <t>Ephrin type-B receptor 2 Precursor (EC 2.7.10.1)(Tyrosine-protein kinase receptor EPH-3)(DRT)(Receptor protein-tyrosine kinase HEK5)(ERK)(Tyrosine-protein kinase TYRO5)(Renal carcinoma antigen NY-REN-47) [Source:UniProtKB/Swiss-Prot;Acc:P29323]</t>
  </si>
  <si>
    <t>2324923</t>
  </si>
  <si>
    <t>(+)alt-N-terminus,(+)alt-C-terminus,(+)AA:108(AK025173-PEP)-&gt;928(BAG61602.1)</t>
  </si>
  <si>
    <t>(+)ACT_SITE-Proton acceptor,(+)BINDING-ATP,(+)COMPBIAS-Cys-rich,(+)DOMAIN-Fibronectin type-III 1,(+)DOMAIN-Fibronectin type-III 2,(+)DOMAIN-Protein kinase,(+)EGF_like_reg_CS-IPR013032,(+)Ephrin_rcpt_lig-bd-IPR001090,(+)FN_III-IPR003961,(+)Fibronectin_typ-III-like_fold-IPR008957,(+)FnIII_subd-IPR003962,(+)Galactose-bd-like-IPR008979,(+)HELIX,(+)Kinase_like-IPR011009,(+)MOD_RES-Phosphoserine,(+)MOD_RES-Phosphothreonine,(+)MOD_RES-Phosphotyrosine,(+)NP_BIND-ATP,(+)Prot_kinase_core-IPR000719,(+)Protein_kinase_ATP_BS-IPR017441,(+)SAM-IPR001660,(+)SIGNAL,(+)STRAND,(+)Se/Thr_pkinase-rel-IPR017442,(+)Ser_thr_pkinase-IPR002290,(+)Tyr_pkinase-IPR001245,(+)Tyr_pkinase_AS-IPR008266,(+)YKase_receptorV_CS-IPR001426</t>
  </si>
  <si>
    <t>(+)sequence: (AK025173-PEP)MEFHHVGQAGLELLTSSDLPASASQSAGITGVGYHAQPVIVNNAHFAGKKAGSEMFSDIPKVTLFSTYLCMRWNVLSAEGKVLQPVPSGWHYLVGRILIHSRWKEGHS -&gt; (BAG61602.1)MALRRLGAALLLLPLLAAVEETLMDSTTATAELGWMVHPPSGWEEVSGYDENMNTIRTYQVCNVFESSQNNWLRTKFIRRRGAHRIHVEMKFSVRDCSSIPSVPGSCKETFNLYYYEADFDSATKTFPNWMENPWVKVDTIAADESFSQVDLGGRVMKINTEVRSFGPVSRSGFYLAFQDYGGCMSLIAVRVFYRKCPRIIQNGAIFQETLSGAESTSLVAARGSCIANAEEVDVPIKLYCNGDGEWLVPIGRCMCKAGFEAVENGTVCRGCPSGTFKANQGDEACTHCPINSRTTSEGATNCVCRNGYYRADLDPLDMPCTTIPSAPQAVISSVNETSLMLEWTPPRDSGGREDLVYNIICKSCGSGRGACTRCGDNVQYAPRQLGLTEPRIYISDLLAHTQYTFEIQAVNGVTDQSPFSPQFASVNITTNQAAPSAVSIMHQVSRTVDSITLSWSQPDQPNGVILDYELQYYEKELSEYNATAIKSPTNTVTVQGLKAGAIYVFQVRARTVAGYGRYSGKMYFQTMTEVTPGMKIYIDPFTYEDPNEAVREFAKEIDISCVKIEQVIGAGEFGEVCSGHLKLPGKREIFVAIKTLKSGYTEKQRRDFLSEASIMGQFDHPNVIHLEGVVTKSTPVMIITEFMENGSLDSFLRQNDGQFTVIQLVGMLRGIAAGMKYLADMNYVHRDLAARNILVNSNLVCKVSDFGLSRFLEDDTSDPTYTSALGGKIPIRWTAPEAIQYRKFTSASDVWSYGIVMWEVMSYGERPYWDMTNQDVINAIEQDYRLPPPMDCPSALHQLMLDCWQKDRNHRPKFGQIVNTLDKMIRNPNSLKAMAPLSSGINLPLLDRTIPDYTSFNTVDEWLEAIKMGQYKESFANAGFTSFDVVSQMMMEDILRVGVTLTGHQKKILNSIQVMRAQMNQIQSVEV</t>
  </si>
  <si>
    <t>(direct)TyrPK_ephrin_receptor-IPR016257</t>
  </si>
  <si>
    <t>2324919</t>
  </si>
  <si>
    <t>AK299701-2|ENSE00001326000|ENSE00001464057</t>
  </si>
  <si>
    <t>E19-5|E19-7</t>
  </si>
  <si>
    <t>3323175</t>
  </si>
  <si>
    <t>(-)alt-N-terminus,(-)alt-C-terminus,(-)AA:8(CAD32561.1)-&gt;2488(CAD32471.1)</t>
  </si>
  <si>
    <t>(-)ATPase_AAA+_core-IPR003593,(-)COILED,(-)COMPBIAS-Gln-rich,(-)COMPBIAS-Poly-Lys,(-)COMPBIAS-Poly-Pro,(-)COMPBIAS-Poly-Ser,(-)COMPBIAS-Ser-rich,(-)DOMAIN-CH,(-)GTPase_Rab-IPR003579,(-)HELIX,(-)MOD_RES-Phosphoserine,(-)NP_BIND-ATP,(-)Na_channel4-IPR008052</t>
  </si>
  <si>
    <t>(-)sequence: (CAD32561.1)MLWPRNLT -&gt; (CAD32471.1)MPAILVASKMKSGLPKPVHSAAPILHVPPARAGPQPCYLKLGSKVEVSKTTYPSQIPLKSQVLQGLQEPAGEGLPLRKSGSVENGFDTQIYTDWANHYLTKSGHKRLIKDLQQDVTDGVLLAQIIQVVANEKIEDINGCPKNRSQMIENIDACLNFLAAKGINIQGLSAEEIRNGNLKAILGLFFSLSRYKQQQQQPQKQHLSSPLPPAVSQVAGAPSQCQAGTPQQQVPVTPQAPCQPHQPAPHQQSKAQAEMQSSASSKDSSQSKIIRFTLGQKKISRLSGPTARVSAAGSEAKTRGGSTTANNRRSQSFNNYDKSKPVTSPPPPPSSHEKEPLASSASSHPGMSDNAPASLESGSSSTPTNCSTSSAIPQPGAATKPWRSKSLSVKHSATVSMLSVKPPGPEAPRPTPEAMKPAPNNQKSMLEKLKLFNSKGGSKAGEGPGSRDTSCERLETLPSFEESEELEAASRMLTTVGPASSSPKIALKGIAQRTFSRALTNKKSSLKGNEKEKEKQQREKDKEKSKDLAKRASVTERLDLKEEPKEDPSGAAVPEMPKKSSKIASFIPKGGKLNSAKKEPMAPSHSGIPKPGMKSMPGKSPSAPAPSKEGERSRSGKLSSGLPQQKPQLDGRHSSSSSSLASSEGKGPGGTTLNHSISSQTVSGSVGTTQTTGSNTVSVQLPQPQQQYNHPNTATVAPFLYRSQTDTEGNVTAESSSTGVSVEPSHFTKTGQPALEELTGEDPEARRLRTVKNIADLRQNLEETMSSLRGTQVTHSTLETTFDTNVTTEMSGRSILSLTGRPTPLSWRLGQSSPRLQAGDAPSMGNGYPPRANASRFINTESGRYVYSAPLRRQLASRGSSVCHVDVSDKAGDEMDLEGISMDAPGYMSDGDVLSKNIRTDDITSGYMTDGGLGLYTRRLNRLPDGMAVVRETLQRNTSLGLGDADSWDDSSSVSSGISDTIDNLSTDDINTSSSISSYANTPASSRKNLDVQTDAEKHSQVERNSLWSGDDVKKSDGGSDSGIKMEPGSKWRRNPSDVSDXSDKSTSGKKNPVISQTGSWRRGMTAQVGITMPRTKASAPAGALKTPGTGKTDDAKVSEKGRLSPKASQVKRSPSDAGRSSGDESKKPLPSSSRTPTANANSFGFKKQSGSAAGLAMITASGVTVTSRSATLGKIPKSSALVSRSAGRKSSMDGAQNQDDGYLALSSRTNLQYRSLPRPSKSNSRNGAGNRSSTSSIDSNISSKSAGLPVPKLREPSKTALGSSLPGLVNQTDKEKGISSDNESVASCNSVKVNPAAQPVSSPAQTSLQPGAKYPDVASPTLRRLFGGKPTKQVPIATAENMKNSVVISNPHATMTQQGNLDSPSGSGVLSSGSSSPLYSKNVDLNQSPLASSPSSAHSAPSNSLTWGTNASSSSAVSKDGLGFQSVSSLHTSCESIDISLSSGGVPSHNSSTGLIASSKDDSLTPFVRTNSVKTTLSESPLSSPAASPKFCRSTLPRKQDSDPHLDRNTLPKKGLRYTPTSQLRTQEDAKEWLRSHSAGGLQDTAANSPFSSGSSVTSPSGTRFNFSQLASPTTVTQMSLSNPTMLRTHSLSNADGQYDPYTDSRFRNSSMSLDEKSRTMSRSGSFRDGFEEESWEKSSVDNFVSRLHSSLHFSLPLFHHARYELVHGSSLSLVSSTSSVYSTPEEKCQSEIRKLRRELDASQEKVSALTTQLTANAHLVAAFEQSLGNMTIRLQSLTMTAEQKDSELNELRKTIELLKKQNAAAQAAINGVINTPELNCKGNGTAQSADLRIRRQHSSDSVSSINSATSHSSVGSNIESDSKKKKRKNWVNELRSSFKQAFGKKKSPKSASSHSDIEEMTDSSLPSSPKLPHNGSTGSTPLLRNSHSNSLISECMDSEAETVMQLRNELRDKEMKLTDIRLEALSSAHQLDQLREAMNRMQSEIEKLKAENDRLKSESQGSGCSRAPSQVSISASPRQSMGLSQHSLNLTESTSLDMLLDDTGECSARKEGGRHVKIVVSFQEEMKWKEDSRPHLFLIGCIGVSGKTKWDVLDGVVRRLFKEYIIHVDPVSQLGLNSDSVLGYSIGEIKRSNTSETPELLPCGYLVGENTTISVTVKGLAENSLDSLVFESLIPKPILQRYVSLLIEHRRIILSGPSGTGKTYLANRLSEYIVLREGRELTDGVIATFNVDHKSSKELRQYLSNLADQCNSENNAVDMPLVIILDNLHHVSSLGEIFNGLLNCKYHKCPYIIGTMNQATSSTPNLQLHHNFRWVLCANHTEPVKGFLGRFLRRKLMETEISGRVRNMELVKIIDWIPKVWHHLNRFLEAHSSSDVTIGPRLFLSCPIDVDGSRVWFTDLWNYSIIPYLLEAVREGLQLYGRRAPWEDPAKWVMDTYPWAASPQQHEWPPLLQLRPEDVGFDGYSMPREGSTSKQMPPSDAEGDPLMNMLMRLQEAANYSSPQSYDSDSNSNSHHDDILDSSLESTL</t>
  </si>
  <si>
    <t>AJ488208-1</t>
  </si>
  <si>
    <t>2780255</t>
  </si>
  <si>
    <t>ENSG00000121858</t>
  </si>
  <si>
    <t>TNFSF10</t>
  </si>
  <si>
    <t>Tumor necrosis factor ligand superfamily member 10 (TNF-related apoptosis-inducing ligand)(Protein TRAIL)(Apo-2 ligand)(Apo-2L)(CD253 antigen) [Source:UniProtKB/Swiss-Prot;Acc:P50591]</t>
  </si>
  <si>
    <t>E5-6</t>
  </si>
  <si>
    <t>2705708</t>
  </si>
  <si>
    <t>(-)truncated,(+)AA:65(AK309200-PEP)-&gt;281(ENSP00000241261)</t>
  </si>
  <si>
    <t>(+)HELIX,(+)METAL-Zinc,(+)STRAND,(+)TNF10_TNF11-IPR017355,(+)TNF_abc-IPR006053,(+)TNF_family-IPR006052,(+)TOPO_DOM-Extracellular,(+)TURN,(+)Tumour_necrosis_fac-like-IPR008983</t>
  </si>
  <si>
    <t>(+)sequence: (AK309200-PEP)MAMMEVQGGPSLGQTCVLIVIFTVLLQSLCVAVTYVYFANELKQFAENDCQRLMSGQQTGSLLPS -&gt; (ENSP00000241261)MAMMEVQGGPSLGQTCVLIVIFTVLLQSLCVAVTYVYFTNELKQMQDKYSKSGIACFLKEDDSYWDPNDEESMNSPCWQVKWQLRQLVRKMILRTSEETISTVQEKQQNISPLVRERGPQRVAAHITGTRGRSNTLSSPNSKNEKALGRKINSWESSRSGHSFLSNLHLRNGELVIHEKGFYYIYSQTYFRFQEEIKENTKNDKQMVQYIYKYTSYPDPILLMKSARNSCWSKDAEYGLYSIYQGGIFELKENDRIFVSVTNEHLIDMDHEASFFGAFLVG</t>
  </si>
  <si>
    <t>(direct)TNF_abc-IPR006053, (direct)TNF_family-IPR006052</t>
  </si>
  <si>
    <t>2705706</t>
  </si>
  <si>
    <t>ENSE00000826262</t>
  </si>
  <si>
    <t>ENSG00000128656</t>
  </si>
  <si>
    <t>CHN1</t>
  </si>
  <si>
    <t>N-chimaerin (N-chimerin)(NC)(Alpha-chimerin)(A-chimaerin)(Rho GTPase-activating protein 2) [Source:UniProtKB/Swiss-Prot;Acc:P15882]</t>
  </si>
  <si>
    <t>2588031</t>
  </si>
  <si>
    <t>(-)alt-coding,(-)AA:433(ENSP00000386470)-&gt;459(ENSP00000386741)</t>
  </si>
  <si>
    <t>(-)DAG_PE_bd-IPR002219,(-)N-chimaerin-IPR017356,(-)ZN_FING-Phorbol-ester/DAG-type,(+)DAG_PE_bd-IPR002219,(+)N-chimaerin-IPR017356</t>
  </si>
  <si>
    <t>(-)sequence: (ENSP00000386470)MALTLFDTDEYRPPVWKSYLYQLQQEAPHPRRITCTCEVENRPKYYGREFHGMISREAADQLLIVAEGSYLIRESQRQPGTYTLALRFGSQTRNFRLYYDGKHFVGEKRFESIHDLVTDGLITLYIETKAAEYIAKMTINPIYEHVGYTTLNREPAYKKHMPVLKETHDERDSTGQDGVSEKRVHTFRGPHWCEYCANFMWGLIAQGVKCADCGLNVHKQCSKMVPNDCKPDLKHVKKVYSCDLTTLVKAHTTKRPMVVDMCIREIESRGLNSEGLYRVSGFSDLIEDVKMAFDRDGEKADISVNMYEDINIITGALKLYFRDLPIPLITYDAYPKFIESAKIMDPDEQLETLHEALKLLPPAHCETLRYLMAHLKRVTLHEKENLMNAENLGIVFGPTLMRSPELDAMAALNDIRYQRLVVELLIKNEDILF -&gt; (ENSP00000386741)MALTLFDTDEYRPPVWKSYLYQLQQEAPHPRRITCTCEVENRPKYYGREFHGMISREAADQLLIVAEGSYLIRESQRQPGTYTLALRFGSQTRNFRLYYDGKHFVGEKRFESIHDLVTDGLITLYIETKAAEYIAKMTINPIYEHVGYTTLNREPAYKKHMPVLKETHDERDSTGQDGVSEKRLTSLVRRATLKENEQIPKYEKIHNFKVHTFRGPHWCEYCANFMWGLIAQGVKCADCGLNVHKQCSKMVPNDCKPDLKHVKKVYSCDLTTLVKAHTTKRPMVVDMCIREIESRGLNSEGLYRVSGFSDLIEDVKMAFDRDGEKADISVNMYEDINIITGALKLYFRDLPIPLITYDAYPKFIESAKIMDPDEQLETLHEALKLLPPAHCETLRYLMAHLKRVTLHEKENLMNAENLGIVFGPTLMRSPELDAMAALNDIRYQRLVVELLIKNEDILF</t>
  </si>
  <si>
    <t>2587961</t>
  </si>
  <si>
    <t>ENSE00001422108|ENSE00001588454</t>
  </si>
  <si>
    <t>2681943</t>
  </si>
  <si>
    <t>(+)alt-N-terminus,(+)AA:454(AF275309-PEP)-&gt;676(BAG53682.1)</t>
  </si>
  <si>
    <t>(+)SITE-Breakpoint for translocation to form PAX5-FOXP1</t>
  </si>
  <si>
    <t>(+)sequence: (AF275309-PEP)MIPTELQQLWKEVTSAHTAEETTGNNHSSLDLTTTCVSSSAPSKTSLIMNPHASTNGQLSVHTPKRESLSHEEHPHSHPLYGHGVCKWPGCEAVCEDFQSFLKHLNSEHALDDRSTAQCRVQMQVVQQLELQLAKDKERLQAMMTHLHVKSTEPKAAPQPLNLVSSVTLSKSASEASPQSLPHTPTTPTAPLTPVTQGPSVITTTSMHTVGPIRRRYSDKYNVPISSDIAQNQEFYKNAEVRPPFTYASLIRQAILESPEKQLTLNEIYNWFTRMFAYFRRNAATWKNAVRHNLSLHKCFVRVENVKGAVWTVDEVEFQKRRPQKISGNPSLIKNMQSSHAYCTPLNAALQASMAENSIPLYTTASMGNPTLGNLASAIREELNGAMEHTNSNESDSSPGRSPMQAVHPVHVKEEPLDPEEAEGPLSLVTTANHSPDFDHDRDYEDEPVNEDME -&gt; (BAG53682.1)MMQESGTETKSNGSAIQNGSGGSNHLLECGGLREGRSNGETPAVDIGAADLAHAQQQQQQALQVARQLLLQQQQQQQVSGLKSPKRNDKQPALQVPVSVAMMTPQVITPQQMQQILQQQVLSPQQLQVLLQQQQALMPQQQQLQEFYKKQQEQLQLQLLQQQHAGKQPKEQQQVATQQLAFQQQLLQMQQLQQQHLLSLQRQGLLTIQPGQPALPLQPLAQGMIPTELQQLWKEVTSAHTAEETTGNNHSSLDLTTTCVSSSAPSKTSLIMNPHASTNGQLSVHTPKRESLSHEEHPHSHPLYGHGVCKWPGCEAVCEDFQSFLKHLNSEHALDDRSTAQCRVQMQVVQQLELQLAKDKERLQAMMTHLHVKSTEPKAAPQPLNLVSSVTLSKSASEASPQSLPHTPTTPTAPLTPVTQGPSVITTTSMHTVGPIRRRYSDKYNVPISSDIAQNQEFYKNAEVRPPFTYASLIRQAILESPEKQLTLNEIYNWFTRMFAYFRRNAATWKNAVRHNLSLHKCFVRVENVKGAVWTVDEVEFQKRRPQKISGNPSLIKNMQSSHAYCTPLNAALQASMAENSIPLYTTASMGNPTLGNLASAIREELNGAMEHTNSNESDSSPGRSPMQAVHPVHVKEEPLDPEEAEGPLSLVTTANHSPDFDHDRDYEDEPVNEDME</t>
  </si>
  <si>
    <t>AK122710-1</t>
  </si>
  <si>
    <t>ENSG00000163885</t>
  </si>
  <si>
    <t>CCDC37</t>
  </si>
  <si>
    <t>Coiled-coil domain-containing protein 37  [Source:UniProtKB/Swiss-Prot;Acc:Q494V2]</t>
  </si>
  <si>
    <t>2640392</t>
  </si>
  <si>
    <t>2640379</t>
  </si>
  <si>
    <t>ENSE00001079377|ENSE00001515242</t>
  </si>
  <si>
    <t>2350516</t>
  </si>
  <si>
    <t>(+)alt-C-terminus,(+)AA:926(AAI25209.1)-&gt;938(AK057647-PEP)</t>
  </si>
  <si>
    <t>(+)sequence: (AAI25209.1)MAEPGHSHHLSARVRGRTERRIPRLWRLLLWAGTAFQVTQGTGPELHACKESEYHYEYTACDSTGSRWRVAVPHTPGLCTSLPDPVKGTECSFSCNAGEFLDMKDQSCKPCAEGRYSLGTGIRFDEWDELPHGFASLSANMELDDSAAESTGNCTSSKWVPRGDYIASNTDECTATLMYAVNLKQSGTVNFEYYYPDSSIIFEFFVQNDQCQPNADDSRWMKTTEKGWEFHSVELNRGKNVLYWRTTAFSVWTKVPKPVLTQLMYKWAKPKICSEDLEGAVKLPASGVKTHCPPCNPGFFKTNNSTCQPCPYGSYSNGSDCTRCPAGTEPAVGFEYKWWNTLPTNMETTVLSGINFEYKGMTGWEVAGDHIYTAAGASDNDFMILTLVVPGFRPPQSVMADTENKEVARITFVFETLCSVNCELYFMVGVNSRTNTPVETWKGSKGKQSYTYIIEENTTTSFTWAFQRTTFHEASRKYTNDVAKIYSINVTNVMNGVASYCRPCALEASDVGSSCTSCPAGYYIDRDSGTCHSCPP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CYFWKKNQKLEYKYSKLVMNATLKDCDLPAADSCAIMEGEDVEDDLIFTSKKSLFGKIKSFTSKRTPDGFDSVPLKTSSGGPDMDL -&gt; (AK057647-PEP)MAEPGHSHHLSARVRGRTERRIPRLWRLLLWAGTAFQVTQGTGPELHACKESEYHYEYTACDSTGSRWRVAVPHTPGLCTSLPDPVKGTECSFSCNAGEFLDMKDQSCKPCAEGRYSLGTGIRFDEWDELPHGFASLSANMELDDSAAESTGNCTSSKWVPRGDYIASNTDECTATLMYAVNLKQSGTVNFEYYYPDSSIIFEFFVQNDQCQPNADDSRWMKTTEKGWEFHSVELNRGNNVLYWRTTAFSVWTKVPKPVLVRNIAITEKGSSSCNVRPACTDKDYFYTHTACDANGETQLMYKWAKPKICSEDLEGAVKLPASGVKTHCPPCNPGFFKTNNSTCQPCPYGSYSNGSDCTRCPAGTEPAVGFEYKWWNTLPTNMETTVLSGINFEYKGMTGWEVAGDHIYTAAGASDNDFMILTLVVPGFRPPQSVMADTENKEVARITFVFETLCSVNCELYFMVGVNSRTNTPVETWKGSKGKQSYTYIIEENTTTSFTWAFQRTTFHEASRKYTNDVAKIYSISVTNVMNGVASYCRPCALEASDVGSSCTSCPAGYYIDRDSGTCHSCPP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CYFWKKNQKLEYKYSKLVMNATLKDCGLIRCLNFRSFFIEYPNPPFCLPQTCQIYPHFVCK</t>
  </si>
  <si>
    <t>(direct)Growth_fac_rcpt-IPR009030</t>
  </si>
  <si>
    <t>ENSE00001380586</t>
  </si>
  <si>
    <t>2350494</t>
  </si>
  <si>
    <t>(+)alt-N-terminus,(+)alt-C-terminus,(+)AA:939(BAG59704.1)-&gt;1013(ENSP00000234923)</t>
  </si>
  <si>
    <t>(+)Furin_repeat-IPR006212,(+)Growth_fac_rcpt-IPR009030,(+)SIGNAL,(+)TOPO_DOM-Cytoplasmic,(+)TOPO_DOM-Extracellular,(+)TRANSMEM</t>
  </si>
  <si>
    <t>(+)sequence: (BAG59704.1)MAAAALGWDRLPGDPGNGTGASCLQRAFSCNAGEFLDMKDQSCKPCAEGRYSLGTGIRFDEWDELPHGFASLSANMELDDSAAESTGNCTSSKWVPRGDYIASNTDECTATLMYAVNLKQSGTVNFEYYYPDSSIIFEFFVQNDQCQPNADDSRWMKTTEKGWEFHSVELNRGNNVLYWRTTAFSVWTKVPKPVLVRNIAITGVAHTSECFPCKPGTYADKQGSSFCKLCPANSYSNKGETSCHQCDPDKYSEKGSSSCNVRPACTDKDYFYTHTACDANGETQLMYKWAKPKICSEDLEGAVKLPASGVKTHCPPCNPGFFKTNNSTCQPCPYGSYSNGSDCTRCPAGTEPAVGFEYKWWNTLPTNMETTVLSGINFEYKGMTGWEVAGDHIYTAAGASDNDFMILTLVVPGFRPPQSVMADTENKEVARITFVFETLCSVNCELYFMVGVNSRTNTPVETWKGSKGKQSYTYIIEENTTTSFTWAFQRTTFHEASRKYTNDVAKIYSINVTNVMNGVASYCRPCALEASDVGSSCTSCPAGYYIDRDSGTCHSCPP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YYFWKKNQKLEYKYSKLVMNATLKDCDLPAADSCAIMEGEDVEDDLIFTSKKSLFGKIKSFTSKQPAPVTISLSEDS -&gt; (ENSP00000234923)MAEPGHSHHLSARVRGRTERRIPRLWRLLLWAGTAFQVTQGTGPELHACKESEYHYEYTACDSTGSRWRVAVPHTPGLCTSLPDPIKGTECSFSCNAGEFLDMKDQSCKPCAEGRYSLGTGIRFDEWDELPHGFASLSANMELDDSAAESTGNCTSSKWVPRGDYIASNTDECTATLMYAVNLKQSGTVNFEYYYPDSSIIFEFFVQNDQCQPNADDSRWMKTTEKGWEFHSVELNRGNNVLYWRTTAFSVWTKVPKPVLVRNIAITGVAYTSECFPCKPGTYADKQGSSFCKLCPANSYSNKGETSCHQCDPDKYSEKGSSSCNVRPACTDKDYFYTHTACDANGETQLMYKWAKPKICSEDLEGAVKLPASGVKTHCPPCNPGFFKTNNSTCQPCPYGSYSNGSDCTRCPAGTEPAVGFEYKWWNTLPTNMETTVLSGINFEYKGMTGWEVAGDHIYTAAGASDNDFMILTLVVPGFRPPQSVMADTENKEVARITFVFETLCSVNCELYFMVGVNSRTNTPVETWKGSKGKQSYTYIIEENTTTSFTWAFQRTTFHEASRKYTNDVAKIYSINVTNVMNGVASYCRPCALEASDVGSSCTSCPAGYYIDRDSGTCHSCPT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CYFWKKNQKLEYKYSKLVMNATLKDCDLPAADSCAIMEGEDVEDDLIFTSKKSLFGKIKSFTSKRTPDGFDSVPLKTSSGGLDMDL</t>
  </si>
  <si>
    <t>AY358366-2|ENSE00001376587</t>
  </si>
  <si>
    <t>2337719</t>
  </si>
  <si>
    <t>2324929</t>
  </si>
  <si>
    <t>(-)alt-N-terminus,(-)alt-C-terminus,(-)AA:946(ENSP00000363758)-&gt;986(ENSP00000383053)</t>
  </si>
  <si>
    <t>(-)DOMAIN-Fibronectin type-III 2,(-)DOMAIN-SAM,(-)FN_III-IPR003961,(-)Fibronectin_typ-III-like_fold-IPR008957,(-)HELIX,(-)SAM-IPR001660,(-)SAM_2-IPR011510,(-)SIGNAL,(-)STRAND,(-)TOPO_DOM-Extracellular,(-)TyrPK_ephrin_receptor-IPR016257,(+)FN_III-IPR003961,(+)Fibronectin_typ-III-like_fold-IPR008957,(+)TyrPK_ephrin_receptor-IPR016257</t>
  </si>
  <si>
    <t>(-)sequence: (ENSP00000363758)MWVPVLALPVCTYAETLMDSTTATAELGWMVHPPSGWEEVSGYDENMNTIRTYQVCNVFESSQNNWLRTKFIRRRGAHRIHVEMKFSVRDCSSIPSVPGSCKETFNLYYYEADFDSATKTFPNWMENPWVKVDTIAADESFSQVDLGGRVMKINTEVRSFGPVSRSGFYLAFQDYGGCMSLIAVRVFYRKCPRIIQNGAIFQETLSGAESTSLVAARGSCIANAEEVDVPIKLYCNGDGEWLVPIGRCMCKAGFEAVENGTVCRGCPSGTFKANQGDEACTHCPINSRTTSEGATNCVCRNGYYRADLDPLDMPCTTIPSAPQAVISSVNETSLMLEWTPPRDSGGREDLVYNIICKSCGSGRGACTRCGDNVQYAPRQLGLTEPRIYISDLLAHTQYTFEIQAVNGVTDQSPFSPQFASVNITTNQAAPSAVSIMHQVSRTVDSITLSWSQPDQPNGVILDYELQYYEKQELSEYNATAIKSPTNTVTVQGLKAGAIYVFQVRARTVAGYGRYSGKMYFQTMTEAEYQTSIQEKLPLIIGSSAAGLVFLIAVVVIAIVCNRRGFERADSEYTDKLQHYTSGHMTPGMKIYIDPFTYEDPNEAVREFAKEIDISCVKIEQVIGAGEFGEVCSGHLKLPGKREIFVAIKTLKSGYTEKQRRDFLSEASIMGQFDHPNVIHLEGVVTKSTPVMIITEFMENGSLDSFLRQNDGQFTVIQLVGMLRGIAAGMKYLADMNYVHRDLAARNILVNSNLVCKVSDFGLSRFLEDDTSDPTYTSALGGKIPIRWTAPEAIQYRKFTSASDVWSYGIVMWEVMSYGERPYWDMTNQDVINAIEQDYRLPPPMDCPSALHQLMLDCWQKDRNHRPKFGQIVNTLDKMIRNPNSLKAMAPLSSGINLPLLDRTIPDYTSFNTVDEWLEAIKMGQYKESFANAGFTSFDVVSQMMME -&gt; (ENSP00000383053)MALRRLGAALLLLPLLAAVEETLMDSTTATAELGWMVHPPSGWEEVSGYDENMNTIRTYQVCNVFESSQNNWLRTKFIRRRGAHRIHVEMKFSVRDCSSIPSVPGSCKETFNLYYYEADFDSATKTFPNWMENPWVKVDTIAADESFSQVDLGGRVMKINTEVRSFGPVSRSGFYLAFQDYGGCMSLIAVRVFYRKCPRIIQNGAIFQETLSGAESTSLVAARGSCIANAEEVDVPIKLYCNGDGEWLVPIGRCMCKAGFEAVENGTVCRGCPSGTFKANQGDEACTHCPINSRTTSEGATNCVCRNGYYRADLDPLDMPCTTIPSAPQAVISSVNETSLMLEWTPPRDSGGREDLVYNIICKSCGSGRGACTRCGDNVQYAPRQLGLTEPRIYISDLLAHTQYTFEIQAVNGVTDQSPFSPQFASVNITTNQAAPSAVSIMHQVSRTVDSITLSWSQPDQPNGVILDYELQYYEKELSEYNATAIKSPTNTVTVQGLKAGAIYVFQVRARTVAGYGRYSGKMYFQTMTEAEYQTSIQEKLPLIIGSSAAGLVFLIAVVVIAIVCNRRGFERADSEYTDKLQHYTSGHMTPGMKIYIDPFTYEDPNEAVREFAKEIDISCVKIEQVIGAGEFGEVCSGHLKLPGKREIFVAIKTLKSGYTEKQRRDFLSEASIMGQFDHPNVIHLEGVVTKSTPVMIITEFMENGSLDSFLRQNDGQFTVIQLVGMLRGIAAGMKYLADMNYVHRDLAARNILVNSNLVCKVSDFGLSRFLEDDTSDPTYTSALGGKIPIRWTAPEAIQYRKFTSASDVWSYGIVMWEVMSYGERPYWDMTNQDVINAIEQDYRLPPPMDCPSALHQLMLDCWQKDRNHRPKFGQIVNTLDKMIRNPNSLKAMAPLSSGINLPLLDRTIPDYTSFNTVDEWLEAIKMGQYKESFANAGFTSFDVVSQMMMEDILRVGVTLAGHQKKILNSIQVMRAQMNQIQSVEV</t>
  </si>
  <si>
    <t>(direct)Galactose-bd-like-IPR008979, (direct)TyrPK_ephrin_receptor-IPR016257, (direct)Ephrin_rcpt_lig-bd-IPR001090</t>
  </si>
  <si>
    <t>ENSE00001464049|ENSE00001464053</t>
  </si>
  <si>
    <t>2895894</t>
  </si>
  <si>
    <t>(-)truncated,(+)AA:69(AK307059-PEP)-&gt;204(BAD97035.1),(+)microRNA-target(hsa-miR-768-3p:mirbase,hsa-miR-517a:mirbase,hsa-miR-122*:mirbase,hsa-miR-501-3p:mirbase,hsa-miR-488*:mirbase,hsa-miR-517c:mirbase)</t>
  </si>
  <si>
    <t>(+)DISULFID,(+)DOMAIN-Ig-like V-type,(+)Ig-like-IPR007110,(+)Ig_V-set-IPR013106,(+)Ig_V-set_sub-IPR003596,(+)Ig_sub-IPR003599,(+)Ig_sub2-IPR003598,(+)TOPO_DOM-Cytoplasmic,(+)TOPO_DOM-Extracellular</t>
  </si>
  <si>
    <t>(+)sequence: (AK307059-PEP)MSRGLQLLLLSCAYSLAPATPEVKVACPEDPKHYQLQLGDIQVHSAGPGWAEKPKWQGDLESDRMPCTA -&gt; (BAD97035.1)MSRGLQLLLLSCAYSLAPATPEVKVACSEDVDLPCTAPWDPQVPYTVSWVKLLEGGEERMETPQEDHLRGQHYHQKGQNGSFDAPNERPYSLKIRNTTSCNSGTYRCTLQDPDGQRNLSGKVILRVTGCPAQRKEETFKKYRAEIVLLLALVIFYLTLIIFTCFARLQSIFPDFSKAGMERAFLPVTSPNKHLGLVTPHKTELV,(+)miR-sequence: (hsa-miR-768-3p:mirbase)ATCTGTATCTGTAGTGAGATAGCATTGTGA,(+)miR-sequence: (hsa-miR-517a:mirbase)TCCCACTATCTGGGTGCATGAT,(+)miR-sequence: (hsa-miR-122*:mirbase)TCCTTGCTATGATGATGGTGTT,(+)miR-sequence: (hsa-miR-501-3p:mirbase)TGTCCCACTATCTGGGTGCATG,(+)miR-sequence: (hsa-miR-488*:mirbase)CCACTTGTCCCACTATCTGGG,(+)miR-sequence: (hsa-miR-517c:mirbase)TCCCACTATCTGGGTGCATGAT</t>
  </si>
  <si>
    <t>ENSG00000119616</t>
  </si>
  <si>
    <t>FCF1</t>
  </si>
  <si>
    <t>rRNA-processing protein FCF1 homolog  [Source:UniProtKB/Swiss-Prot;Acc:Q9Y324]</t>
  </si>
  <si>
    <t>E7-5</t>
  </si>
  <si>
    <t>3544237</t>
  </si>
  <si>
    <t>(-)alt-N-terminus,(-)AA:186(CR598081-PEP)-&gt;198(AAD27744.1)</t>
  </si>
  <si>
    <t>(-)sequence: (CR598081-PEP)MKRMLSLRDQRLKEKDRLKPKKKEKKDPSALKEREVPQHPSCLFFQYNTQLGPPYHILVDTNFINFSIKAKLDLVQSMMDCLYAKCIPCITDCVMAEIEKLGQKYRVALRIAKDPRFERLPCTHKGTYADDCLVQRVTQHKCYIVATVDRDLKRRIRKIPGVPIMYISNHRYNIERMPDDYGAPRF -&gt; (AAD27744.1)MGKQKKTRKYATMKRMLSLRDQRLKEKDRLKPKKKEKKDPSALKEREVPQHPSCLFFQYNTQLGPPYHILVDTNFINFSIKAKLDLVQSMMDCLYAKCIPCITDCVMAEIEKLGQKYRVALRIAKDPRFERLPCTHKGTYADDCLVQRVTQHKCYIVATVDRDLKRRIRKIPGVPIMYISNHRYNIERMPDDYGAPRF</t>
  </si>
  <si>
    <t>3544216</t>
  </si>
  <si>
    <t>BX248271-8|CR598081-7</t>
  </si>
  <si>
    <t>alt-5'|altFivePrime|exon-region-exclusion|retainedIntron</t>
  </si>
  <si>
    <t>E8-7|E8-8</t>
  </si>
  <si>
    <t>3595510</t>
  </si>
  <si>
    <t>(-)alt-N-terminus,(-)alt-C-terminus,(-)AA:363(ENSP00000369937)-&gt;414(AAQ76826.1)</t>
  </si>
  <si>
    <t>(-)COILED,(-)MOD_RES-Phosphoserine,(-)MOD_RES-Phosphothreonine,(-)SIGNAL,(-)Tropomyosin-IPR000533,(+)COMPBIAS-Poly-Arg,(+)MOD_RES-Phosphoserine</t>
  </si>
  <si>
    <t>(-)sequence: (ENSP00000369937)MCSLPRGFEPQAPEDLAQRSLVELREMLKRQERLLRNEKFICKLPDKGKKIFDSFAKLKAAIAECEEVRRKSELFNPVSLDCKLRQKAIAEVDVGTDKAQNSDPILDTSSLVPGCSSVDNIKSSQTSQNQGLGRPTLEGDEETSEVEYTVNKGPASSNRDRVPPSSEASEHHPRHRVSSQAEDTSSSFDNLFIDRLQRITIADQGEQQSEENASTKNLTGLSSGTEKKPHYMEVLEMRAKNPVPQLRKFKTNVLPFRQNDSSSHCQKSGSPISSEERRRRDKQHLDDITAARLLPLHHMPTQLLSIEESLALQKQQKQNYEERPFYSPQYRSSMNLLSLAAAAKDTRGSKSGKMGSLALLTKL -&gt; (AAQ76826.1)MLRSTSTVTLLSGGAARTPGAPSRRANVCRLRLTVPPESPVPEQCEKKIERKEQLLDLSNGEPTRKLPQGVVYGVVRRSDQNQQKEMVVYGWSTSQLKEEMNYIKDVRATLEKVRKRMYGDYDEMRQKIRQLTQELSVSHAQQEYLENHIQTQSSALDRFNAMNSALASDSIGLQKTLVDVTLENSNIKDQIRNLQQTYEASMDKLREKQRQLEVAQVENQLLKMKVESSQEANAEVMREMTKKLYSQYEEKLQEEQRKHSAEKEALLEETNSFLKAIEEANKKMQAAEISLEEKDQRIGELDRLIERMEKERHQLQLQLLEHETEMSGELTDSDKERYQQLEEASASLRERIRHLDDMVHCQQKKVKQMVEEIESLKKKLQQKQLLILQLLEKISFLEGEGRKGLKGRLKMSC</t>
  </si>
  <si>
    <t>AK074767-4|ENSE00001485461</t>
  </si>
  <si>
    <t>2350518</t>
  </si>
  <si>
    <t>(+)alt-N-terminus,(+)AA:663(ENSP00000358952)-&gt;675(ENSP00000358954)</t>
  </si>
  <si>
    <t>(+)sequence: (ENSP00000358952)MYKWAKPKICSEDLEGAVKLPASGVKTHCPPCNPGFFKTNNSTCQPCPYGSYSNGSDCTRCPAGTEPAVGFEYKWWNTLPTNMETTVLSGINFEYKGMTGWEVAGDHIYTAAGASDNDFMILTLVVPGFRPPQSVMADTENKEVARITFVFETLCSVNCELYFMVGVNSRTNTPVETWKGSKGKQSYTYIIEENTTTSFTWAFQRTTFHEASRKYTNDVAKIYSINVTNVMNGVASYCRPCALEASDVGSSCTSCPAGYYIDRDSGTCHSCPT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CYFWKKNQKLEYKYSKLVMNATLKDCDLPAADSCAIMEGEDVEDDLIFTSKKSLFGKIKSFTSKRTPDGFDSVPLKTSSGGLDMDL -&gt; (ENSP00000358954)MFHSSLRHQTQLMYKWAKPKICSEDLEGAVKLPASGVKTHCPPCNPGFFKTNNSTCQPCPYGSYSNGSDCTRCPAGTEPAVGFEYKWWNTLPTNMETTVLSGINFEYKGMTGWEVAGDHIYTAAGASDNDFMILTLVVPGFRPPQSVMADTENKEVARITFVFETLCSVNCELYFMVGVNSRTNTPVETWKGSKGKQSYTYIIEENTTTSFTWAFQRTTFHEASRKYTNDVAKIYSINVTNVMNGVASYCRPCALEASDVGSSCTSCPAGYYIDRDSGTCHSCPTNTILKAHQPYGVQACVPCGPGTKNNKIHSLCYNDCTFSRNTPTRTFNYNFSALANTVTLAGGPSFTSKGLKYFHHFTLSLCGNQGRKMSVCTDNVTDLRIPEGESGFSKSITAYVCQAVIIPPEVTGYKAGVSSQPVSLADRLIGVTTDMTLDGITSPAELFHLESLGIPDVIFFYRSNDVTQSCSSGRSTTIRVRCSPQKTVPGSLLLPGTCSDGTCDGCNFHFLWESAAACPLCSVADYHAIVSSCVAGIQKTTYVWREPKLCSGGISLPEQRVTICKTIDFWLKVGISAGTCTAILLTVLTCYFWKKNQKLEYKYSKLVMNATLKDCDLPAADSCAIMEGEDVEDDLIFTSKKSLFGKIKSFTSKRTPDGFDSVPLKTSSGGLDMDL</t>
  </si>
  <si>
    <t>ENSE00001451284</t>
  </si>
  <si>
    <t>ENSG00000137831</t>
  </si>
  <si>
    <t>UACA</t>
  </si>
  <si>
    <t>Uveal autoantigen with coiled-coil domains and ankyrin repeats  [Source:UniProtKB/Swiss-Prot;Acc:Q9BZF9]</t>
  </si>
  <si>
    <t>3631445</t>
  </si>
  <si>
    <t>(-)alt-N-terminus,(-)AA:1403(ENSP00000369319)-&gt;1416(ENSP00000314556)</t>
  </si>
  <si>
    <t>(-)COMPBIAS-Poly-Ala</t>
  </si>
  <si>
    <t>(-)sequence: (ENSP00000369319)MMNCWFSCTPKNRHAADWNKYDDRLMKAAERGDVEKVTSILAKKGVNPGKLDVEGRSVFHVVTSKGNLECLNAILIHGVDITTSDTAGRNALHLAAKYGHALCLQKLLQYNCPTEHADLQGRTALHDAAMADCPSSIQLLCDHGASVNAKDVDGRTPLVLATQMSRPTICQLLIDRGADVNSRDKQNRTALMLGCEYGCRDAVEVLIKNGADISLLDALGHDSSYYARIGDNLDILTLLKTASENTNKGRELWKKGPSLQQRNLTHMQDEVNVKSHQREHQNIQDLEIENEDLKERLRKIQQEQRILLDKVNGLQLQLNEEVMVADDLESEREKLKSLLAAKEKQHEESLRTIEALKNRFKYFESDHLGSGSHFSNRKEDMLLKQGQMYMADSQCTSPGIPAHMQSRSMLRPLELSLPSQTSYSENEILKKELEAMRTFCESAKQDRLKLQNELAHKVAECKALALECERVKEDSDEQIKQLEDALKDVQKRMYESEGKVKQMQTHFLALKEHLTSEAASGNHRLTEELKDQLKDLKVKYEGASAEVGKLRNQIKQNEMIVEEFKRDEGKLIEENKRLQKELSMCEMEREKKGRKVTEMEGQAKELSAKLALSIPAEKFENMKSSLSNEVNEKAKKLVEMEREHEKSLSEIRQLKRELENVKAKLAQHVKPEEHEQVKSRLEQKSGELGKKITELTLKNQTLQKEIEKVYLDNKLLKEQAHNLTIEMKNHYVPLKVSEDMKKSHDAIIDDLNRKLLDVTQKYTEKKLEMEKLLLENDSLSKDVSRLETVFVPPEKHEKEIIALKSNIVELKKQLSELKKKCGEDQEKIHALTSENTNLKKMMSNQYVPVKTHEEVKMTLNDTLAKTNRELLDVKKKFEDINQEFVKIKDKNEILKRNLENTQNQIKAEYISLAEHEAKMSSLSQSMRKVQDSNAEILANYRKGQEEIVTLHAEIKAQKKELDTIQECIKVKYAPIVSFEECERKFKATEKELKDQLSEQTQKYSVSEEEVKKNKQENDKLKKEIFTLQKDLRDKTVLIEKSHEMERALSRKTDELNKQLKDLSQKYTEVKNVKEKLVEENAKQTSEILAVQNLLQKQHVPLEQVEALKKSLNGTIENLKEELKSMQRCYEKEQQTVTKLHQLLENQKNSSVPLAEHLQIKEAFEKEVGIIKASLREKEEESQNKMEEVSKLQSEVQNTKQALKKLETREVVDLSKYKATKSDLETQISSLNEKLANLNRKYEEVCEEVLHAKKKEISAKDEKELLHFSIEQEIKDQKERCDKSLTTITELQRRIQESAKQIEAKDNKITELLNDVERLKQALNGLSQLTYTSGNPTKRQSQLIDTLQHQVKSLEQQLADADRQHQEVIAIYRTHLLSAAQGHMDEDVQEALLQIIQMRQGLVC -&gt; (ENSP00000314556)MKSLKSRLRRQDVPGPASSGAAAASAHAADWNKYDDRLMKAAERGDVEKVTSILAKKGVNPGKLDVEGRSVFHVVTSKGNLECLNAILIHGVDITTSDTAGRNALHLAAKYGHALCLQKLLQYNCPTEHADLQGRTALHDAAMADCPSSIQLLCDHGASVNAKDVDGRTPLVLATQMSRPTICQLLIDRGADVNSRDKQNRTALMLGCEYGCRDAVEVLIKNGADISLLDALGHDSSYYARIGDNLDILTLLKTASENTNKGRELWKKGPSLQQRNLTHMQDEVNVKSHQREHQNIQDLEIENEDLKERLRKIQQEQRILLDKVNGLQLQLNEEVMVADDLESEREKLKSLLAAKEKQHEESLRTIEALKNRFKYFESDHLGSGSHFSNRKEDMLLKQGQMYMADSQCTSPGIPAHMQSRSMLRPLELSLPSQTSYSENEILKKELEAMRTFCESAKQDRLKLQNELAHKVAECKALALECERVKEDSDEQIKQLEDALKDVQKRMYESEGKVKQMQTHFLALKEHLTSEAASGNHRLTEELKDQLKDLKVKYEGASAEVGKLRNQIKQNEMIVEEFKRDEGKLIEENKRLQKELSMCEMEREKKGRKVTEMEGQAKELSAKLALSIPAEKFENMKSSLSNEVNEKAKKLVEMEREHEKSLSEIRQLKRELENVKAKLAQHVKPEEHEQVKSRLEQKSGELGKKITELTLKNQTLQKEIEKVYLDNKLLKEQAHNLTIEMKNHYVPLKVSEDMKKSHDAIIDDLNRKLLDVTQKYTEKKLEMEKLLLENDSLSKDVSRLETVFVPPEKHEKEIIALKSNIVELKKQLSELKKKCGEDQEKIHALTSENTNLKKMMSNQYVPVKTHEEVKMTLNDTLAKTNRELLDVKKKFEDINQEFVKIKDKNEILKRNLENTQNQIKAEYISLAEHEAKMSSLSQSMRKVQDSNAEILANYRKGQEEIVTLHAEIKAQKKELDTIQECIKVKYAPIVSFEECERKFKATEKELKDQLSEQTQKYSVSEEEVKKNKQENDKLKKEIFTLQKDLRDKTVLIEKSHEMERALSRKTDELNKQLKDLSQKYTEVKNVKEKLVEENAKQTSEILAVQNLLQKQHVPLEQVEALKKSLNGTIENLKEELKSMQRCYEKEQQTVTKLHQLLENQKNSSVPLAEHLQIKEAFEKEVGIIKASLREKEEESQNKMEEVSKLQSEVQNTKQALKKLETREVVDLSKYKATKSDLETQISSLNEKLANLNRKYEEVCEEVLHAKKKEISAKDEKELLHFSIEQEIKDQKERCDKSLTTITELQRRIQESAKQIEAKDNKITELLNDVERLKQALNGLSQLTYTSGNPTKRQSQLIDTLQHQVKSLEQQLADADRQHQEVIAIYRTHLLSAAQGHMDEDVQEALLQIIQMRQGLVC</t>
  </si>
  <si>
    <t>3631397</t>
  </si>
  <si>
    <t>ENSE00001483269</t>
  </si>
  <si>
    <t>3042780</t>
  </si>
  <si>
    <t>(-)alt-N-terminus,(-)alt-C-terminus,(-)AA:285(ENSP00000379639)-&gt;320(AAA58664.1),(+)microRNA-target(hsa-miR-133b:mirbase,hsa-miR-133a:mirbase,hsa-miR-210:pictar)</t>
  </si>
  <si>
    <t>(-)sequence: (ENSP00000379639)MKESRQNTKQKTSSSSSGESCAGDKSPPGQASSKRARTAYTSAQLVELEKEFHFNRYLCRPRRVEMANLLNLTERQIKIWFQNRRMKYKKDQKGKGMLTSSGGQSPSRSPVPPGAGGYLNSMHSLVNSVPYEPQSPPPFSKPPQGTYGLPPASYPASLPSCAPPPPPQKRYTAAGAGAGGTPDYDPHAHGLQGNGSYGTPHIQGSPVFVGGSYVEPMSNSGPALFGLTHLPHAASGAMDYGGAGPLGSGHHHGPGPGEPHPTYTDLTGHHPSQGRIQEAPKLTHL -&gt; (AAA58664.1)MTMSSFLINSNYIEPKFPPFEEYAQHSGSGGADGGPGGGPGYQQPPAPPTQHLPLQQPQLPHAGGGREPPASYYAPRTAREPAYPAAALYPAHGAADTAYPYGYRGGPSPGRPPQPEQPPAQAKGPAHGLHASHVLQPQPPPPLQPRAVPPAAPRRCEAAPATPGVPAGGSAPACPLLLADKSPLGLKGKEPVVYPWMKKIHVSAVNPSYNGGEPKRSRTAYTRQQVLELEKEFHFNRYLTRRRRIEIAHTLCLSERQVKIWFQNRRMKWKKDHKLPNTKMRSSNSASASAGPPGKAQTQSPHLHPHPHPSTSTPVPSSI,(+)miR-sequence: (hsa-miR-133b:mirbase)CCTCGGGTCAAAGCGGACCAAC,(+)miR-sequence: (hsa-miR-133a:mirbase)CCTCGGGTCAAAGCGGACCAAC,(+)miR-sequence: (hsa-miR-210:pictar)CCGGCCCAAGGCGCAGCGGGAGCGCACAGG</t>
  </si>
  <si>
    <t>ENSE00001012493</t>
  </si>
  <si>
    <t>2694324</t>
  </si>
  <si>
    <t>(-)alt-N-terminus,(-)alt-C-terminus,(-)AA:151(AK127845-PEP)-&gt;480(BAG37347.1)</t>
  </si>
  <si>
    <t>(-)ZN_FING-GATA-type 1,(-)ZN_FING-GATA-type 2,(-)Znf_GATA-IPR000679</t>
  </si>
  <si>
    <t>(-)sequence: (AK127845-PEP)MLLDLEQKDGVGQTQLGRKERDKRGEGERRARAGRREPPGPCQVELGDSCHHPTLGKVCSKYPPGCSRTPGALGPSSPPPSFPSLLVRIGSRGFGFKRLWTCASSHVGDPLVPLPAQAVAARPRPTVCLRGTGTARLAAFLPWTPSRELAG -&gt; (BAG37347.1)MEVAPEQPRWMAHPAVLNAQHPDSHHPGLAHNYMEPAQLLPPDEVDVFFNHLDSQGNPYYANPAHARARVSYSPAHARLTGGQMCRPHLLHSPGLPWLDGGKAALSAAAAHHHNPWTVSPFSKTPLHPSAAGGPGGPLSVYPGAGGGSGGGSGSSVASLTPTATHSGSHLFGFPPTPPKEVSPDPSTTGAASPASSSAGGSAARGEDKDGVKYQVSLTESMKMESGSPLRPGLATMGTQPATHHPIPTYPSYVPAAAHDYSSGLFHPGGFLGGPASSFTPKQRSKARSCSEGRECVNCGATATPLWRRDGTGHYLCNACGLYHKMNGQNRPLIKPKRRLSAARRAGTCCANCQTTTTTLWRRNANGDPVCNACGLYYKLHNVNRPLTMKKEGIQTRNRKMSNKSKKSKKGAECFEELSKCMQEKSSPFSAAALAGHMAPVGHLPPFSHSGHILPTPTPIHPSSSLSFGHPHPSSMVTAMG</t>
  </si>
  <si>
    <t>AK127845-1|BX647499-3</t>
  </si>
  <si>
    <t>ENSG00000101447</t>
  </si>
  <si>
    <t>FAM83D</t>
  </si>
  <si>
    <t>Protein FAM83D (Spindle protein CHICA) [Source:UniProtKB/Swiss-Prot;Acc:Q9H4H8]</t>
  </si>
  <si>
    <t>3884893</t>
  </si>
  <si>
    <t>(+)alt-N-terminus,(+)AA:569(BAG64799.1)-&gt;615(ENSP00000217429)</t>
  </si>
  <si>
    <t>(+)DUF1669-IPR012461</t>
  </si>
  <si>
    <t>(+)sequence: (BAG64799.1)MALLSEGLDEVPAACLSPCGPPNPTELFSESRRLALEELVAGGPEAFAAFLRRERLARFLNPDEVHAILRAAERPGEEGAAAAAAAEDSFGSSHDCSSGTYFPEQSDLEPPLLELGWPAFYQGAGEGGPYGCKDALRQQLRSAREVIAVVMDVFTDIDIFRDLQEICRKQGVAVYILLDQALLSQFLDMCMDLKVHPEQEKLMTVRTITGNIYYARSGTKIIGKVREKFTLIDGIRVATGSYSFTWTDGKLNSSNLVILSGQVVEHFDLEFRILYAQSKPISPKLLSHFQSSNKFDHLTNRKPQSKELTLGNLLRMRLARLSSTPRKADLDPEMPAEGKAERKPHDCESSTVSEEDYFSSHRDELQSRKAIDAATQTEPGEEMPGLSVSEVGTQTSITTACAGTQTAVITRIASSQTTIWSRSTTTQTDMDENILFPRGTQSTEGSPVSKMSVSRSSSLKSSSSVSSQGSVASSTGSPASIRTTDFHNPGYPKYLGTPHLELYLSDSLRNLNKERQFHFAGIRSRLNHMLAMLSRRTLFTENHLGLHSGNFSRVNLLAVRDVALYPSYQ -&gt; (ENSP00000217429)MARACLIQRLPIKRDCTPVFVRGLSSPSAAMALLSEGLDEVPAACLSPCGPPNPTELFSESRRLALEELVAGGPEAFAAFLRRERLARFLNPDEVHAILRAAERPGEEGAAAAAAAEDSFGSSHDCSSGTYFPEQSDLEPPLLELGWPAFYQGAYRGATRVETHFQPRGAGEGGPYGCKDALRQQLRSAREVIAVVMDVFTDIDIFRDLQEICRKQGVAVYILLDQALLSQFLDMCMDLKVHPEQEKLMTVRTITGNIYYARSGTKIIGKVHEKFTLIDGIRVATGSYSFTWTDGKLNSSNLVILSGQVVEHFDLEFRILYAQSKPISPKLLSHFQSSNKFDHLTNRKPQSKELTLGNLLRMRLARLSSTPRKADLDPEMPAEGKAERKPHDCESSTVSEEDYFSSHRDELQSRKAIDAATQTEPGEEMPGLSVSEVGTQTSITTACAGTQTAVITRIASSQTTIWSRSTTTQTDMDENILFPRGTQSTEGSPVSKMSVSRSSSLKSSSSVSSQGSVASSTGSPASIRTTDFHNPGYPKYLGTPHLELYLSDSLRNLNKERQFHFAGIRSRLNHMLAMLSRRTLFTENHLGLHSGNFSRVNLLAVRDVALYPSYQ</t>
  </si>
  <si>
    <t>3884892</t>
  </si>
  <si>
    <t>ENSE00000661989</t>
  </si>
  <si>
    <t>3937009</t>
  </si>
  <si>
    <t>ENSE00001372323</t>
  </si>
  <si>
    <t>ENSG00000179087</t>
  </si>
  <si>
    <t>MGAM</t>
  </si>
  <si>
    <t>Maltase-glucoamylase, intestinal [Includes Maltase(EC 3.2.1.20)(Alpha-glucosidase);Glucoamylase(EC 3.2.1.3)(Glucan 1,4-alpha-glucosidase)] [Source:UniProtKB/Swiss-Prot;Acc:O43451]</t>
  </si>
  <si>
    <t>3028050</t>
  </si>
  <si>
    <t>(+)alt-N-terminus,(+)alt-C-terminus,(+)AA:223(AK127838-PEP)-&gt;327(ENSP00000373973)</t>
  </si>
  <si>
    <t>(+)COMPBIAS-Ser/Thr-rich,(+)DISULFID,(+)DOMAIN-P-type 1,(+)HELIX,(~)P_trefoil-IPR000519,(~)P_trefoil_CS-IPR017957,(+)STRAND,(+)TOPO_DOM-Cytoplasmic,(+)TRANSMEM-Signal-anchor for type II membrane protein,(+)TURN</t>
  </si>
  <si>
    <t>(+)sequence: (AK127838-PEP)MYVCMYVCTYLSIYLSQSIISMYLPINVLIHPPTLSIHPSSIYLSIIYLIYPYLSIYLSTLSTQVISIFLSVCLSIYLSIYLSIYLSIQPPYSFMSVCLSVCLSIYLSIYLSIYLSIYLSIYLSFYPIYVPSIYLSIYLSIYLSIYLSNLSPPLFIHSPYLSKSLFCLSFIYLFIYHLSLCMYVCMYVCIYLSIYLSIYLSIYTVQGRRPSFLSSRHLSQRIT -&gt; (ENSP00000373973)MARKKLKKFTTLEIVLSVLLLVLFIISIVLIVLLAKESLKSTAPDPGTTGTPDPGTTGTPDPGTTGTTHARTTGPPDPGTTGTTPVSAECPVVNELERINCIPDQPPTKATCDQRGCCWNPQGAVSVPWCYYSKNHSYHVEGNLVNTNAGFTARLKNLPSSPVFGSNVDNVLLTAEYQTSNRFHFKLTDQTNNRFEVPHEHVQSFSGNAAASLTYQVEISRQPFSIKVTRRSNNRVLFDSSIGPLLFADQFLQLSTRLPSTNVYGLGEHVHQQYRHDMNWKTWPIFNRDTTPNGNGTNLYGAQTFFLCLEDASGLSFGVFLMNSNAM</t>
  </si>
  <si>
    <t>3028011</t>
  </si>
  <si>
    <t>ENSE00001270268|ENSE00001505548</t>
  </si>
  <si>
    <t>ENSG00000116117</t>
  </si>
  <si>
    <t>Partitioning defective 3 homolog B (PAR3-beta)(Partitioning defective 3-like protein)(PAR3-L protein)(Amyotrophic lateral sclerosis 2 chromosomal region candidate gene 19 protein) [Source:UniProtKB/Swiss-Prot;Acc:Q8TEW8]</t>
  </si>
  <si>
    <t>2524020</t>
  </si>
  <si>
    <t>(+)alt-N-terminus,(+)AA:165(AX765742-PEP)-&gt;935(AX765687-PEP)</t>
  </si>
  <si>
    <t>(+)DOMAIN-PDZ 1,(+)DOMAIN-PDZ 2,(+)MOD_RES-Phosphoserine,(+)PDZ/DHR/GLGF-IPR001478</t>
  </si>
  <si>
    <t>(+)sequence: (AX765742-PEP)MVRGRGCNESFRAAIDKSYDGPEEIEADGLSDKSSHSGQGALNCESAPQGNSELEDMENKARKVKKTKEKEKKKEKGKLKVKEKKRKEENEDPERKIKKKGFGAMLRYGPALKAKLVLILSLLKKAHAFPRLQPNAYGSQFCARSLSAEAEELFGESYSDDRTLS -&gt; (AX765687-PEP)MKVTVCFGRTGIVVPCKEGQLRVGELTQQALQRYLKTREKGPGYWVKIHHLEYTDGGILDPDDVLADVVEDKDKLIAVFEEQEPLHKIESPSGNPADRQSPDAFETEVAAQLAAFKPIGGEIEVTPSALKLGTPLLVRRSSDPVPGPPADTQPSASHPGGQSLKLVVPDSTQNLEDREVLNGVQTELLTSPRTKDTLSDMTRTVEISGEGGPLGIHVVPFFSSLSGRILGLFIRGIEDNSRSKREGLFHENECIVKINNVDLVDKTFAQAQDVFRQAMKSPSVLLHVLPPQNREQYEKSVIGSLNIFGNNDGVLKTKVPPPVHGKSGLKTANLTGTDSPETDASASLQQNKSPRVPRLGGKPSSPSLSPLMGFGSNKNAKKIKIDLKKGPEGLGFTVVTRDSSIHGPGPIFVKNILPKGAAIKDGRLQSGDRILEVNGRDVTGRTQEELVAMLRSTKQGETASLVIARQEGHFLPRELKGEPDCCALSLETSEQLTFEIPLNDSGSAGLGVSLKGNKSRETGTDLGIFIKSIIHGGAAFKDGRLRMNDQLIAVNGESLLGKSNHEAMETLRRPMSMEGNIRGMIQLVILRRPERPMEDPAECGAFSKPCFENCQNAVTTSRRNDNSILHPLGTCSPQDKQKGLLLPNDGWAESEVPPSPTPHSALGLGLEDYSHSSGVDSAVYFPDQHINFRSVTPARQPESINLKASKSMDLVPDESKVHSLAGQKSESPSKDFGPTLGLKKSSSLESLQTAVAEVRKNDLPFHRPRPHMVRGRGCNESFRAAIDKSYDGPEEIEADGLSDKSSHSGQGALNCESAPQGNSELEDMENKARKVKKTKEKEKKKEKGKLKVKEKKRKEENEDPERKIKKKGFGAMLRYGPALKAKLVLILSLLKKAHAFPRLQPNAYGSQFCARSLSAEAEELFGESYSDDRTLS</t>
  </si>
  <si>
    <t>2524016</t>
  </si>
  <si>
    <t>AB053321-1|ENSE00001172277|ENSE00001579804</t>
  </si>
  <si>
    <t>ENSG00000164742</t>
  </si>
  <si>
    <t>ADCY1</t>
  </si>
  <si>
    <t>Adenylate cyclase type 1 (EC 4.6.1.1)(Adenylate cyclase type I)(ATP pyrophosphate-lyase 1)(Adenylyl cyclase 1)(Ca(2+)/calmodulin-activated adenylyl cyclase) [Source:UniProtKB/Swiss-Prot;Acc:Q08828]</t>
  </si>
  <si>
    <t>E22-8</t>
  </si>
  <si>
    <t>3000423</t>
  </si>
  <si>
    <t>(+)alt-N-terminus,(+)AA:294(BC169214-PEP)-&gt;1119(ENSP00000297323)</t>
  </si>
  <si>
    <t>(+)A/G_cyclase-IPR001054,(+)A/G_cyclase_CS-IPR018297,(+)METAL-Magnesium 1,(+)METAL-Magnesium 2,(+)METAL-Magnesium 2; via carbonyl oxygen,(+)REGION-Interaction with calmodulin,(+)SecY-IPR002208,(+)TOPO_DOM-Cytoplasmic,(+)TRANSMEM</t>
  </si>
  <si>
    <t>(+)sequence: (BC169214-PEP)MEKVKLDNRRILFNLLPAHVAQHFLMSNPRNMDLYYQSYSQVGVMFASIPNFNDFYIELDGNNMGVECLRLLNEIIADFDELMEKDFYKDIEKIKTIGSTYMAAVGLAPTSGTKAKKSISSHLSTLADFAIEMFDVLDEINYQSYNDFVLRVGINVGPVVAGVIGARRPQYDIWGNTVNVASRMDSTGVQGRIQVTEEVHRLLRRCPYHFVCRGKVSVKGKGEMLTYFLEGRTDGNGSQIRSLGLDRKMCPFGRAGLQGRRPPVCPMPGVSVRAGLPPHSPGQYLPSAAAGKEA -&gt; (ENSP00000297323)MAGAPRGGGGGGGGAGEPGGAERAAGTSRRRGLRACDEEFACPELEALFRGYTLRLEQAATLKALAVLSLLAGALALAELLGAPGPAPGLAKGSHPVHCVLFLALLVVTNVRSLQVPQLQQVGQLALLFSLTFALLCCPFALGGPARGSAGAAGGPATAEQGVWQLLLVTFVSYALLPVRSLLAIGFGLVVAASHLLVTATLVPAKRPRLWRTLGANALLFVGVNMYGVFVRILTERSQRKAFLQARSCIEDRLRLEDENEKQERLLMSLLPRNVAMEMKEDFLKPPERIFHKIYIQRHDNVSILFADIVGFTGLASQCTAQELVKLLNELFGKFDELATENHCRRIKILGDCYYCVSGLTQPKTDHAHCCVEMGLDMIDTITSVAEATEVDLNMRVGLHTGRVLCGVLGLRKWQYDVWSNDVTLANVMEAAGLPGKVHITKTTLACLNGDYEVEPGYGHERNSFLKTHNIETFFIVPSHRRKIFPGLILSDIKPAKRMKFKTVCYLLVQLMHCRKMFKAEIPFSNVMTCEDDDKRRALRTASEKLRNRSSFSTNVVYTTPGTRVNRYISRLLEARQTELEMADLNFFTLKYKHVEREQKYHQLQDEYFTSAVVLTLILAALFGLVYLLIFPQSVVVLLLLVFCICFLVACVLYLHITRVQCFPGCLTIQIRTVLCIFIVVLIYSVAQGCVVGCLPWAWSSKPNSSLVVLSSGGQRTALPTLPCESTHHALLCCLVGTLPLAIFFRVSSLPKMILLSGLTTSYILVLELSGYTRTGGGAVSGRSYEPIVAILLFSCALALHARQVDIRLRLDYLWAAQAEEEREDMEKVKLDNRRILFNLLPAHVAQHFLMSNPRNMDLYYQSYSQVGVMFASIPNFNDFYIELDGNNMGVECLRLLNEIIADFDELMEKDFYKDIEKIKTIGSTYMAAVGLAPTSGTKAKKSISSHLSTLADFAIEMFDVLDEINYQSYNDFVLRVGINVGPVVAGVIGARRPQYDIWGNTVNVASRMDSTGVQGRIQVTEEVHRLLRRCPYHFVCRGKVSVKGKGEMLTYFLEGRTDGNGSQIRSLGLDRKMCPFGRAGLQGRRPPVCPMPGVSVRAGLPPHSPGQYLPSAAAGKEA</t>
  </si>
  <si>
    <t>3000342</t>
  </si>
  <si>
    <t>ENSE00001202433</t>
  </si>
  <si>
    <t>ENSG00000138101</t>
  </si>
  <si>
    <t>DTNB</t>
  </si>
  <si>
    <t>Dystrobrevin beta (DTN-B)(Beta-dystrobrevin) [Source:UniProtKB/Swiss-Prot;Acc:O60941]</t>
  </si>
  <si>
    <t>2544807</t>
  </si>
  <si>
    <t>(-)alt-N-terminus,(-)alt-C-terminus,(-)AA:279(AK094494-PEP)-&gt;558(CAA75733.1)</t>
  </si>
  <si>
    <t>(-)Distrobrevin-IPR017432,(-)EF-hand_regn-1-IPR015153,(-)EF-hand_regn-2-IPR015154,(-)ZN_FING-ZZ-type,(-)Znf_ZZ-IPR000433,(+)COILED</t>
  </si>
  <si>
    <t>(-)sequence: (AK094494-PEP)MQLVNLWGVYPRENPRILFFLSNQRNHLTLHMSSGVPTPTKSVLDSPSRLDEEHRLIARYAARLAAEAGNVTRPPTDLSFNFDANKQQRQLIAELENKNREILQEIQRLRLEHEQASQPTPEKAQQNPTLLAELRLLRQRKDELEQRMSALQESRRELMVQLEELMKLLKEEEQKQAAQATGSPHTSPTHGGGRPMPMPVRSTSAGSTPTHCPQDSLSGVGGDVQEAFAQGTRRNLRNDLLVAADSITNTMSSLVKELHSAEEGAEEEEEKMQNGKDRG -&gt; (CAA75733.1)MIEESGNKRKTMAEKRQLFIEMRAQNFDVIRLSTYRTACKLRFVQKRCNLHLVDIWNMIEAFRDNGLNTLDHTTEISVSRLETVISSIYYQLNKRLPSTHQISVEQSISLLLNFMIAAYDSEGRGKLTVFSVKAMLATMCGGKMLDKLRYVFSQMSDSNGLMIFSKFDQFLKEVLKLPTAVFEGPSFGYTEHSVRTCFPQQRKIMLNMFLDTMMADPPPQCLVWLPLMHRLAHVENVFHPVECSYCRCESMMGFRYRCQQCHNYQLCQNCFWRGHAGGPHSNQHQMKEHSSWKSPAKKLSHAISKSLGCVPTREPPHPVFPEQPEKPLDLAHIVPPRPLTNMNDTMVSHMSSGVPTPTKRLQYSQDIPSHLADEHALIASYVARLQHCARVLDSPSRLDEEHRLIARYAARLAAEAGNVTRPPTDLSFNFDANKQQRQLIAELENKNREILQEIQRLRLEHEQASQPTPEKAQQNPTLLAELRLLRQRKDELEQRMSALQESRRELMVQLEELMKLLKEEEQKQAVSELRNFPPDSRSFARSSFPHINVSPLLPAHHL</t>
  </si>
  <si>
    <t>(direct)Distrobrevin-IPR017432</t>
  </si>
  <si>
    <t>2544781</t>
  </si>
  <si>
    <t>ENSE00001170209</t>
  </si>
  <si>
    <t>2681869</t>
  </si>
  <si>
    <t>ENSE00001367498</t>
  </si>
  <si>
    <t>ENSG00000185252</t>
  </si>
  <si>
    <t>ZNF74</t>
  </si>
  <si>
    <t>Zinc finger protein 74 (hZNF7) [Source:UniProtKB/Swiss-Prot;Acc:Q16587]</t>
  </si>
  <si>
    <t>3937534</t>
  </si>
  <si>
    <t>3937527</t>
  </si>
  <si>
    <t>3189775</t>
  </si>
  <si>
    <t>(+)alt-N-terminus,(+)alt-C-terminus,(+)AA:423(ENSP00000362491)-&gt;802(ENSP00000362484)</t>
  </si>
  <si>
    <t>(+)sequence: (ENSP00000362491)MVVDFCRRFVARSLCIILMKHFCSSSVSEDLGCRRGDFSRKHYGSVELLISSDADGAIQRAGRFRVENGSSDENATALPGTWRRTDVHLENPEYHTRWYFKYFLGQVHQNYIGNDAEKSPFFLSVTLSDQNNQRVPQYRAILWRKTGTQKICLPYSPTKTLSVKSILSAKDGQLTDDEMFSNEIGSEPFQKFLNLLGDTITLKGWTGYRGGLDTKNDTTGIHSVYTVYQGHEIMFHVSTMLPYSKENKQQVERKRHIGNDIVTIVFQEGEESSPAFKPSMIRSHFTHIFALVRYNQQNDNYRLKIFSEESVPLFGPPLPTPPVFTDHQEFRDFLLVKLINGEKATLETPTFAQKRRRTLDMLIRSLHQDLMPDLHKNMLNRRSFSDVLPESPKSARKKEEARQAEFVRIGQVGFLLKPFLRDM -&gt; (ENSP00000362484)MKHFCSSSVSEDLGCRRGDFSRKHYGSVELLISSDADGAIQRAGRFRVENGSSDENATALPGTWRRTDVHLENPEYHTRWYFKYFLGQVHQNYIGNDAEKSPFFLSVTLSDQNNQRVPQYRAILWRKTGTQKICLPYSPTKTLSVKSILSAMNLDKFEKGPREIFHPEIQKDLLVLEEQEGSVNFKFGVLFAKDGQLTDDEMFSNEIGSEPFQKFLNLLGDTITLKGWTGYRGGLDTKNDTTGIHSVYTVYQGHEIMFHVSTMLPYSKENKQQVERKRHIGNDIVTIVFQEGEESSPAFKPSMIRSHFTHIFALVRYNQQNDNYRLKIFSEESVPLFGPPLPTPPVFTDHQEFRDFLLVKLINGEKATLETPTFAQKRRRTLDMLIRSLHQDLMPDLHKNMLNRRSFSDVLPESPKSARKKEEARQAEFVRIGQALKLKSIVRGDAPSSLAASGICKKEPWEPQCFCSNFPHEAVCADPWGQALLVSTDAGVLLVDDDLPSVPVFDRTLPVKQMHVLETLDLLVLRADKGKDARLFVFRLSALQKGLEGKQAGKSRSDCRENKLEKTKGCHLYAINTHHSRELRIVVAIRNKLLLITRKHNKPSGVTSTSLLSPLSESPVEEFQYIREICLSDSPMVMTLVDGPAEESDNLICVAYRHQFDVVNESTGEAFRLHHVEANRVNFVAAIDVYEDGEAGLLLCYNYSCIYKKVCPFNGGSFLVQPSASDFQFCWNQAPYAIVCAFPYLLAFTTDSMEIRLVVNGNLVHTAVVPQLQLVASRVKFNQKICTRFHLETSWAEASNDL</t>
  </si>
  <si>
    <t>ENSE00000927150|ENSE00001460471</t>
  </si>
  <si>
    <t>3415014</t>
  </si>
  <si>
    <t>(+)alt-N-terminus,(+)AA:1939(ACM63162.1)-&gt;1980(AAF35390.1)</t>
  </si>
  <si>
    <t>(-)Ion_trans-IPR005821,(-)REPEAT-IV,(-)VDCCAlpha1-IPR002077,(+)Ion_trans-IPR005821,(+)REPEAT-III,(+)TRANSMEM-S3 of repeat III,(+)TRANSMEM-S4 of repeat III</t>
  </si>
  <si>
    <t>(+)sequence: (ACM63162.1)MAARLLAPPGPDSFKPFTPESLANIERRIAESKLKKPPKADGSHREDDEDSKPKPNSDLEAGKSLPFIYGDIPQGLVAVPLEDFDPYYLTQKTFVVLNRGKTLFRFSATPALYILSPFNLIRRIAIKILIHSVFSMIIMCTILTNCVFMTFSNPPDWSKNVEYTFTGIYTFESLVKIIARGFCIDGFTFLRDPWNWLDFSVIMMAYITEFVNLGNVSALRTFRVLRALKTISVIPGLKTIVGALIQSVKKLSDVMILTVFCLSVFALIGLQLIMGNLRNKCVVWPINFNESYLENGTKGFDWEEYINNKTNFYTVPGMLEPLLCGNSSDAGQCPEGYQCMKAGRNPNYGYTSFDTFSWAFLALFRLMTQDYWENLYQLTLRAAGKTYMIFFVLVIFVGSFYLVNLILAVVAMAYEEQNQATLEEAEQKEAEFKAMLEQLKKQQEEAQAAAMATSAGTVSEDAIEEEGEEGGGSPRSSSEISKLSSKSAKERRNRRKKRKQKELSEGEEKGDPEKVFKSESEDGMRRKAFRLPDNRIGRKFSIMNQSLLSIPGSPFLSRHNSKSSIFSFRGPGRFRDPGSENEFADDEHSTVEESEGRRDSLFIPIRARERRSSYSGYSGYSQGSRSSRIFPSLRRSVKRNSTVDCNGVVSLIGGPGSHIGGRLLPEATTEVEIKKKGPGSLLVSMDQLASYGRKDRINSIMSVVTNTLVEELEESQRKCPPCWYKFANTFLIWECHPYWIKLKEIVNLIVMDPFVDLAITICIVLNTLFMAMEHHPMTPQFEHVLAVGNLVFTGIFTAEMFLKLIAMDPYYYFQEGWNIFDGFIVSLSLMELSLADVEGLSVLRSFRLLRVFKLAKSWPTLNMLIKIIGNSVGALGNLTLVLAIIVFIFAVVGMQLFGKSYKECVCKINQDCELPRWHMHDFFHSFLIVFRVLCGEWIETMWDCMEVAGQAMCLIVFMMVMVIGNLVVLNLFLALLLSSFSADNLAATDDDGEMNNLQISVIRIKKGVAWTKLKVHAFMQAHFKQREADEVKPLDELYEKKANCIANHTGADIHRNGDFQKNGNGTTSGIGSSVEKYIIDEDHMSFINNPNLTVRVPIAVGESDFENLNTEDVSSESDPEGSKDKLDDTSSSEGSTIDIKPEVEEVPVEQPEEYLDPDACFTEGCVQRFKCCQVNIEEGLGKSWWILRKTCFLIVEHNWFETFIIFMILLSSGALAFEDIYIEQRKTIRTILEYADKVFTYIFILEMLLKWTAYGFVKFFTNAWCWLDFLIVAVVVNALVGAIPSIMNVLLVCLIFWLIFSIMGVNLFAGKYHYCFNETSEIRFEIEDVNNKTECEKLMEGNNTEIRWKNVKINFDNVGAGYLALLQVATFKGWVDIMYAAVDSRKPDEQPKYEDNIYMYIYFVIFIIFGSFFTLNLFIGVIIDNFNQQKKKFGGQDIFMTEEQKKYYNAMKKLGSKKPQKPIPRPLNKIQGIVFDFVTQQAFDIVIMMLICLNMVTMMVETDTQSKQMENILYWINLVFVIFFTCECVLKMFALRHYYFTIGWNIFDFVVVILSIVGMFLADIIEKYFVSPTLFRVIRLARIGRILRLIKGAKGIRTLLFALMMSLPALFNIGLLLFLVMFIFSIFGMSNFAYVKHEAGIDDMFNFETFGNSMICLFQITTSAGWDGLLLPILNRPPDCSLDKEHPGSGFKGDCGNPSVGIFFFVSYIIISFLIVVNMYIAIILENFSVATEESADPLSEDDFETFYEIWEKFDPDATQFIEYCKLADFADALEHPLRVPKPNTIELIAMDLPMVSGDRIHCLDILFAFTKRVLGDSGELDILRQQMEERFVASNPSKVSYEPITTTLRRKQEEVSAVVLQRAYRGHLARRGFICKKTTSNKLENGGTHREKKESTPSTASLPSYDSVTKPEKEKQQRAEEGRRERAKRQKEVRESKC -&gt; (AAF35390.1)MAARVLAPPGPDSFKPFTPESLANIERRIAESKLKKPPKADGSHREDDEDSKPKPNSDLEAGKSLPFIYGDIPQGLVAVPLEDFDPYYLTQKTFVVLNRGKTLFRFSATPALYILSPFNLIRRIAIKILIHSVFSMIIMCTILTNCVFMTFSNPPDWSKNVEYTFTGIYTFESLVKIIARGFCIDGFTFLRDPWNWLDFSVIMMAYITEFVNLGNVSALRTFRVLRALKTISVIPGLKTIVGALIQSVKKLSDVMIMTVFCLSVFALIGLQLFHGEPSNKCVVWPINFNESYLENGTKGFDWEEYINNKTNFYTVPGMLEPLLCGNSSDAGQCPEGYQCMKAGRNPNYGYTSFDTFSWAFLALFRLMTQDYWENLYQLTLRAAGKTYMIFFVLVIFVGSFYLVNLILAVVAMAYEEQNQATLEEAEQKEAEFKAMLEQLKKQQEEAQAAAMANSAGTVSEDAIEEEGEEGGGSPRSFSEISKISSKSAKERSNRRKKRKQKELFEGEEKGDPEKVFKSESEDGMRRKAFRLPDNRIGRKFSIMNQSMFSIPGSPFLSRHNSKSSIFSFRGPGRFRDPGSENEFADDEHSTVEESEGRRDSLFIPIRARERRSSYSGYSGYSQGSRSSRIFPSLRRSVKRNSTVDCNGVVSLIGGPGSHIGGRLLPEATTEVEIKKKGPGSLLVSMDQLASYGRKDRINSIMSVVTNTLVEELEESQRKCPPCWYKFANTFLIWECHPYWIKLKEIVNLIVMDPFVDLAITICIVLNTLFMAMEHHPMTPQFEHVLAVGNLVFTGIFTAEMFLKLIAMDPYYYFQEGWNIFDGFIVSLSLMELSLADVEGLSVLRSFRLLRVFKLAKSWPTLNMLIKIIGNSVGALGNLTLVLAIIVFIFAVVGMQLFGKSYKECVCKINQDCELPRWHMHDFFHSFLIVFRVLCGEWIETMWDCMEVAGQAMCLIVFMMVMVIGNLVVLNLFLALLLSSFSADNLAATDDDGEMNNLQISVIRIKKGVAWTKLKVHAFMQAHFKQREADEVKPLDELYEKKANCIANHTGADIHRNGDFQKNGNGTTSGIGSSVEKYIIDEDHMSFINNPNLTVRVPIAVGESDFENLNTEDVSSESDPEGSKDKLDDTSSSEGSTIDIKPEVEEVPVEQPEEYLDPDACFTEGCVQRFKCCQVNIEEGLGKSWWILRKTCFLIVEHNWFETFIIFMILLSSGALAFEDIYIEQRKTIRTILEYADKVFTYIFILEMLLKWTAYGFVKFFTNAWCWLDFLIVAVSLVSLIANALGYSELGAIKSLRTLRALRPLRALSRFEGMRVVVNALVGAIPSIMNVLLVCLIFWLIFSIMGVNLFAGKYHYCFNETSEIRFEIEDVNNKTECEKLMEGNNTEIRWKNVKINFDNVGAGYLALLQVATFKGWMDIMYAAVDSRKPDEQPKYEDNIYMYIYFVIFIIFGSFFTLNLFIGVIIDNFNQQKKKFGGQDIFMTEEQKKYYNAMKKLGSKKPQKPIPRPLNKIQGIVFDFVTQQAFDIVIMMLICLNMVTMMVETDTQSKQMENILYWINLVFVIFFTCECVLKMFALRHYYFTIGWNIFDFVVVILSIVGMFLADIIEKYFVSPTLFRVIRLARIGRILRLIKGAKGIRTLLFALMMSLPALFNIGLLLFLVMFIFSIFGMSNFAYVKHEAGIDDMFNFETFGNSMICLFQIATSAGWDGLLLPILNRPPDCSLDKEHPGSGFKGDCGNPSVGIFFFVSYIIISFLIVVNMYIAIILENFSVATEESADPLSEDDFETFYEIWEKFDPDATQFIEYCKLADFADALEHPLRVPKPNTIELIAMDLPMVSGDRIHCLDILFAFTKRVLGDSGELDILRQQMEERFVASNPSKVSYEPITTTLRRKQEEVSAVVLQRAYRGHLARRGFICKKTTSNKLENGGTHREKKESTPSTASLPSYDSVTKPEKEKQQRAEEGRRERAKRQKEVRESKC</t>
  </si>
  <si>
    <t>ENSE00000837845</t>
  </si>
  <si>
    <t>3282634</t>
  </si>
  <si>
    <t>(+)alt-coding,(+)AA:337(ENSP00000364871)-&gt;576(ENSP00000337907)</t>
  </si>
  <si>
    <t>(-)L27-IPR004172,(-)L27_C-IPR014775,(+)DOMAIN-L27 1,(+)DOMAIN-L27 2,(+)DOMAIN-PDZ,(+)DOMAIN-SH3,(+)L27-IPR004172,(+)L27_C-IPR014775,(+)PDZ/DHR/GLGF-IPR001478,(+)SH3_2-IPR011511,(+)SH3_domain-IPR001452</t>
  </si>
  <si>
    <t>(+)sequence: (ENSP00000364871)MPALSTGSGSDTGLYELLAALPAQLQPHVDSQEDLTFLWDMFGEKSLHSLVKKFETRRLALRRPEILVQPLKVSNRKSSGFRKSFRLSRKDKKTNKSMYECKKSDQYDTADVPTYEEVTPYRRQTNEKYRLVVLVGPVGVGLNELKRKLLISDTQHYGVTVPHTTRARRSQESDGVEYIFISKHLFETDVQNNKFIEYGEYKNNYYGTSIDSVRSVLAKNKVCLLDVQPHTVKHLRTLEFKPYVIFIKPPSIERLRETRKNAKIISSRDDQGAAKPFTEEDFQEMIKSAQIMESQYGHLFDKIIINDDLTVAFNELKTTFDKLETETHWVPVSWLHS -&gt; (ENSP00000337907)MPALSTGSGSDTGLYELLAALPAQLQPHVDSQEDLTFLWDMFGEKSLHSLVKIHEKLHYYEKQSPVPILHGAAALADDLAEELQNKPLNSEIRELLKLLSKPNVKALLSVHDTVAQKNYDPVLPPMPEDIDDEEDSVKIIRLVKNREPLGATIKKDEQTGAIIVARIMRGGAADRSGLIHVGDELREVNGIPVEDKRPEEIIQILAQSQGAITFKIIPGSKEETPSKEGKMFIKALFDYNPNEDKAIPCKEAGLSFKKGDILQIMSQDDATWWQAKHEADANPRAGLIPSKHFQERRLALRRPEILVQPLKVSNRKSSGFRKSFRLSRKDKKTNKSMYECKKSDQYDTADVPTYEEVTPYRRQTNEKYRLVVLVGPVGVGLNELKRKLLISDTQHYGVTVPHTTRARRSQESDGVEYIFISKHLFETDVQNNKFIEYGEYKNNYYGTSIDSVRSVLAKNKVCLLDVQPHTVKHLRTLEFKPYVIFIKPPSIERLRETRKNAKIISSRDDQGAAKPFTEEDFQEMIKSAQIMESQYGHLFDKIIINDDLTVAFNELKTTFDKLETETHWVPVSWLHS</t>
  </si>
  <si>
    <t>(direct)SH3_domain-IPR001452, (direct)PDZ/DHR/GLGF-IPR001478</t>
  </si>
  <si>
    <t>ENSE00000993596</t>
  </si>
  <si>
    <t>ENSG00000204831</t>
  </si>
  <si>
    <t>BX664727.7-2</t>
  </si>
  <si>
    <t>3207187</t>
  </si>
  <si>
    <t>3207161</t>
  </si>
  <si>
    <t>AK125850-1</t>
  </si>
  <si>
    <t>ENSG00000099860</t>
  </si>
  <si>
    <t>GADD45B</t>
  </si>
  <si>
    <t>Growth arrest and DNA-damage-inducible protein GADD45 beta (Myeloid differentiation primary response protein MyD118)(Negative growth regulatory protein MyD118) [Source:UniProtKB/Swiss-Prot;Acc:O75293]</t>
  </si>
  <si>
    <t>3816513</t>
  </si>
  <si>
    <t>(-)alt-N-terminus,(-)alt-C-terminus,(-)AA:66(AAT38868.1)-&gt;160(ENSP00000215631)</t>
  </si>
  <si>
    <t>(-)Ribosomal_L7Ae/L30e/S12e/Gad45-IPR004038</t>
  </si>
  <si>
    <t>(-)sequence: (AAT38868.1)MQTVTAAVEELLVAAQRQDRLTVGVYESAKLMNVDPDSVVLCLLAIDEEEEDDIALQIHFTLIQSF -&gt; (ENSP00000215631)MTLEELVACDNAAQKMQTVTAAVEELLVAAQRQDRLTVGVYESAKLMNVDPDSVVLCLLAIDEEEEDDIALQIHFTLIQSFCCDNDINIVRVSGMQRLAQLLGEPAETQGTTEARDLHCLLVTNPHTDAWKSHGLVEVASYCEESRGNNQWVPYISLQER</t>
  </si>
  <si>
    <t>3816509</t>
  </si>
  <si>
    <t>AY615271-1</t>
  </si>
  <si>
    <t>alt-5'|altPromoter|bleedingExon|retainedIntron</t>
  </si>
  <si>
    <t>3631444</t>
  </si>
  <si>
    <t>ENSE00001483269|ENSE00001521479</t>
  </si>
  <si>
    <t>2377271</t>
  </si>
  <si>
    <t>(-)alt-N-terminus,(-)AA:317(ENSP00000356031)-&gt;358(ENSP00000356029),(+)microRNA-target(hsa-miR-618:mirbase,hsa-miR-323-3p:mirbase,hsa-miR-34b:mirbase,hsa-miR-556-3p:mirbase,hsa-miR-505:mirbase,hsa-miR-600:mirbase)</t>
  </si>
  <si>
    <t>(-)Complement_control_module-IPR016060,(-)DISULFID,(-)DOMAIN-Sushi 1,(-)DOMAIN-Sushi 2,(-)HELIX,(-)MOD_RES-Phosphoserine,(-)STRAND,(-)Sushi_SCR_CCP-IPR000436,(+)RhesusRHD-IPR002229,(+)SIGNAL,(+)Sushi_SCR_CCP-IPR000436</t>
  </si>
  <si>
    <t>(-)sequence: (ENSP00000356031)MTVARPSVPAALPLLGELPRLLLLVLLCLPAVWGDCGLPPDVPNAQPALEGRTSFPEDTVITYKCEESFVKIPGEKDSVICLKGSQWSDIEEFCNQKSCPNPGEIRNGQIDVPGGILFGATISFSCNTGYKLFGSTSSFCLISGSSVQWSDPLPECREIYCPAPPQIDNGIIQGERDHYGYRQSVTYACNKGFTMIGEHSIYCTVNNDEGEWSGPPPECRGKSLTSKVPPTVQKPTTVNVPTTEVSPTSQKTTTKTTTPNAQATRSTPVSRTTKHFHETTPNKGSGTTSGTTRLLSGHTCFTLTGLLGTLVTMGLLT -&gt; (ENSP00000356029)MLQTCMSSLSGDCGLPPDVPNAQPALEGRTSFPEDTVITYKCEESFVKIPGEKDSVICLKGSQWSDIEEFCNRSCEVPTRLNSASLKQPYITQNYFPVGTVVEYECRPGYRREPSLSPKLTCLQNLKWSTAVEFCKKKSCPNPGEIRNGQIDVPGGILFGATISFSCNTGYKLFGSTSSFCLISGSSVQWSDPLPECREIYCPAPPQIDNGIIQGERDHYGYRQSVTYACNKGFTMIGEHSIYCTVNNDEGEWSGPPPECRGKSLTSKVPPTVQKPTTVNVPTTEVSPTSQKTTTKTTTPNAQATRSTPVSRTTKHFHETTPNKGSGTTSGTTRLLSGHTCFTLTGLLGTLVTMGLLT,(+)miR-sequence: (hsa-miR-618:mirbase)CCTTTGTTGCACAAATAGAGTTT,(+)miR-sequence: (hsa-miR-323-3p:mirbase)TCCACAAGATCTGTAATGTT,(+)miR-sequence: (hsa-miR-34b:mirbase)CTTGCAGAATTGAGAGTGATTC,(+)miR-sequence: (hsa-miR-556-3p:mirbase)CCAGGGGTGTTGATGGTGATAA,(+)miR-sequence: (hsa-miR-505:mirbase)GGTGAACCAGGGGTGTTGATG,(+)miR-sequence: (hsa-miR-600:mirbase)AAGTAATCTTTGGCTGTAAGG</t>
  </si>
  <si>
    <t>ENSE00001443401</t>
  </si>
  <si>
    <t>2676157</t>
  </si>
  <si>
    <t>ENSE00000770817</t>
  </si>
  <si>
    <t>ENSG00000198561</t>
  </si>
  <si>
    <t>CTNND1</t>
  </si>
  <si>
    <t>Catenin delta-1 (p120 catenin)(p120(ctn))(Cadherin-associated Src substrate)(CAS)(p120(cas)) [Source:UniProtKB/Swiss-Prot;Acc:O60716]</t>
  </si>
  <si>
    <t>3331527</t>
  </si>
  <si>
    <t>(+)alt-N-terminus,(+)AA:832(AAC39821.1)-&gt;933(BAF85243.1)</t>
  </si>
  <si>
    <t>(+)COILED,(+)MOD_RES-Phosphoserine,(+)MOD_RES-Phosphotyrosine</t>
  </si>
  <si>
    <t>(+)sequence: (AAC39821.1)MQEPGQIVETYTEEDPEGAMSVVSVETSDDGTTRRTETTVKKVVKTVTTRTVQPVAMGPDGLPVDASSVSNNYIQTLGRDFRKNGNGGPGPYVGQAGTATLPRNFHYPPDGYSRHYEDGYPGGSDNYGSLSRVTRIEERYRPSMEGYRAPSRQDVYGPQPQVRVGGSSVDLHRFHPEPYGLEDDQRSMGYDDLDYGMMSDYGTARRTGTPSDPRRRLRSYEDMIGEEVPSDQYYWAPLAQHERGSLASLDSLRKGGPPPPNWRQPELPEVIAMLGFRLDAVKSNAAAYLQHLCYRNDKVKTDVRKLKGIPVLVGLLDHPKKEVHLGACGALKNISFGRDQDNKIAIKNCDGVPALVRLLRKARDMDLTEVITGTLWNLSSHDSIKMEIVDHALHALTDEVIIPHSGWEREPNEDCKPRHIEWESVLTNTAGCLRNVSSERSEARRKLRECDGLVDALIFIVQAEIGQKDSDSKLVENCVCLLRNLSYQVHREIPQAERYQEAAPNVANNTGPHAASCFGAKKGKGKKPIEDPANDTVDFPKRTSPARGYELLFQPEVVRIYISLLKESKTPAILEASAGAIQNLCAGRWTYGRYIRSALRQEKALSAIADLLTNEHERVVKAASGALRNLAVDARNKELIGKHAIPNLVKNLPGGQQNSSWNFSEDTVISILNTINEVIAENLEAAKKLRETQGIEKLVLINKSGNRSEKEVRAAALVLQTIWGYKELRKPLEKEGWKKSDFQVNLNNASRSQSSHSYDDSTLPLIDRNQKSDKKPDREEIQMSNMGSNTKSLDNNYSTPNERGDHNRTLDRSGDLGDMEPLKGTTPLMQKI -&gt; (BAF85243.1)MDDSEVESTASILASVKEQEAQFEKLTRALEEERRHVSAQLERVRVSPQDANPLMANGTLTRRHQNGRFVGDADLERQKFSDLKLNGPQDHSHLLYSTIPRMQEPGQIVETYTEEDPEGAMSVVSVETSDDGTTRRTETTVKKVVKTVTTRTVQPVAMGPDGLPVDASSVSNNYIQTLGRDFRKNGNGGPGPYVGQAGTATLPRNFHYPPDGYSRHYEDGYPGGSDNYGSLSRVTRIEERYRPSMEGYRAPSRQDVYGPQPQVRVGGSSVDLHRFHPEPYGLEDDQRSMGYDDLDYGMMSDYGTARRTGTPSDPRRRLRSYEDMIGEEVPSDQYYWAPLAQHERGSLASLDSLRKGGPPPPNWRQPELPEVIAMLGFRLDAVKSNAAAYLQHLCYRNDKVKTDVRKLKGIPVLVGLLDHPKKEVHLGACGALKNISFGRDQDNKIAIKNCDGVPALVRLLRKARDMDLTEVITGTLWNLSSHDSIKMEIVDHALHALTDEVIIPHSGWEREPNEDCKPRHIEWESVLTNTAGCLRNVSSERSEARRKLRECDGLVDALIFIVQAEIGQKDSDSKLVENCVCLLRNLSYQVHREIPQAERYQEAAPNVANNTGPHAASCFGAKKGKGKKPIEDPANDTVDFPKRTSPARGYELLFQPEVVRIYISLLKESKTPAILEASAGAIQNLCAGRWTYGRYIRSALRQEKALSAIADLLTNEHERVVKAASGALRNLAVDARNKELIGKHAIPNLVKNLPGGQQNSSWNFSEDTVISILNTINEVIAENLEAAKKLRETQGIEKLVLINKSGNRSEKEVRAAALVLQTIWGYKELRKPLEKEGWKKSDFQVNLNNASRSQSSHSYDDSTLPLIDRNQKSDKKPDREEIQMSNMGSNTKSLDNNYSTPNERGDHNRTLDRSGDLGDMEPLKGTTPLMQKI</t>
  </si>
  <si>
    <t>3331487</t>
  </si>
  <si>
    <t>AK292554-1|CR749275-1</t>
  </si>
  <si>
    <t>ENSG00000154229</t>
  </si>
  <si>
    <t>Protein kinase C alpha type (PKC-alpha)(PKC-A)(EC 2.7.11.13) [Source:UniProtKB/Swiss-Prot;Acc:P17252]</t>
  </si>
  <si>
    <t>3731829</t>
  </si>
  <si>
    <t>3731826</t>
  </si>
  <si>
    <t>ENSE00001014748</t>
  </si>
  <si>
    <t>ENSG00000178226</t>
  </si>
  <si>
    <t>PRSS36</t>
  </si>
  <si>
    <t>Polyserase-2 Precursor (EC 3.4.21.-)(Polyserine protease 2)(Serine protease 36) [Source:UniProtKB/Swiss-Prot;Acc:Q5K4E3]</t>
  </si>
  <si>
    <t>3688288</t>
  </si>
  <si>
    <t>(direct)Polyserase-2-IPR017326, (direct)Pept_Trypsin-like_Ser/Cys-IPR009003, (direct)Peptidase_S1_S6-IPR001254</t>
  </si>
  <si>
    <t>3688270</t>
  </si>
  <si>
    <t>ENSE00001192112</t>
  </si>
  <si>
    <t>2377268</t>
  </si>
  <si>
    <t>(-)alt-C-terminus,(-)AA:440(ENSP00000316333)-&gt;444(ENSP00000356030)</t>
  </si>
  <si>
    <t>(-)sequence: (ENSP00000316333)MTVARPSVPAALPLLGELPRLLLLVLLCLPAVWGDCGLPPDVPNAQPALEGRTSFPEDTVITYKCEESFVKIPGEKDSVICLKGSQWSDIEEFCNRSCEVPTRLNSASLKQPYITQNYFPVGTVVEYECRPGYRREPSLSPKLTCLQNLKWSTAVEFCKKKSCPNPGEIRNGQIDVPGGILFGATISFSCNTGYKLFGSTSSFCLISGSSVQWSDPLPECREIYCPAPPQIDNGIIQGERDHYGYRQSVTYACNKGFTMIGEHSIYCTVNNDEGEWSGPPPECRGKSLTSKVPPTVQKPTTVNVPTTEVSPTSQKTTTKTTTPNAQATRSTPVSRTTKHFHETTPNKGSGTTSGTTRLLSGSRPVTQAGMRWCDRSSLQSRTPGFKRSFHFSLPSSWYYRAHVFHVDRFAWDASNHGLADLAKEELRRKYTQVYRLFLVS -&gt; (ENSP00000356030)MTVARPSVPAALPLLGELPRLLLLVLLCLPAVWGDCGLPPDVPNAQPALEGRTSFPEDTVITYKCEESFVKIPGEKDSVICLKGSQWSDIEEFCNRSCEVPTRLNSASLKQPYITQNYFPVGTVVEYECRPGYRREPSLSPKLTCLQNLKWSTAVEFCKKKSCPNPGEIRNGQIDVPGGILFGATISFSCNTGYKLFGSTSSFCLISGSSVQWSDPLPECREIYCPAPPQIDNGIIQGERDHYGYRQSVTYACNKGFTMIGEHSIYCTVNNDEGEWSGPPPECRGKSLTSKVPPTVQKPTTVNVPTTEVSPTSQKTTTKTTTPNAQATRSTPVSRTTKHFHETTPNKGSGTTSGTTRLLSGSRPVTQAGMRWCDRSSLQSRTPGFKRSFHFSLPSSWYYRCVPRHPAKFLKFIFCRDRIFLCCPGWFQTPGRKRFFRPPKTLRL</t>
  </si>
  <si>
    <t>(direct)RhesusRHD-IPR002229</t>
  </si>
  <si>
    <t>ENSE00001253026|ENSE00001389176|ENSE00001443401|ENSE00001510088</t>
  </si>
  <si>
    <t>2324921</t>
  </si>
  <si>
    <t>AK299701-1|ENSE00001464057</t>
  </si>
  <si>
    <t>ENSG00000063176</t>
  </si>
  <si>
    <t>SPHK2</t>
  </si>
  <si>
    <t>Sphingosine kinase 2 (SPK 2)(SK 2)(EC 2.7.1.91) [Source:UniProtKB/Swiss-Prot;Acc:Q9NRA0]</t>
  </si>
  <si>
    <t>3837923</t>
  </si>
  <si>
    <t>(+)alt-N-terminus,(+)AA:220(CR614720-PEP)-&gt;654(CAB66636.1)</t>
  </si>
  <si>
    <t>(+)DOMAIN-DAGKc,(+)Diacylglycerol_kinase_cat-IPR001206,(+)MOD_RES-Phosphoserine,(+)MOD_RES-Phosphothreonine,(+)PRO_rich-IPR000694</t>
  </si>
  <si>
    <t>(+)sequence: (CR614720-PEP)MASLAPTQPEAHALPSPLHRRPCTYSGCAPNLKPGPGVAWSRWPRSQAAAPCEAAAPQTQRPTSASTPTPDARVGASTCGPPDHLLPPLGTPLPPDWVTLEGDFVLMLAISPSHLGADLVAAPHARFDDGLVHLCWVRSGISRAALLRLFLAMERGSHFSLGCPQLGYAAARAFRLEPLTPRGVLTVDGEQVEYGPLQAQMHPGIGTLLTGPPGCPGREP -&gt; (CAB66636.1)MNGHLEAEEQQDQRPDQELTGSWGHGPRSTLVRAKAMAPPPPPLAASTSLLHGEFGSYPARGPRFALTLTSQALHIQRLRPKPEARPRGGLVPLAEVSGCCTLRSRSPSDSAAYFCIYTYPRGRRGARRRATRTFRADGAATYEENRAEAQRWATALTCLLRGLPLPGDGEITPDLLPRPPRLLLLVNPFGGRGLAWQWCKNHVLPMISEAGLSFNLIQTERQNHARELVQGLSLSEWDGIVTVSGDGLLHEVLNGLLDRPDWEEAVKMPVGILPCGSGNALAGAVNQHGGFEPALGLDLLLNCSLLLCRGGGHPLDLLSVTLASGSRCFSFLSVAWGFVSDVDIQSERFRALGSARFTLGTVLGLATLHTYRGRLSYLPATVEPASPTPAHSLPRAKSELTLTPDPAPPMAHSPLHRSVSDLPLPLPQPALASPGSPEPLPILSLNGGGPELAGDWGGAGDAPLSPDPLLSSPPGSPKAALHSPVSEGAPVIPPSSGLPLPTPDARVGASTCGPPDHLLPPLGTPLPPDWVTLEGDFVLMLAISPSHLGADLVAAPHARFDDGLVHLCWVRSGISRAALLRLFLAMERGSHFSLGCPQLGYAAARAFRLEPLTPRGVLTVDGEQVEYGPLQAQMHPGIGTLLTGPPGCPGREP</t>
  </si>
  <si>
    <t>3837895</t>
  </si>
  <si>
    <t>EF107108-5|ENSE00000389363|ENSE00001379269|ENSE00001560281</t>
  </si>
  <si>
    <t>2735400</t>
  </si>
  <si>
    <t>(direct)HECT-IPR000569</t>
  </si>
  <si>
    <t>ENSE00000801206</t>
  </si>
  <si>
    <t>3836712</t>
  </si>
  <si>
    <t>(-)alt-N-terminus,(-)AA:667(ENSP00000300862)-&gt;669(ENSP00000366898)</t>
  </si>
  <si>
    <t>(-)sequence: (ENSP00000300862)MDWQDHRSTTELRKEKSRDAARSRRSQETEVLYQLAHTLPFARGVSAHLDKASIMRLTISYLRMHRLCAAGEWNQVGAGGEPLDACYLKALEGFVMVLTAEGDMAYLSENVSKHLGLSQLELIGHSIFDFIHPCDQEELQDALTPQQTLSRRKVEAPTERCFSLRMKSTLTSRGRTLNLKAATWKVLNCSGHMRAYKPPAQTSPAGSPDSEPPLQCLVLICEAIPHPGSLEPPLGRGAFLSRHSLDMKFTYCDDRIAEVAGYSPDDLIGCSAYEYIHALDSDAVSKSIHTLLSKGQAVTGQYRFLARSGGYLWTQTQATVVSGGRGPQSESIVCVHFLISQVEETGVVLSLEQTEQHSRRPIQRGAPSQKDTPNPGDSLDTPGPRILAFLHPPSLSEAALAADPRRFCSPDLRRLLGPILDGASVAATPSTPLATRHPQSPLSADLPDELPVGTENVHRLFTSGKDTEAVETDLDIAQDADALDLEMLAPYISMDDDFQLNASEQLPRAYHRPLGAVPRPRARSFHGLSPPALEPSLLPRWGSDPRLSCSSPSRGDPSASSPMAGARKRTLAQSSEDEDEGVELLGVRPPKRSPSPEHENFLLFPLSLSFLLTGGPAPGSLQDPSTPLLNLNEPLGLGPSLLSPYSDEDTTQPGGPFQPRAGSAQAD -&gt; (ENSP00000366898)MALGLQRARSTTELRKEKSRDAARSRRSQETEVLYQLAHTLPFARGVSAHLDKASIMRLTISYLRMHRLCAAGEWNQVGAGGEPLDACYLKALEGFVMVLTAEGDMAYLSENVSKHLGLSQLELIGHSIFDFIHPCDQEELQDALTPQQTLSRRKVEAPTERCFSLRMKSTLTSRGRTLNLKAATWKVLNCSGHMRAYKPPAQTSPAGSPDSEPPLQCLVLICEAIPHPGSLEPPLGRGAFLSRHSLDMKFTYCDDRIAEVAGYSPDDLIGCSAYEYIHALDSDAVSKSIHTLLSKGQAVTGQYRFLARSGGYLWTQTQATVVSGGRGPQSESIVCVHFLISQVEETGVVLSLEQTEQHSRRPIQRGAPSQKDTPNPGDSLDTPGPRILAFLHPPSLSEAALAADPRRFCSPDLRRLLGPILDGASVAATPSTPLATRHPQSPLSADLPDELPVGTENVHRLFTSGKDTEAVETDLDIAQDADALDLEMLAPYISMDDDFQLNASEQLPRAYHRPLGAVPRPRARSFHGLSPPALEPSLLPRWGSDPRLSCSSPSRGDPSASSPMAGARKRTLAQSSEDEDEGVELLGVRPPKRSPSPEHENFLLFPLSLSFLLTGGPAPGSLQDPSTPLLNLNEPLGLGPSLLSPYSDEDTTQPGGPFQPRAGSAQAD</t>
  </si>
  <si>
    <t>ENSE00001241488</t>
  </si>
  <si>
    <t>ENSG00000151208</t>
  </si>
  <si>
    <t>DLG5</t>
  </si>
  <si>
    <t>Disks large homolog 5 (Placenta and prostate DLG)(Discs large protein P-dlg) [Source:UniProtKB/Swiss-Prot;Acc:Q8TDM6]</t>
  </si>
  <si>
    <t>3296418</t>
  </si>
  <si>
    <t>(+)alt-N-terminus,(+)alt-C-terminus,(+)AA:907(AK055172-PEP)-&gt;1384(AK122931-PEP)</t>
  </si>
  <si>
    <t>(+)DOMAIN-PDZ 3,(+)DOMAIN-PDZ 4,(+)HELIX,(+)PDZ/DHR/GLGF-IPR001478,(+)Reg_chr_condens-IPR000408,(+)SH3_domain-IPR001452,(+)STRAND,(+)TURN</t>
  </si>
  <si>
    <t>(+)sequence: (AK055172-PEP)MSERDQVISELDKLQTEVELAESKLKSSTSEKKAANEEMEALRQIKDTVTMDAGRANKEVEILRKQCKALCQELKEALQEADVAKCRRDWAFQERDKIVAERDSIRTLCDNLRRERDRAVSELAEALRSLDDTRKQKNDVSRELKELKEQMESQLEKEARFRQLMAHSSHDSAIDTDSMEWETEVVEFERETEDIDLKALGFDMAEGVNEPCFPGDCGIFVTKVDKGSIADGRLRVNDWLLRINDVDLINKDKKQAIKALLNGEGAINMVVRRRKSLGGKVVTPLHINLSGQKDSGISLENGVYAAAVLPGSPAAKEGSLAVGDRIVAINGIALDNKSLNECESLLRSCQDSLTLSLLKVFPQSSSWSGQNIFENIKDSDKMLSFRAHGPEVQAHNKRNLIQHNNSTQTDIFYTDRLEDRKEPGPPGGSSSFLHKPFPGGPLQVCPQACPSASERSLSSFRSDASGDRGFGLVDVRGRRPLLPFETEVGPCGVGEASLDKADSEGSNSGGTWPKAMLSSTAVPEKLSVYKKPKQRKSIFDPNTFKRPQTPPKIDYLLPGPGPAHSPQPSKRAGPLTPPKPPRRSDSIKFQHRLETSSESEATLVGSSPSTSPPSALPPDVDPGEPMHASPPRKARVRIASSYYPEGDGDSSHLPAKKSCDEDLTSQKVDELGQKRRRPKSAPSFRPKLAPVVIPAQFLEEQKCVPASGELSPELQEWAPYSPGHSSRHSNPPLYPSRPSVGTVPRSLTPSTTVSSILRNPIYTVRSHRVGPCSSPPAARDAGPQGLHPSVQHQGRLSLDLSHRTCSDYSEMRATHGSNSLPSSARLGSSSNLQFKAERIKIPSTPRYPRSVVGSERGSVSHSECSTPPQSPLNIDTLSSCSQSQTSASTLPRIAVNPASLGERRKDS -&gt; (AK122931-PEP)MDKLEVVKKDYDALRKRYSEKVAIHNADLSRLEQLGEENQRLLKQTEMLTQQRDTAIQLQHQCALSLRRFEAIHHELNKATAQNKDLQWEMELLQSELTELRTTQVKTAKESEKYREERDAVYSEYKLIMSERDQVISELDKLQTEVELAESKLKSSTSEKKAANEEMEALRQIKDTVTMDAGRANKEVEILRKQCKALCQELKEALQEADVAKCRRDWAFQERDKIVAERDSIRTLCDNLRRERDRAVSELAEALRSLDDTRKQKNDVSRELKELKEQMESQLEKEARFRQLMAHSSHDSAIDTDSMEWETEVVEFERETEDIDLKALGFDMAEGVNEPCFPGDCGIFVTKVDKGSIADGRLRVNDWLLRINDVDLINKDKKQAIKALLNGEGAINMVVRRRKSLGGKVVTPLHINLSGQKDSGISLENGVYAAAVLPGSPAAKEGSLAVGDRIVAINGIALDNKSLNECESLLRSCQDSLTLSLLKVFPQSSSWSGQNIFENIKDSDKMLSFRAHGPEVQAHNKRNLIQHNNSTQTDIFYTDRLEDRKEPGPPGGSSSFLHKPFPGGPLQVCPQACPSASERSLSSFRSDASGDRGFGLVDVRGRRPLLPFETEVGPCGVGEASLDKADSEGSNSGGTWPKAMLSSTAVPEKLSVYKKPKQRKSIFDPNTFKRPQTPPKIDYLLPGPGPAHSPQPSKRAGPLTPPKPPRRSDSIKFQHRLETSSESEATLVGSSPSTSPPSALPPDVDPGEPMHASPPRKARVRIASSYYPEGDGDSSHLPAKKSCDEDLTSQKVDELGQKRRRPKSAPSFRPKLAPVVIPAQFLEEQKCVPASGELSPELQEWAPYSPGHSSRHSNPPLYPSRPSVGTVPRSLTPSTTVSSILRNPIYTVRSHRVGPCSSPPAARDAGPQGLHPSVQHQGRLSLDLSHRTCSDYSEMRATHGSNSLPSSARLGSSSNLQFKAERIKIPSTPRYPRSVVGSERGSVSHSECSTPPQSPLNIDTLSSCSQSQTSASTLPRIAVNPASLGERRKDRPYVEEPRHVKVQKGSEPLGISIVSGEKGGIYVSKVTVGSIAHQAGLEYGDQLLEFNGINLRSATEQQARLIIGQQCDTITILAQYNPHVHQLSSHSRSSSHLDPAGTHSTLQGSGTTTPEHPSVIDPLMEQDEGPSTPPAKQSSSRIAGDANKKTLEPRVVFIKKSQLELGVHLCGGNLHGVFVAEVEDDSPAKGPDGLVPGDLILEYGSLDVRNKTVEEVYVEMLKPRDGVRLKVQYRPEEFTKAKGLPGDSFYIRALYDRLADVEQELSFKKDDILYVDDTLPQGTFGSWMAWQLDENAQKIQRGQIPSKYVKGRKGRAAGSRWPCPALSPVPQDGPRILQEAQHV</t>
  </si>
  <si>
    <t>3296386</t>
  </si>
  <si>
    <t>ENSE00000998282</t>
  </si>
  <si>
    <t>ENSG00000156011</t>
  </si>
  <si>
    <t>PH and SEC7 domain-containing protein 3 (Pleckstrin homology and SEC7 domain-containing protein 3)(Exchange factor for ADP-ribosylation factor guanine nucleotide factor 6)(Hepatocellular carcinoma-associated antigen 67) [Source:UniProtKB/Swiss-Prot;Acc:Q9NYI0]</t>
  </si>
  <si>
    <t>3126297</t>
  </si>
  <si>
    <t>(+)alt-N-terminus,(+)AA:348(BC045112-PEP)-&gt;513(ENSP00000286485)</t>
  </si>
  <si>
    <t>(+)Sec7-IPR000904</t>
  </si>
  <si>
    <t>(+)sequence: (BC045112-PEP)MTCQEFIANLQGVNEGVDFSKDLLKALYNSIKNEKLEWAVDDEEKKKSPSESTEEKANGTHPKTISRIGSTTNPFLDIPHDPNAAVYKSGFLARKIHADMDGKKTPRGKRGWKTFYAVLKGTVLYLQKDEYKPEKALSEEDLKNAVSVHHALASKATDYEKKPNVFKLKTADWRVLLFQTQSPEEMQGWINKINCVAAVFSAPPFPAAIGSQKKFSRPLLPATTTKLSQEEQLKSHESKLKQITTELAEHRSYPPDKKVKAKDVDEYKLKDHYLEFEKTRYEMYVSILKEGGKELLSNDESEAAGLKKSHSSPSLNPDTSPITAKVKRNVSERKDHRPETPSIKQKVT -&gt; (ENSP00000286485)MGSSWCLYGCCNAGVKTTRLEAHSEMGSTEILEKETPENLSNGTSSNVEAAKRLAKRLYQLDRFKRSDVAKHLGKNNEFSKLVAEEYLKFFDFTGMTLDQSLRYFFKAFSLVGETQERERVLIHFSNRYFYCNPDTIASQDGVHCLTCAIMLLNTDLHGHNIGKKMTCQEFIANLQGVNEGVDFSKDLLKALYNSIKNEKLEWAVDDEEKKKSPSESTEEKANGTHPKTISRIGSTTNPFLDIPHDPNAAVYKSGFLARKIHADMDGKKTPRGKRGWKTFYAVLKGTVLYLQKDEYKPEKALSEEDLKNAVSVHHALASKATDYEKKPNVFKLKTADWRVLLFQTQSPEEMQGWINKINCVAAVFSAPPFPAAIGSQKKFSRPLLPATTTKLSQEEQLKSHESKLKQITTELAEHRSYPPDKKVKAKDVDEYKLKDHYLEFEKTRYEMYVSILKEGGKELLSNDESEAAGLKKSHSSPSLNPDTSPITAKVKRNVSERKDHRPETPSIKQKVT</t>
  </si>
  <si>
    <t>3126191</t>
  </si>
  <si>
    <t>ENSE00001249967</t>
  </si>
  <si>
    <t>3189777</t>
  </si>
  <si>
    <t>(-)alt-N-terminus,(-)alt-C-terminus,(-)AA:63(AK126435-PEP)-&gt;802(ENSP00000362484)</t>
  </si>
  <si>
    <t>(-)Citron-IPR001180,(-)DOMAIN-Rap-GAP,(-)Rap_GAP-IPR000331</t>
  </si>
  <si>
    <t>(-)sequence: (AK126435-PEP)MQEQRCLPRCLLSLAYNLGGLVLVPSPESGPRSPPQPCQTGLAPLLCPLFPSLVLTSITFGGR -&gt; (ENSP00000362484)MKHFCSSSVSEDLGCRRGDFSRKHYGSVELLISSDADGAIQRAGRFRVENGSSDENATALPGTWRRTDVHLENPEYHTRWYFKYFLGQVHQNYIGNDAEKSPFFLSVTLSDQNNQRVPQYRAILWRKTGTQKICLPYSPTKTLSVKSILSAMNLDKFEKGPREIFHPEIQKDLLVLEEQEGSVNFKFGVLFAKDGQLTDDEMFSNEIGSEPFQKFLNLLGDTITLKGWTGYRGGLDTKNDTTGIHSVYTVYQGHEIMFHVSTMLPYSKENKQQVERKRHIGNDIVTIVFQEGEESSPAFKPSMIRSHFTHIFALVRYNQQNDNYRLKIFSEESVPLFGPPLPTPPVFTDHQEFRDFLLVKLINGEKATLETPTFAQKRRRTLDMLIRSLHQDLMPDLHKNMLNRRSFSDVLPESPKSARKKEEARQAEFVRIGQALKLKSIVRGDAPSSLAASGICKKEPWEPQCFCSNFPHEAVCADPWGQALLVSTDAGVLLVDDDLPSVPVFDRTLPVKQMHVLETLDLLVLRADKGKDARLFVFRLSALQKGLEGKQAGKSRSDCRENKLEKTKGCHLYAINTHHSRELRIVVAIRNKLLLITRKHNKPSGVTSTSLLSPLSESPVEEFQYIREICLSDSPMVMTLVDGPAEESDNLICVAYRHQFDVVNESTGEAFRLHHVEANRVNFVAAIDVYEDGEAGLLLCYNYSCIYKKVCPFNGGSFLVQPSASDFQFCWNQAPYAIVCAFPYLLAFTTDSMEIRLVVNGNLVHTAVVPQLQLVASRVKFNQKICTRFHLETSWAEASNDL</t>
  </si>
  <si>
    <t>AK126435-1</t>
  </si>
  <si>
    <t>3551646</t>
  </si>
  <si>
    <t>(-)alt-N-terminus,(-)alt-C-terminus,(-)AA:138(CR625594-PEP)-&gt;416(BAF82409.1)</t>
  </si>
  <si>
    <t>(-)sequence: (CR625594-PEP)MGQGNGKGEEEGVGERGVRSLHCVHAQGPVMELEAQGAMVEAGKGKATRVGKTRALEQTRQQGEPAALPADSATSCWWSKGGLPCCEWPRVAHWAGTLSRPFMLGIGSLFSSEANLFSNFQMTSRGTCTTTPLVRHIA -&gt; (BAF82409.1)MSEQSICQARASVMVYDDTSKKWVPIKPGQQGFSRINIYHNTASNTFRVVGVKLQDQQVVINYSIVKGLKYNQATPTFHQWRDARQVYGLNFASKEEATTFSNAMLFALNIMNSQEGGPSSQRQVQNGPSPDEMDIQRRQVMEQHQQQRQESLERRTSATGPILPPGHPSSAASAPVSCSGPPPPPPPPVPPPPTGATPPPPPPLPAGGAQGSSHDESSMSGLAAAIAGAKLRRVQRPEDASGGSSPSGTSKSDANRASSGGGGGGLMEEMNKLLAKRRKAASQSDKPAEKKEDESQMEDPSTSPSPGTRAASQPPNSSEAGRKPWERSNSVEKPVSSILSRTPSVAKSPEAKSPLQSQPHSRMKPAGSVNDMALDAFDLDRMKQEILEEVVRELHKVKEEIIDAIRQELSGISTT</t>
  </si>
  <si>
    <t>CR625594-1</t>
  </si>
  <si>
    <t>ENSG00000120903</t>
  </si>
  <si>
    <t>CHRNA2</t>
  </si>
  <si>
    <t>Neuronal acetylcholine receptor subunit alpha-2 Precursor  [Source:UniProtKB/Swiss-Prot;Acc:Q15822]</t>
  </si>
  <si>
    <t>3129035</t>
  </si>
  <si>
    <t>(+)alt-N-terminus,(+)AA:331(AK314787-PEP)-&gt;529(ENSP00000385026)</t>
  </si>
  <si>
    <t>(+)DISULFID,(+)Neur_chan_lig_bd-IPR006202,(+)Neur_channel-IPR006201,(+)Neurotransmitter_ion_chnl_CS-IPR018000,(+)Nicotinic_acetylcholine_rcpt_N-IPR002394,(+)SIGNAL</t>
  </si>
  <si>
    <t>(+)sequence: (AK314787-PEP)MKFGSWTYDKAKIDLEQMEQTVDLKDYWESGEWAIVNATGTYNSKKYDCCAEIYPDVTYAFVIRRLPLFYTINLIIPCLLISCLTVLVFYLPSDCGEKITLCISVLLSLTVFLLLITEIIPSTSLVIPLIGEYLLFTMIFVTLSIVITVFVLNVHHRSPSTHTMPHWVRGALLGCVPRWLLMNRPPPPVELCHPLRLKLSPSYHWLESNVDAEEREVVVEEEDRWACAGHVAPSVGTLCSHGHLHSGASGPKAEALLQEGELLLSPHMQKALEGVHYIADHLRSEDADSSVKEDWKYVAMVIDRIFLWLFIIVCFLGTIGLFLPPFLAGMI -&gt; (ENSP00000385026)MGPSCPVFLSFTKLSLWWLLLTPAGGEEAKRPPPRAPGDPLSSPSPTALPQGGSHTETEDRLFKHLFRGYNRWARPVPNTSDVVIVRFGLSIAQLIDVDEKNQMMTTNVWLKQEWSDYKLRWNPTDFGNITSLRVPSEMIWIPDIVLYNNADGEFAVTHMTKAHLFSTGTVHWVPPAIYKSSCSIDVTFFPFDQQNCKMKFGSWTYDKAKIDLEQMEQTVDLKDYWESGEWAIVNATGTYNSKKYDCCAEIYPDVTYAFVIRRLPLFYTINLIIPCLLISCLTVLVFYLPSDCGEKITLCISVLLSLTVFLLLITEIIPSTSLVIPLIGEYLLFTMIFVTLSIVITVFVLNVHHRSPSTHTMPHWVRGALLGCVPRWLLMNRPPPPVELCHPLRLKLSPSYHWLESNVDAEEREVVVEEEDRWACAGHVAPSVGTLCSHGHLHSGASGPKAEALLQEGELLLSPHMQKALEGVHYIADHLRSEDADSSVKEDWKYVAMVIDRIFLWLFIIVCFLGTIGLFLPPFLAGMI</t>
  </si>
  <si>
    <t>(direct)Neur_channel-IPR006201, (direct)Neurotransmitter_ion_chnl_CS-IPR018000, (direct)Nicotinic_acetylcholine_rcpt_N-IPR002394, (direct)Neur_chan_lig_bd-IPR006202</t>
  </si>
  <si>
    <t>3129026</t>
  </si>
  <si>
    <t>ENSE00000818653</t>
  </si>
  <si>
    <t>3607422</t>
  </si>
  <si>
    <t>ENSE00001532791</t>
  </si>
  <si>
    <t>ENSG00000170456</t>
  </si>
  <si>
    <t>DENN domain-containing protein 5B (RAB6IP1-like protein) [Source:UniProtKB/Swiss-Prot;Acc:Q6ZUT9]</t>
  </si>
  <si>
    <t>3449789</t>
  </si>
  <si>
    <t>(-)alt-C-terminus,(-)AA:738(ENSP00000346238)-&gt;1238(ENSP00000373734)</t>
  </si>
  <si>
    <t>(-)DOMAIN-PLAT,(-)DOMAIN-RUN 1,(-)DOMAIN-RUN 2,(-)DOMAIN-uDENN,(-)LipOase_LH2-IPR001024,(-)Lipase_LipOase-IPR008976,(-)MOD_RES-Phosphoserine,(-)Run-IPR004012,(-)TRANSMEM,(-)dDENN-IPR005112,(-)uDENN-IPR005113,(+)DOMAIN-dDENN,(+)dDENN-IPR005112,(+)uDENN-IPR005113</t>
  </si>
  <si>
    <t>(-)sequence: (ENSP00000346238)MSGSCAAPGPGSGSSPAACRFAHYFVLCGIDADSGLEPDELAVLYQWLEADRHGKSQGAANTTSGENFDQSPLRRTFKSKVLAHYPQNIEWNPFDQDAVNMLCMPKGLSFRTQTDNKDPQFHSFIITREDGSRTYGFVLTFYEEVTSKQICTAMQTLYQMHNAEHYSSVYASSSCSMDSLASSLDEGDTTSLLKLQRYNSYDISRDTLYVSKSICLITPLPFMQACKKFLIQLYKAVTSQQPPPLPLESYIHNILYEVPLPPPGRSLKFYGVYEPVICQRPGPSELPLSDYPLREAFELLGLENLVQVFTCVLLEMQILLYSQDYQRLMTVAEGITTLLFPFQWQHVYVPILPASLLHFLDAPVPYLMGLQSKEGTDRSKLELPQEANLCFVDIDNHFIELPEEFPQFPNKVDFIQELSEVLVQFGIPPEGSLHCSESTSKLKNMVLKDLVNDKKNGNVCTNNISMYELLKGNETIARLQALAKRTGVAVEKMDLSASLGEKDKDLKLHCEEAELRDYQLNVQLREVFANRFTQMFADYEAFVIQTAQDMESWLTNREQMQNFDKASFLSDQPEPYLPFLSRFIETQMFATFIDNKIMSQWEEKDPLLRVFDTRIDKIRLYNVRAPTLRTSIYQKCSTLKEAAQSIEQRLMKMDHTAIHPHLLDMKIGQGKYEQGFFPKLQSDVLATGPTSNNRWVSRSATAQRRKERLRQHSEHVGLDNDLREVCGLPSWGASQQAP -&gt; (ENSP00000373734)MSGSCAAPGPGSGSSPAACRFAHYFVLCGIDADSGLEPDELAGENFDQSPLRRTFKSKVLAHYPQNIEWNPFDQDAVNMLCMPKGLSFRTQTDNKDPQFHSFIITREDGSRTYGFVLTFYEEVTSKQICTAMQTLYQMHNAEHYSSVYASSSCSMDSLASSLDEGDTTSLLKLQRYNSYDISRDTLYVSKSICLITPLPFMQACKKFLIQLYKAVTSQQPPPLPLESYIHNILYEVPLPPPGRSLKFYGVYEPVICQRPGPSELPLSDYPLREAFELLGLENLVQVFTCVLLEMQILLYSQDYQRLMTVAEGITTLLFPFQWQHVYVPILPASLLHFLDAPVPYLMGLQSKEGTDRSKLELPQEANLCFVDIDNHFIELPEEFPQFPNKVDFIQELSEVLVQFGIPPEGSLHCSESTSKLKNMVLKDLVNDKKNGNVCTNNISMYELLKGNETIARLQALAKRTGVAVEKMDLSASLGEKDKDLKLHCEEAELRDYQLNVQLREVFAASFLSDQPEPYLPFLSRFIETQMFATFIDNKIMSQWEEKDPLLRVFDTRIDKIRLYNVRAPTLRTSIYQKCSTLKEAAQSIEQRLMKMDHTAIHPHLLDMKIGQGKYEQGFFPKLQSDVLATGPTSNNRWVSRSATAQRRKERLRQHSEHVGLDNDLREKYMQEARSLGKNLRQPKLSDLSPAVIAQTNCKFVEGLLKECRMKTKRMLVEKMGHEAVELGHGEANITGLEENTLIASLCDLLERIWSHGLQVKQGKSALWSHLIQFQDREEKQEHLAESPVALGPERRKSDSGVMLPTLRVSLIQDMRHIQNMSEIKTDVGRARAWIRLSLEKKLLSQHLKQLLSNQPLTKKLYKRYAFLRCEEEREQFLYHLLSLNAVDYFCFTSVFTTIMIPYRSVIIPIKKLSNAIITSNPWICVSGELGDTGVMQIPKNLLEMTFECQNLGKLTTVQIGHDNSGLLAKWLVDCVMVRNEITGHTYRFPCGRWLGKGIDDGSLERILIGELMTSASDEDLVKQCRTPPQQKSPTTARRLSITSLTGKNNKPNAGQIQEGIGEAVNNIVKHFHKPEKERGSLTVLLCGENGLVAALEQVFHHGFKSARIFHKNVFIWDFIEKVVAYFETTDQILDNEDDVLIQKSSCKTFCHYVNAINTAPRNIGKDGKFQILVCLGTRDRLLPQWIPLLAECPAITRMYEESALLRDRMTVNSLIRILQTIQDFTIVLEGSLIKGVDV</t>
  </si>
  <si>
    <t>3449760</t>
  </si>
  <si>
    <t>ENSE00001534694</t>
  </si>
  <si>
    <t>ENSG00000012061</t>
  </si>
  <si>
    <t>ERCC1</t>
  </si>
  <si>
    <t>DNA excision repair protein ERCC-1  [Source:UniProtKB/Swiss-Prot;Acc:P07992]</t>
  </si>
  <si>
    <t>3865419</t>
  </si>
  <si>
    <t>(-)alt-coding,(-)AA:225(AX747328-PEP)-&gt;297(ENSP00000375800)</t>
  </si>
  <si>
    <t>(-)DNA_repair_Rad10-IPR004579,(-)HELIX,(-)STRAND</t>
  </si>
  <si>
    <t>(-)sequence: (AX747328-PEP)MDPGKDKEGVPQPSGPPARKKFVIPLDEDEVPPGVRGNPVLKFVRNVPWEFGDVIPDYVLGQSTCALFLSLRYHNLHPDYIHGRLQSLGKNFALRVLLVQVDVKDPQQALKELAKMCILADCTLILAWSPEEAGRYLETYKAYEQKPADLLMEKLEQDFVSRVTECLTTVKSVNKTDSQTLLTTFGSLEQLIAASREDLALCPGLGPQKARRLFDVLHEPFLKVP -&gt; (ENSP00000375800)MDPGKDKEGVPQPSGPPARKKFVIPLDEDEVPPGVAKPLFRSTQSLPTVDTSAQAAPQTYAEYAISQPLEGAGATCPTGSEPLAGETPNQALKPGAKSNSIIVSPRQRGNPVLKFVRNVPWEFGDVIPDYVLGQSTCALFLSLRYHNLHPDYIHGRLQSLGKNFALRVLLVQVDVKDPQQALKELAKMCILADCTLILAWSPEEAGRYLETYKAYEQKPADLLMEKLEQDFVSRVTECLTTVKSVNKTDSQTLLTTFGSLEQLIAASREDLALCPGLGPQKARRLFDVLHEPFLKVP</t>
  </si>
  <si>
    <t>3865378</t>
  </si>
  <si>
    <t>AK092039-1|AX747328-1</t>
  </si>
  <si>
    <t>ENSG00000161996</t>
  </si>
  <si>
    <t>WDR90</t>
  </si>
  <si>
    <t>WD repeat-containing protein 90  [Source:UniProtKB/Swiss-Prot;Acc:Q96KV7]</t>
  </si>
  <si>
    <t>3643184</t>
  </si>
  <si>
    <t>(+)alt-N-terminus,(+)AA:492(AX746759-PEP)-&gt;605(AB067511-PEP)</t>
  </si>
  <si>
    <t>(+)sequence: (AX746759-PEP)MARAWQHPFLNVFRHFRVDEWKRSAKQGDVAVVTDKTLKGAVYRIRGSVSAANYIQLPKSSTQSLGLTGRYLYVLFRPLPSKHFVIHLDVSSKDNQVIRVSFSNLFKEFKSTATWLQFPLVLEARTPQRDLVGLAPSGARWTCLQLDLQDVLLVYLNRCYGHLKSIRLCASLLVRNLYTSDLCFEPAISGAQWAKLPVTPMPREMAFPVPKGESWHDRYIHVRFPSESLKVPSKPIEKSCSPPEAVLLGPGPQPLPCPVASSKPVRFSVSPVVQTPSPTASGRAALAPRPFPEVSLSQERSDASNADGPGFHSLEPWAQLEASDIHTAAAGTHVLTHESAEVPVARTGSCEGFLPDPVLRLKGVIGFGGHGTRQALWTPDGAAVVYPCHAVIVVLLVDTGEQRFFLGHTDKVSALALDGSSSLLASAQARAPSVMRLWDFQTGRCLCLFRSPMHVVCSLSFSDSGALLCGVGKDHHGRTVTGPWLRVGVGLS -&gt; (AB067511-PEP)MARGSARLAGVPRIPGSGVPGSRVGGRSAQGPRLGPEARVPAQAGSRLPGAHPRAPGAWLPSGARPRPASLAGVGVAGEGAESPGSCLVPEARPSPAVAPARVAESPDARRPLPAAWQHPFLNVFRHFRVDEWKRSAKQGDVAVVTDKTLKGAVYRIRGSVSAANYIQLPKSSTQSLGLTGRYLYVLFRPLPSKHFVIHLDVSSKDNQVIRVSFSNLFKEFKSTATWLQFPLVLEARTPQRDLVGLAPSGARWTCLQLDLQDVLLVYLNRCYGHLKSIRLCASLLVRNLYTSDLCFEPAISGAQWAKLPVTPMPREMAFPVPKGESWHDRYIHVRFPSESLKVPSKPIEKSCSPPEAVLLGPGPQPLPCPVASSKPVRFSVSPVVQTPSPTAQSGRAALAPRPFPEVSLSQERSDASNADGPGFHSLEPWAQLEASDIHTAAAGTHVLTHESAEVPVARTGSCEGFLPDPVLRLKGVIGFGGHGTRQALWTPDGAAVVYPCHAVIVVLLVDTGEQRFFLGHTDKVSALALDGSSSLLASAQARAPSVMRLWDFQTGRCLCLFRSPMHVVCSLSFSDSGALLCGVGKDHHGRTVTGPWLRVGVGLS</t>
  </si>
  <si>
    <t>(direct)WD40_repeat-like-IPR011046</t>
  </si>
  <si>
    <t>3643143</t>
  </si>
  <si>
    <t>ENSE00001237693</t>
  </si>
  <si>
    <t>ENSG00000161642</t>
  </si>
  <si>
    <t>ZNF385A</t>
  </si>
  <si>
    <t>Zinc finger protein 385A (Hematopoietic zinc finger protein)(Retinal zinc finger protein) [Source:UniProtKB/Swiss-Prot;Acc:Q96PM9]</t>
  </si>
  <si>
    <t>3456727</t>
  </si>
  <si>
    <t>(+)alt-N-terminus,(+)AA:347(CR599917-PEP)-&gt;366(ENSP00000377849)</t>
  </si>
  <si>
    <t>(+)sequence: (CR599917-PEP)MEPRPPGSRRMDPVQKAVLSHTFGGPLLKTKRPVISCNICQIRFNSQSQAEAHYKGNRHARRVKGIEAAKTRGREPGVREPGDPAPPGSTPTNGDGVAPRPVSMENGLGPAPGSPEKQPGSPSPPSIPETGQGVTKGEGGTPAPASLPGGSKEEEEKAKRLLYCALCKVAVNSLSQLEAHNKGTKHKTILEARSGLGPIKAYPRLGPPTPGEPEAPAQDRTFHCEICNVKVNSEVQLKQHISSRRHRDGVAGKPNPLLSRHKKSRGAGELAGTLTFSKELPKSLAGGLLPSPLAVAAVMAAAAGSPLSLRPAPAAPLLQGPPITHPLLHPAPGPIRTAHGPILFSPY -&gt; (ENSP00000377849)MQPPLDLKQILPFPLEPAPTLGLFSNYSTMDPVQKAVLSHTFGGPLLKTKRPVISCNICQIRFNSQSQAEAHYKGNRHARRVKGIEAAKTRGREPGVREPGDPAPPGSTPTNGDGVAPRPVSMENGLGPAPGSPEKQPGSPSPPSIPETGQGVTKGEGGTPAPASLPGGSKEEEEKAKRLLYCALCKVAVNSLSQLEAHNKGTKHKTILEARSGLGPIKAYPRLGPPTPGEPEAPAQDRTFHCEICNVKVNSEVQLKQHISSRRHRDGVAGKPNPLLSRHKKSRGAGELAGTLTFSKELPKSLAGGLLPSPLAVAAVMAAAAGSPLSLRPAPAAPLLQGPPITHPLLHPAPGPIRTAHGPILFSPY</t>
  </si>
  <si>
    <t>3456700</t>
  </si>
  <si>
    <t>ENSE00001518053</t>
  </si>
  <si>
    <t>ENSG00000184956</t>
  </si>
  <si>
    <t>MUC6</t>
  </si>
  <si>
    <t>Mucin-6 Precursor (MUC-6)(Gastric mucin-6) [Source:UniProtKB/Swiss-Prot;Acc:Q6W4X9]</t>
  </si>
  <si>
    <t>E32-6</t>
  </si>
  <si>
    <t>3358642</t>
  </si>
  <si>
    <t>(+)alt-C-terminus,(+)AA:1569(AAQ82434.1)-&gt;2393(ENSP00000371696)</t>
  </si>
  <si>
    <t>(-)DOMAIN-TIL,(-)DOMAIN-VWFD 1,(-)DOMAIN-VWFD 2,(-)DOMAIN-VWFD 3,(+)COMPBIAS-Ser-rich,(+)Conserved-cysteine-rich_domain-IPR014853,(+)Cys_knot_C-IPR006207,(+)DISULFID,(+)DOMAIN-CTCK,(+)PRO_rich-IPR000694,(+)Prot_Inh_CR_TIL-IPR002919,(+)Prot_Inh_CR_TIL_sg-IPR018453,(+)REGION-Approximate repeats,(+)REPEAT-1; truncated,(+)REPEAT-2,(+)von_Willebrand_fac_D-IPR001846</t>
  </si>
  <si>
    <t>(+)sequence: (AAQ82434.1)MVQRWLLLSCCGALLSAGLANTSYTSPGLQRLKDSPQTAPDKGQCSTWGAGHFSTFDHHVYDFSGTCNYIFAATCKDAFPSFSVQLRRGPDGSISRIIVELGASVVTVSEAIISVKDIGVISLPYTSNGLQITPFGQSVRLVAKQLELELEVVWGPDSHLMVLVERKYMGQMCGLCGNFDGKVTNEFVSEEGKFLEPHKFAALQKLDDPGEICTFQDIPSTHVRQAQHARGCTQLLTLVAPECSVSKEPFVLSCQADVAAAPQPGPQNSSYATLSEYSRQCSMVGQPVALRSPGLCSVGQCPANQVYQECGSACVKTCSNSEHSCSSSCTFGCFCPEGTDLNDLSNNHTCVPVTQCPCVLHGAMYAPGEVTIAACQTCRCTLGRWVCTERPCPGHCSLEGGSFVTTFDARPYRFHGTCTYILLQSPQLPEDGALMAVYDKSGVSHSETSLVAVVYLSRQDKIVISQDEVVTNNGEAKWLPYKTRNITVFRQTSTHLQMATSFGLELVVQLRPIFQAYVTVGPQFRGQTRGLCGNFNGDTTDDFTTSMGIAEGTASLFVDSWRAGNCPDALERETDPCSMSQLNKVCAETHCSMLLRTGTVFERCHATVNPAPIYKRCMYQACNYEETFPHICAALGDYVHACSLRGVLLWGWRSSVDNCTIPCTGNTTFSYNSQACERTCLSLSDRATECHHSAVPVDGCNCPDGTYLNQKGECVRKAQCPCILEGYKFILAEQSTVINGITCHCINGRLSCPQRLQMFLASCQAPKTFKSCSQSSENKFGAACAPTCQMLATGVACVPTKCEPGCVCAEGLYENAYGQCVPPEECPCEFSGVSYPGGAELHTDCRTCSCSRGRWACQQGTHCPSTCTLYGEGHVITFDGQRFVFDGNCEYILATDVCGVNYSQPTFKILTENVICGNSGVTCSRAIKIFLGGLSVVLADRNYTVTGEEPHVQLGVTPGALSLVVDISIPGRYNLTLIWNRHMTILIRIARASQDPLCGLCGNFNGNMKDDFETRSRYVASSELELVNSWKESPLCGDVSFVTDPCSLNAFRRSWAERKCSVINSQTFATCHSKVYHLPYYEACVRDACGCDSGGDCECLCDAVAAYAQACLDKGVCVDWRTPAFCPIYCGFYNTHTQDGHGEYQYTQEANCTWHYQPCLCPSQPQSVPGSNIEGCYNCSQDEYFDHEEGVCVPCMPPTTPQPPTTPQLPTTGSRPTQVWPMTGTSTTIGLLSSTGPSPSSNHTPASPTQTPLLPATLTSSKPTASSGEPPRPTTAVTPQATSGLPPTATLRSTATKPTVTQATTRATASTASPATTSTAQSTTRTTMTLPTPATSGTSPTLPKSTNQELPGTTATQTTGPRPTPASTTGPTTPQPGQPTRPTATETTQTRTTTEYTTPQTPHTTHSPPTAGSPVPSTGPVTATSFHATTTYPTPSHPETTLPTHVPPFSTSLVTPSTHTVITPTHAQMASSASNHSAPTGTIPPPTTLKATGSTHTAPPITPTTSGTSQAHSSFSTNKTPTSLHSHTSSTHHPEVTPTSTTSITPNPTSTRTRTPMAHTNSATSSRPP -&gt; (ENSP00000371696)MVQRWLLLSCCGALLSAGLANTSYTSPGLQRLKDSPQTAPDKGQCSTWGAGHFSTFDHHVYDFSGTCNYIFAATCKDAFPTFSVQLRRGPDGSISRIIVELGASVVTVSEAIISVKDIGVISLPYTSNGLQITPFGQSVRLVAKQLELELEVVWGPDSHLMVLVERKYMGQMCGLCGNFDGKVTNEFVSEEGKFLEPHKFAALQKLDDPGEICTFQDIPSTHVRQAQHARICTQLLTLVAPECSVSKEPFVLSCQADVAAAPQPGPQNSSCATLSEYSRQCSMVGQPVRRWRSPGLCSVGQCPANQVYQECGSACVKTCSNPQHSCSSSCTFGCFCPEGTVLNDLSNNHTCVPVTQCPCVLHGAMYAPGEVTIAACQTCRCTLGRWVCTERPCPGHCSLEGGSFVTTFDARPYRFHGTCTYILLQSPQLPEDGALMAVYDKSGVSHSETSLVAVVYLSRQDKIVISQDEVVTNNGEAKWLPYKTRNITVFRQTSTHLQMATSFGLELVVQLRPIFQAYVTVGPQFRGQTRGLCGNFNGDTTDDFTTSMGIAEGTASLFVDSWRAGNCPAALERETDPCSMSQLNKVCAETHCSMLLRTGTVFERCHATVNPAPFYKRCVYQACNYEETFPHICAALGDYVHACSLRGVLLWGWRSSVDNCTIPCTGNTTFSYNSQACERTCLSLSDRATECHHSAVPVDGCNCPDGTYLNQKGECVRKAQCPCILEGYKFILAEQSTVINGITCHCINGRLSCPQRPQMFLASCQAPKTFKSCSQSSENKFGAACAPTCQMLATGVACVPTKCEPGCVCAEGLYENADGQCVPPEECPCEFSGVSYPGGAELHTDCRTCSCSRGRWACQQGTHCPSTCTLYGEGHVITFDGQRFVFDGNCEYILATDVCGVNDSQPTFKILTENVICGNSGVTCSRAIKIFLGGLSVVLADRNYTVTGEEPHVQLGVTPGALSLVVDISIPGRYNLTLIWNRHMTILIRIARASQDPLCGLCGNFNGNMKDDFETRSRYVASSELELVNSWKESPLCGDVSFVTDPCSLNAFRRSWAERKCSVINSQTFATCHSKVYHLPYYEACVRDACGCDSGGDCECLCDAVAAYAQACLDKGVCVDWRTPAFCPIYCGFYNTHTQDGHGEYQYTQEANCTWHYQPCLCPSQPQSVPGSNIEGCYNCSQDEYFDHEEGVCVPCMPPTTPQPPTTPQLPTTGSRPTQVWPMTGTSTTIGLLSSTGPSPSSNHTPASPTQTPLLPATLTSSKPTASSGEPPRPTTAVTPQATSGLPPTATLRSTATKPTVTQATTRATASTASPATTSTAQSTTRTTMTLPTPATSGTSPTLPKSTNQELPGTTATQTTGPRPTPASTTGPTTPQPGQPTRPTATETTQTRTTTEYTTPQTPHTTHSPPTAGSPVPSTGPVTATSFHATTTYPTPSHPETTLPTHVPPFSTSLVTPSTHTVITPTHAQMATSASNHSAPTGTIPPPTTLKATGSTHTAPPITPTTSGTSQAHSSFSTNKTPTSLHSHTSSTHHPEVTPTSTTTITPNPTSTRTRTPVAHTNSATSSRPPPPFTTHSPPTGSSPFSSTGPMTATSFKTTTTYPTPSHPQTTLPTHVPPFSTSLVTPSTHTVITPTHAQMATSASIHSMPTGTIPPPTTLKATGSTHTAPTMTLTTSGTSQALSSLNTAKTSTSLHSHTSSTHHAEATSTSTTNITPNPTSTGTPPMTVTTSTRTPVAHTTSATSSRLPTPFTTHSPPTGTTPISSTGPVTATSFQTTTTYPTPSHPHTTLPTHVPSFSTSLVTPSTHTVIIPTHTQMATSASIHSMPTGTIPPPTTIKATGSTHTAPPMTPTTSGTSQSPSSFSTAKTSTSLPYHTSSTHHPEVTPTSTTNITPKHTSTGTRTPVAHTTSASSSRLPTPFTTHSPPTGSSPFSSTGPMTATSFQTTTTYPTPSHPQTTLPTHVPPFSTSLVTPSTHTVIITTHTQMATSASIHSTPTGTVPPPTTLKATGSTHTAPPMTVTTSGTSQTHSSFSTATASSSFISSSSWLPQNSSSRPPSSPITTQLPHLSSATTPVSTTNQLSSSFSPSPSAPSTVSSYVPSSHSSPQTSSPSVGTSSSFVSAPVHSTTLSSGSHSSLSTHPTTASVSASPLFPSSPAASTTIRATLPHTISSPFTLSALLPISTVTVSPTPSSHLASSTIAFPSTPRTTASTHTAPAFSSQSTTSRSTSLTTRVPTSGFVSLTSGVTGIPTSPVTNLTTRHPGPTLSPTTRFLTSSLTAHGSTPASAPVSSLGTPTPTSPGVCSVREQQEEITFKGCMANVTVTRCEGACISAASFNIITQQVDARCSCCRPLHSYEQQLELPCPDPSTPGRRLVLTLQVFSHCVCSSVACGD</t>
  </si>
  <si>
    <t>3358618</t>
  </si>
  <si>
    <t>AK098503-2|ENSE00001292808</t>
  </si>
  <si>
    <t>E32-4</t>
  </si>
  <si>
    <t>ENSG00000188784</t>
  </si>
  <si>
    <t>PLA2G2E</t>
  </si>
  <si>
    <t>Group IIE secretory phospholipase A2 Precursor (GIIE sPLA2)(EC 3.1.1.4)(Phosphatidylcholine 2-acylhydrolase GIIE)(sPLA(2)-IIE) [Source:UniProtKB/Swiss-Prot;Acc:Q9NZK7]</t>
  </si>
  <si>
    <t>2400015</t>
  </si>
  <si>
    <t>(direct)Phospholipase_A2_euk-IPR001211, (direct)Phospholipase_A2-IPR016090</t>
  </si>
  <si>
    <t>2400009</t>
  </si>
  <si>
    <t>ENSE00000872994</t>
  </si>
  <si>
    <t>MIDAS - 542 unique genes</t>
  </si>
  <si>
    <t>Overlap:</t>
  </si>
  <si>
    <t>2583323/2583319/2583298/2583274/2583296/2583308/2583299/2583297/2583294/2583293/2583276/2583275</t>
  </si>
  <si>
    <t>2583266/2583265/2583260/2583264/2583262/2583258/2583257</t>
  </si>
  <si>
    <t>160368540,160369840,160371731,160414737,160414773,160415121,160416966,160418074,160418391,160429596,160449926,160463549,</t>
  </si>
  <si>
    <t>1136,100,154,30,119,93,117,36,46,33,125,250,</t>
  </si>
  <si>
    <t>160334410,160336441,160336689,160342695,160344828,160345639,160348116,</t>
  </si>
  <si>
    <t>1906,164,118,27,102,45,102,</t>
  </si>
  <si>
    <t>STX8</t>
  </si>
  <si>
    <t>3744874/3744869/3744864/3744862</t>
  </si>
  <si>
    <t xml:space="preserve">syntaxin 8 </t>
  </si>
  <si>
    <t>9094525,</t>
  </si>
  <si>
    <t>9335916,9349096,9389216,9412444,</t>
  </si>
  <si>
    <t>30,102,87,69,</t>
  </si>
  <si>
    <t>129694586,</t>
  </si>
  <si>
    <t>85,</t>
  </si>
  <si>
    <t>CCDC135</t>
  </si>
  <si>
    <t>3662903/3662902/3662887</t>
  </si>
  <si>
    <t xml:space="preserve">coiled-coil domain containing 135 </t>
  </si>
  <si>
    <t>56291566,56313088,56313122,</t>
  </si>
  <si>
    <t>94,33,31,</t>
  </si>
  <si>
    <t>56322594,</t>
  </si>
  <si>
    <t>ABCA9</t>
  </si>
  <si>
    <t>3768745/3768743</t>
  </si>
  <si>
    <t>ATP-binding cassette</t>
  </si>
  <si>
    <t>64494001,</t>
  </si>
  <si>
    <t>60,</t>
  </si>
  <si>
    <t>64528158,64532006,</t>
  </si>
  <si>
    <t>134,72,</t>
  </si>
  <si>
    <t>3542788/3542784/3542781/3542708/3542741/3542729/3542735/3542757/3542709/3542761/3542743/3542751/3542785/3542782/3542744/3542716/3542710/3542778/3542769/3542760/3542756/3542754/3542752/3542732/3542777/3542739/3542771/3542728/3542753/3542750/3542748/3542755/3542738/3542736/3542783/3542779/3542715/3542737/3542717/3542746/3542703/3542694/3542704/3542722/3542787</t>
  </si>
  <si>
    <t xml:space="preserve">pecanex homolog (Drosophila) </t>
  </si>
  <si>
    <t>70444167,</t>
  </si>
  <si>
    <t>57,</t>
  </si>
  <si>
    <t>70444331,70483410,70483464,70498718,70504668,70505514,70513426,70514141,70514425,70532321,70546104,70547964,70549520,70555482,70559672,70562587,70563266,70563298,70565171,70569913,70570449,70572537,70581618,70583454,70584301,70587152,70588381,70591977,70593997,70594039,70594102,70610016,70612682,70624803,70625674,70638492,70639904,70641712,70645193,70645451,70645961,70646266,70646302,70646500,70646581,</t>
  </si>
  <si>
    <t>104,42,110,81,35,47,572,56,622,74,67,54,124,137,31,165,26,36,72,87,49,80,127,114,125,77,79,56,41,27,82,242,181,88,129,134,233,140,207,66,51,30,90,62,29,</t>
  </si>
  <si>
    <t>TAGLN</t>
  </si>
  <si>
    <t>3350846/3350838/3350837/3350843/3350842/3350840/3350845/3350841</t>
  </si>
  <si>
    <t xml:space="preserve">transgelin </t>
  </si>
  <si>
    <t>116580286,</t>
  </si>
  <si>
    <t>116578947,116578985,116579246,116579353,116579733,116580144,116580337,116580401,</t>
  </si>
  <si>
    <t>37,114,56,58,74,141,54,37,</t>
  </si>
  <si>
    <t>3457303/3457294/3457301/3457297/3457296/3457287/3457291/3457285/3457284/3457280/3457281/3457279</t>
  </si>
  <si>
    <t>54518563,</t>
  </si>
  <si>
    <t>54517087,54517167,54517227,54517610,54517653,54517918,54518657,54519634,54520739,54520885,54522404,54522882,</t>
  </si>
  <si>
    <t>27,33,105,33,81,138,43,99,100,36,86,58,</t>
  </si>
  <si>
    <t>3695495/3695479/3695493/3695492/3695485/3695484/3695490/3695482/3695481/3695487/3695483/3695489/3695488/3695486/3695477</t>
  </si>
  <si>
    <t>65776101,65776332,65776566,65776781,65777642,65777720,65777974,65778029,65778177,65778433,65778507,65778686,65780308,65780431,65781038,</t>
  </si>
  <si>
    <t>104,112,96,44,63,27,51,26,47,74,32,96,30,88,36,</t>
  </si>
  <si>
    <t>SCNN1G</t>
  </si>
  <si>
    <t>3652889/3652888</t>
  </si>
  <si>
    <t>3652882/3652873</t>
  </si>
  <si>
    <t>sodium channel</t>
  </si>
  <si>
    <t>23134060,23134120,</t>
  </si>
  <si>
    <t>36,158,</t>
  </si>
  <si>
    <t>23108202,23130892,</t>
  </si>
  <si>
    <t>165,65,</t>
  </si>
  <si>
    <t>3964117/3964083/3964091/3964060/3964073/3964069/3964068/3964062/3964051/3964065/3964098/3964097/3964058/3964080/3964064/3964088</t>
  </si>
  <si>
    <t>45136113,45141001,45142291,45143773,45144253,45147479,45151625,45151716,45159174,45166202,45168711,45183574,45184326,45207954,45210770,45308645,</t>
  </si>
  <si>
    <t>1601,34,120,30,69,138,70,87,35,173,61,135,110,89,74,2288,</t>
  </si>
  <si>
    <t>PEBP4</t>
  </si>
  <si>
    <t>3127665/3127634</t>
  </si>
  <si>
    <t xml:space="preserve">phosphatidylethanolamine-binding protein 4 </t>
  </si>
  <si>
    <t>22731105,22841042,</t>
  </si>
  <si>
    <t>89,55,</t>
  </si>
  <si>
    <t>22841122,</t>
  </si>
  <si>
    <t>3944632/3944625</t>
  </si>
  <si>
    <t xml:space="preserve">mercaptopyruvate sulfurtransferase </t>
  </si>
  <si>
    <t>35745822,</t>
  </si>
  <si>
    <t>35750367,35755558,</t>
  </si>
  <si>
    <t>224,172,</t>
  </si>
  <si>
    <t>3571742/3571741/3571732/3571738/3571737/3571739/3571734/3571731/3571730/3571735</t>
  </si>
  <si>
    <t>73597098,73601283,73601652,73603163,73603896,73605354,73607729,73608355,73608677,73609027,</t>
  </si>
  <si>
    <t>94,88,136,141,112,82,211,67,88,29,</t>
  </si>
  <si>
    <t>3279724/3279702</t>
  </si>
  <si>
    <t>3279780/3279731/3279740/3279712/3279754/3279719/3279718/3279717/3279743</t>
  </si>
  <si>
    <t xml:space="preserve">cubilin (intrinsic factor-cobalamin receptor) </t>
  </si>
  <si>
    <t>16910950,16972377,</t>
  </si>
  <si>
    <t>52,90,</t>
  </si>
  <si>
    <t>16923017,16951728,16956379,16958906,16983379,16997826,17000741,17015108,17066111,</t>
  </si>
  <si>
    <t>28,96,101,191,82,37,54,99,150,</t>
  </si>
  <si>
    <t>C21orf7</t>
  </si>
  <si>
    <t>3917263/3917262/3917261/3917248/3917256/3917255/3917240</t>
  </si>
  <si>
    <t>3917241/3917212</t>
  </si>
  <si>
    <t xml:space="preserve">chromosome 21 open reading frame 7 </t>
  </si>
  <si>
    <t>29427498,29443414,29454136,29454166,29468909,29469091,29469213,</t>
  </si>
  <si>
    <t>37,27,30,54,127,94,519,</t>
  </si>
  <si>
    <t>29380055,29427537,</t>
  </si>
  <si>
    <t>55,29,</t>
  </si>
  <si>
    <t>NR1H3</t>
  </si>
  <si>
    <t>3329713/3329705/3329701/3329707</t>
  </si>
  <si>
    <t>nuclear receptor subfamily 1</t>
  </si>
  <si>
    <t>47238011,</t>
  </si>
  <si>
    <t>47238577,47239696,47240047,47246677,</t>
  </si>
  <si>
    <t>78,144,56,30,</t>
  </si>
  <si>
    <t>2797472/2797452/2797414/2797447/2797394/2797407/2797449/2797405/2797431/2797418/2797432/2797430/2797415/2797410/2797411/2797395/2797471/2797408/2797446/2797426/2797420</t>
  </si>
  <si>
    <t>187746071,187746776,187753845,187754798,187755182,187755848,187756144,187758052,187759421,187761104,187761673,187767334,187771314,187772365,187775217,187794218,187794816,187797885,187821660,187864711,187865054,</t>
  </si>
  <si>
    <t>613,565,107,378,85,91,111,336,124,46,390,129,133,107,128,140,163,37,90,27,1372,</t>
  </si>
  <si>
    <t>SULF1</t>
  </si>
  <si>
    <t>3102461/3102398/3102393</t>
  </si>
  <si>
    <t xml:space="preserve">sulfatase 1 </t>
  </si>
  <si>
    <t>70715597,</t>
  </si>
  <si>
    <t>70638818,70650858,70733468,</t>
  </si>
  <si>
    <t>110,141,537,</t>
  </si>
  <si>
    <t>MOV10L1</t>
  </si>
  <si>
    <t>3950589/3950575/3950561</t>
  </si>
  <si>
    <t>3950587/3950571/3950545/3950543/3950585/3950583/3950558/3950552/3950547/3950546/3950562/3950554</t>
  </si>
  <si>
    <t>Mov10l1</t>
  </si>
  <si>
    <t>48924661,48933611,48942039,</t>
  </si>
  <si>
    <t>138,83,140,</t>
  </si>
  <si>
    <t>48897753,48901058,48905976,48906783,48914563,48915113,48922675,48926251,48931313,48940244,48941312,48941547,</t>
  </si>
  <si>
    <t>139,114,87,46,59,28,61,111,135,93,58,55,</t>
  </si>
  <si>
    <t>CD28</t>
  </si>
  <si>
    <t>2523804/2523803</t>
  </si>
  <si>
    <t>2523817/2523816</t>
  </si>
  <si>
    <t xml:space="preserve">CD28 molecule </t>
  </si>
  <si>
    <t>204279550,204279630,</t>
  </si>
  <si>
    <t>34,29,</t>
  </si>
  <si>
    <t>204307770,204307848,</t>
  </si>
  <si>
    <t>70,33,</t>
  </si>
  <si>
    <t>SOAT2</t>
  </si>
  <si>
    <t>3415782/3415780</t>
  </si>
  <si>
    <t xml:space="preserve">sterol O-acyltransferase 2 </t>
  </si>
  <si>
    <t>51803161,51803895,</t>
  </si>
  <si>
    <t>97,30,</t>
  </si>
  <si>
    <t>51785978,</t>
  </si>
  <si>
    <t>ABHD8</t>
  </si>
  <si>
    <t>3854354/3854352</t>
  </si>
  <si>
    <t xml:space="preserve">abhydrolase domain containing 8 </t>
  </si>
  <si>
    <t>17275100,</t>
  </si>
  <si>
    <t>99,</t>
  </si>
  <si>
    <t>17264536,17266546,</t>
  </si>
  <si>
    <t>88,104,</t>
  </si>
  <si>
    <t>3243292/3243276/3243283/3243279</t>
  </si>
  <si>
    <t xml:space="preserve">hydroxysteroid (17-beta) dehydrogenase 7 pseudogene 2 </t>
  </si>
  <si>
    <t>38685389,</t>
  </si>
  <si>
    <t>38690223,38692442,38694844,38707326,</t>
  </si>
  <si>
    <t>34,100,26,84,</t>
  </si>
  <si>
    <t>3339279/3339278/3339272/3339273/3339271/3339270/3339276/3339266</t>
  </si>
  <si>
    <t xml:space="preserve">interleukin 18 binding protein </t>
  </si>
  <si>
    <t>71388016,71388621,71389054,71389896,71390170,71390481,71390611,71390846,</t>
  </si>
  <si>
    <t>49,58,153,116,61,75,200,68,</t>
  </si>
  <si>
    <t>71391527,</t>
  </si>
  <si>
    <t>274,</t>
  </si>
  <si>
    <t>TNFRSF9</t>
  </si>
  <si>
    <t>7917736,</t>
  </si>
  <si>
    <t>7923444,</t>
  </si>
  <si>
    <t>3678170/3678164/3678160</t>
  </si>
  <si>
    <t xml:space="preserve">NmrA-like family domain containing 1 </t>
  </si>
  <si>
    <t>4451697,</t>
  </si>
  <si>
    <t>4456211,4459261,4464135,</t>
  </si>
  <si>
    <t>156,175,34,</t>
  </si>
  <si>
    <t>KIAA0319</t>
  </si>
  <si>
    <t xml:space="preserve">KIAA0319 </t>
  </si>
  <si>
    <t>24754030,</t>
  </si>
  <si>
    <t>299,</t>
  </si>
  <si>
    <t>24709311,</t>
  </si>
  <si>
    <t>3362060/3362014/3362012/3362008/3362000/3362004/3362002/3361994/3362001/3361984/3361981/3361998/3361982/3361976/3361985/3361987/3361986/3361993</t>
  </si>
  <si>
    <t xml:space="preserve">suppression of tumorigenicity 5 </t>
  </si>
  <si>
    <t>8672166,8673586,8674574,8675718,8677056,8677399,8677473,8680695,8680736,8685261,8685919,8688968,8689251,8690716,8692744,8693773,8695864,8788671,</t>
  </si>
  <si>
    <t>52,87,157,42,42,38,30,26,96,70,39,39,102,120,31,152,28,130,</t>
  </si>
  <si>
    <t>8728749,</t>
  </si>
  <si>
    <t>73,</t>
  </si>
  <si>
    <t>A1CF</t>
  </si>
  <si>
    <t xml:space="preserve">APOBEC1 complementation factor </t>
  </si>
  <si>
    <t>52289621,</t>
  </si>
  <si>
    <t>52239685,</t>
  </si>
  <si>
    <t>UNKL</t>
  </si>
  <si>
    <t>3675847/3675842</t>
  </si>
  <si>
    <t xml:space="preserve">unkempt homolog (Drosophila)-like </t>
  </si>
  <si>
    <t>1357125,</t>
  </si>
  <si>
    <t>1356022,1357733,</t>
  </si>
  <si>
    <t>162,42,</t>
  </si>
  <si>
    <t>3699511/3699510</t>
  </si>
  <si>
    <t>73885201,73885363,</t>
  </si>
  <si>
    <t>150,78,</t>
  </si>
  <si>
    <t>3108190/3108189/3108187/3108185/3108184/3108158/3108186/3108157/3108154</t>
  </si>
  <si>
    <t>97575347,97575546,97575676,97674918,97683825,97689761,97690839,97691294,97692099,</t>
  </si>
  <si>
    <t>100,105,27,77,81,102,110,464,626,</t>
  </si>
  <si>
    <t>3144389/3144376/3144363/3144385/3144382/3144350/3144355/3144348/3144368</t>
  </si>
  <si>
    <t>93041352,93041826,93057322,93067544,93073110,93086520,93092413,93095983,93098633,</t>
  </si>
  <si>
    <t>182,96,56,149,162,162,81,151,99,</t>
  </si>
  <si>
    <t>HES7</t>
  </si>
  <si>
    <t xml:space="preserve">hairy and enhancer of split 7 (Drosophila) </t>
  </si>
  <si>
    <t>7967113,</t>
  </si>
  <si>
    <t>7968098,</t>
  </si>
  <si>
    <t>RAB3A</t>
  </si>
  <si>
    <t>18175713,</t>
  </si>
  <si>
    <t>78,</t>
  </si>
  <si>
    <t>18174407,</t>
  </si>
  <si>
    <t>133,</t>
  </si>
  <si>
    <t>H2AFJ</t>
  </si>
  <si>
    <t>3406190/3406189</t>
  </si>
  <si>
    <t>H2A histone family</t>
  </si>
  <si>
    <t>14819137,</t>
  </si>
  <si>
    <t>14819824,14820916,</t>
  </si>
  <si>
    <t>872,79,</t>
  </si>
  <si>
    <t xml:space="preserve">keratin 73 </t>
  </si>
  <si>
    <t>51288349,</t>
  </si>
  <si>
    <t>141,</t>
  </si>
  <si>
    <t>51290713,</t>
  </si>
  <si>
    <t>PPM1J</t>
  </si>
  <si>
    <t>2428446/2428444</t>
  </si>
  <si>
    <t>2428439/2428435/2428431</t>
  </si>
  <si>
    <t xml:space="preserve">protein phosphatase 1J (PP2C domain containing) </t>
  </si>
  <si>
    <t>113059158,113059411,</t>
  </si>
  <si>
    <t>52,36,</t>
  </si>
  <si>
    <t>113055189,113056491,113057136,</t>
  </si>
  <si>
    <t>28,60,36,</t>
  </si>
  <si>
    <t>ALDH3B2</t>
  </si>
  <si>
    <t>67191595,</t>
  </si>
  <si>
    <t>67188518,</t>
  </si>
  <si>
    <t>27,</t>
  </si>
  <si>
    <t>SELV</t>
  </si>
  <si>
    <t xml:space="preserve">selenoprotein V </t>
  </si>
  <si>
    <t>44698230,</t>
  </si>
  <si>
    <t>44701396,</t>
  </si>
  <si>
    <t>59,</t>
  </si>
  <si>
    <t>FGFR2</t>
  </si>
  <si>
    <t xml:space="preserve">fibroblast growth factor receptor 2 </t>
  </si>
  <si>
    <t>123269614,</t>
  </si>
  <si>
    <t>123300796,</t>
  </si>
  <si>
    <t>B3GNT8</t>
  </si>
  <si>
    <t>UDP-GlcNAc:betaGal beta-1</t>
  </si>
  <si>
    <t>46625054,</t>
  </si>
  <si>
    <t>257,</t>
  </si>
  <si>
    <t>46623399,</t>
  </si>
  <si>
    <t>416,</t>
  </si>
  <si>
    <t>HCRTR1</t>
  </si>
  <si>
    <t>2328400/2328395</t>
  </si>
  <si>
    <t xml:space="preserve">hypocretin (orexin) receptor 1 </t>
  </si>
  <si>
    <t>31857342,</t>
  </si>
  <si>
    <t>31857728,31863186,</t>
  </si>
  <si>
    <t>152,93,</t>
  </si>
  <si>
    <t>BEX2</t>
  </si>
  <si>
    <t>4016431/4016430</t>
  </si>
  <si>
    <t xml:space="preserve">brain expressed X-linked 2 </t>
  </si>
  <si>
    <t>102451965,</t>
  </si>
  <si>
    <t>102451240,102451371,</t>
  </si>
  <si>
    <t>27,29,</t>
  </si>
  <si>
    <t>MMP3</t>
  </si>
  <si>
    <t>3388854/3388853/3388850</t>
  </si>
  <si>
    <t>3388857/3388848</t>
  </si>
  <si>
    <t>matrix metallopeptidase 3 (stromelysin 1</t>
  </si>
  <si>
    <t>102216504,102218408,102218628,</t>
  </si>
  <si>
    <t>25,113,25,</t>
  </si>
  <si>
    <t>102216120,102219448,</t>
  </si>
  <si>
    <t>41,28,</t>
  </si>
  <si>
    <t>DNAH5</t>
  </si>
  <si>
    <t>2849073/2849068</t>
  </si>
  <si>
    <t>dynein</t>
  </si>
  <si>
    <t>13753951,13767578,</t>
  </si>
  <si>
    <t>29,118,</t>
  </si>
  <si>
    <t>13972285,</t>
  </si>
  <si>
    <t>174,</t>
  </si>
  <si>
    <t>SEPP1</t>
  </si>
  <si>
    <t>2855296/2855293</t>
  </si>
  <si>
    <t>selenoprotein P</t>
  </si>
  <si>
    <t>42844151,</t>
  </si>
  <si>
    <t>42836614,42840600,</t>
  </si>
  <si>
    <t>210,32,</t>
  </si>
  <si>
    <t>2869972/2869970</t>
  </si>
  <si>
    <t>107034105,107034304,</t>
  </si>
  <si>
    <t>40,153,</t>
  </si>
  <si>
    <t>3672656/3672648/3672652/3672650</t>
  </si>
  <si>
    <t>85158498,85159197,85159424,85159758,</t>
  </si>
  <si>
    <t>218,94,49,110,</t>
  </si>
  <si>
    <t>KIAA1328</t>
  </si>
  <si>
    <t>3785025/3785010</t>
  </si>
  <si>
    <t xml:space="preserve">KIAA1328 </t>
  </si>
  <si>
    <t>32663124,</t>
  </si>
  <si>
    <t>32719555,32793357,</t>
  </si>
  <si>
    <t>31,35,</t>
  </si>
  <si>
    <t>NCRNA00116</t>
  </si>
  <si>
    <t xml:space="preserve">non-protein coding RNA 116 </t>
  </si>
  <si>
    <t>110327392,</t>
  </si>
  <si>
    <t>110327663,</t>
  </si>
  <si>
    <t>66,</t>
  </si>
  <si>
    <t>PEX12</t>
  </si>
  <si>
    <t>3753700/3753699</t>
  </si>
  <si>
    <t xml:space="preserve">peroxisomal biogenesis factor 12 </t>
  </si>
  <si>
    <t>30926480,</t>
  </si>
  <si>
    <t>417,</t>
  </si>
  <si>
    <t>30929210,30929250,</t>
  </si>
  <si>
    <t>37,43,</t>
  </si>
  <si>
    <t>FAM13C</t>
  </si>
  <si>
    <t>family with sequence similarity 13</t>
  </si>
  <si>
    <t>60792311,</t>
  </si>
  <si>
    <t>60782071,</t>
  </si>
  <si>
    <t>132,</t>
  </si>
  <si>
    <t>3173521/3173517/3173519/3173518/3173513</t>
  </si>
  <si>
    <t>70161975,70183053,70189173,70192206,70197065,</t>
  </si>
  <si>
    <t>27,45,73,35,139,</t>
  </si>
  <si>
    <t>FLJ46026</t>
  </si>
  <si>
    <t xml:space="preserve">FLJ46026 protein </t>
  </si>
  <si>
    <t>76559231,</t>
  </si>
  <si>
    <t>76555128,</t>
  </si>
  <si>
    <t>1099,</t>
  </si>
  <si>
    <t>CCBE1</t>
  </si>
  <si>
    <t>3810599/3810597/3810570/3810566/3810564/3810545/3810556/3810554/3810546/3810543/3810544</t>
  </si>
  <si>
    <t xml:space="preserve">collagen and calcium binding EGF domains 1 </t>
  </si>
  <si>
    <t>55257898,</t>
  </si>
  <si>
    <t>55252169,55252570,55253408,55254229,55266248,55273088,55284962,55287724,55298400,55514841,55515440,</t>
  </si>
  <si>
    <t>304,518,637,100,43,55,94,96,27,71,39,</t>
  </si>
  <si>
    <t>PURG</t>
  </si>
  <si>
    <t xml:space="preserve">purine-rich element binding protein G </t>
  </si>
  <si>
    <t>31009765,</t>
  </si>
  <si>
    <t>31009058,</t>
  </si>
  <si>
    <t>542,</t>
  </si>
  <si>
    <t>3735210/3735183/3735190/3735162</t>
  </si>
  <si>
    <t>3735217/3735168/3735177/3735213/3735176/3735155/3735182/3735215/3735207/3735212/3735198/3735201/3735199/3735196/3735185/3735159/3735214/3735169/3735202/3735197/3735187/3735160</t>
  </si>
  <si>
    <t>71237067,71248058,71250355,71263383,</t>
  </si>
  <si>
    <t>31,68,71,141,</t>
  </si>
  <si>
    <t>71232416,71235345,71236071,71239841,71241166,71245017,71245218,71247579,71248469,71250027,71256520,71257797,71258369,71258676,71259865,71260136,71262331,71264164,71264414,71264619,71264896,71265164,</t>
  </si>
  <si>
    <t>31,167,79,64,203,49,97,127,48,107,158,145,96,112,90,87,112,120,96,151,90,64,</t>
  </si>
  <si>
    <t>TRPM3</t>
  </si>
  <si>
    <t>3209293/3209066</t>
  </si>
  <si>
    <t>3209195/3209184/3209082/3209178/3209162/3209148</t>
  </si>
  <si>
    <t>transient receptor potential cation channel</t>
  </si>
  <si>
    <t>72341859,73251392,</t>
  </si>
  <si>
    <t>230,135,</t>
  </si>
  <si>
    <t>72395775,72566378,72588980,72615906,72632655,72647739,</t>
  </si>
  <si>
    <t>149,73,36,35,100,124,</t>
  </si>
  <si>
    <t>2414966/2414960/2414962/2414963/2414961</t>
  </si>
  <si>
    <t xml:space="preserve">tumor-associated calcium signal transducer 2 </t>
  </si>
  <si>
    <t>58815431,</t>
  </si>
  <si>
    <t>249,</t>
  </si>
  <si>
    <t>58813829,58814276,58814386,58814461,58814703,</t>
  </si>
  <si>
    <t>305,109,29,50,93,</t>
  </si>
  <si>
    <t>LRP1B</t>
  </si>
  <si>
    <t xml:space="preserve">low density lipoprotein-related protein 1B (deleted in tumors) </t>
  </si>
  <si>
    <t>140809698,</t>
  </si>
  <si>
    <t>140838719,</t>
  </si>
  <si>
    <t>98,</t>
  </si>
  <si>
    <t>FGF12</t>
  </si>
  <si>
    <t>2710927/2710903/2710898/2710897/2710924</t>
  </si>
  <si>
    <t xml:space="preserve">fibroblast growth factor 12 </t>
  </si>
  <si>
    <t>193344270,193344520,193370953,193535849,193560917,</t>
  </si>
  <si>
    <t>120,90,131,95,104,</t>
  </si>
  <si>
    <t>193608671,</t>
  </si>
  <si>
    <t>3652934/3652927</t>
  </si>
  <si>
    <t>3652943/3652922/3652940/3652931/3652938/3652924/3652926</t>
  </si>
  <si>
    <t>23274220,23290600,</t>
  </si>
  <si>
    <t>87,102,</t>
  </si>
  <si>
    <t>23267662,23271709,23274151,23286680,23294575,23296010,23297528,</t>
  </si>
  <si>
    <t>65,179,30,87,96,42,62,</t>
  </si>
  <si>
    <t>3456094/3456087/3456085/3456091/3456090/3456089/3456088/3456082</t>
  </si>
  <si>
    <t>3456103/3456102</t>
  </si>
  <si>
    <t>retinoic acid receptor</t>
  </si>
  <si>
    <t>51890655,51891842,51893152,51893649,51894147,51894497,51895363,51895740,</t>
  </si>
  <si>
    <t>941,71,132,102,80,161,84,37,</t>
  </si>
  <si>
    <t>51907597,51907636,</t>
  </si>
  <si>
    <t>29,25,</t>
  </si>
  <si>
    <t>GOLGA6</t>
  </si>
  <si>
    <t>3632711/3632698</t>
  </si>
  <si>
    <t>3632726/3632719</t>
  </si>
  <si>
    <t>golgi autoantigen</t>
  </si>
  <si>
    <t>72150583,72154369,</t>
  </si>
  <si>
    <t>79,27,</t>
  </si>
  <si>
    <t>72157109,72160038,</t>
  </si>
  <si>
    <t>39,79,</t>
  </si>
  <si>
    <t>LONRF3</t>
  </si>
  <si>
    <t>3988684/3988683/3988679/3988676/3988672/3988673/3988665/3988682/3988681/3988666/3988677/3988655/3988669/3988652</t>
  </si>
  <si>
    <t xml:space="preserve">LON peptidase N-terminal domain and ring finger 3 </t>
  </si>
  <si>
    <t>117992741,</t>
  </si>
  <si>
    <t>117993013,117996352,118007406,118007542,118008462,118024114,118024176,118027117,118027157,118029833,118031073,118032217,118035551,118035686,</t>
  </si>
  <si>
    <t>256,96,85,116,90,46,51,34,30,131,109,129,105,248,</t>
  </si>
  <si>
    <t>FLJ33534</t>
  </si>
  <si>
    <t xml:space="preserve">hypothetical LOC285150 </t>
  </si>
  <si>
    <t>11182202,</t>
  </si>
  <si>
    <t>151,</t>
  </si>
  <si>
    <t>11156676,</t>
  </si>
  <si>
    <t>475,</t>
  </si>
  <si>
    <t>SSX9</t>
  </si>
  <si>
    <t>synovial sarcoma</t>
  </si>
  <si>
    <t>48046095,</t>
  </si>
  <si>
    <t>48041208,</t>
  </si>
  <si>
    <t>82,</t>
  </si>
  <si>
    <t>PNMA5</t>
  </si>
  <si>
    <t>4026356/4026350</t>
  </si>
  <si>
    <t xml:space="preserve">paraneoplastic antigen like 5 </t>
  </si>
  <si>
    <t>151908224,151909844,</t>
  </si>
  <si>
    <t>425,333,</t>
  </si>
  <si>
    <t>151909555,</t>
  </si>
  <si>
    <t>3732008/3731902/3732003/3732000/3731986/3731981/3731958/3732007/3732005/3731926/3732004/3732001/3731965/3731835/3731963/3731927/3731925/3732006/3731903/3731960/3731869/3731987/3731962/3731998/3732002/3731830</t>
  </si>
  <si>
    <t>61729432,61732679,61922783,62067951,62071963,62113691,62113721,62114897,62159297,62162127,62165345,62168247,62169225,62200567,62213463,62215429,62230476,62230702,62231969,62232444,62232509,62232689,62232946,62233021,62233601,62234724,</t>
  </si>
  <si>
    <t>112,29,80,87,105,26,127,102,93,102,78,51,95,72,74,92,70,1102,366,38,146,109,45,184,447,1830,</t>
  </si>
  <si>
    <t>2362505/2362503/2362497</t>
  </si>
  <si>
    <t>2362506/2362496/2362495/2362500/2362489/2362494/2362491/2362488/2362487/2362490</t>
  </si>
  <si>
    <t>157437234,157437811,157438033,</t>
  </si>
  <si>
    <t>55,47,94,</t>
  </si>
  <si>
    <t>157428394,157428997,157429860,157430284,157430347,157432787,157433310,157436188,157437389,157438744,</t>
  </si>
  <si>
    <t>89,148,110,27,99,81,165,103,26,193,</t>
  </si>
  <si>
    <t>3414752/3414741/3414745/3414742/3414750/3414747</t>
  </si>
  <si>
    <t>49605107,49605255,49609995,49610209,49611066,49611961,</t>
  </si>
  <si>
    <t>87,323,133,28,311,421,</t>
  </si>
  <si>
    <t>MCM3APAS</t>
  </si>
  <si>
    <t>3924535/3924527</t>
  </si>
  <si>
    <t xml:space="preserve">MCM3AP antisense RNA (non-protein coding) </t>
  </si>
  <si>
    <t>46473583,</t>
  </si>
  <si>
    <t>46485180,46494050,</t>
  </si>
  <si>
    <t>142,298,</t>
  </si>
  <si>
    <t>AGBL4</t>
  </si>
  <si>
    <t>ATP</t>
  </si>
  <si>
    <t>48825172,</t>
  </si>
  <si>
    <t>48901436,</t>
  </si>
  <si>
    <t>PECR</t>
  </si>
  <si>
    <t xml:space="preserve">peroxisomal trans-2-enoyl-CoA reductase </t>
  </si>
  <si>
    <t>216654710,</t>
  </si>
  <si>
    <t>216638310,</t>
  </si>
  <si>
    <t>93,</t>
  </si>
  <si>
    <t>ART1</t>
  </si>
  <si>
    <t xml:space="preserve">ADP-ribosyltransferase 1 </t>
  </si>
  <si>
    <t>3639178,</t>
  </si>
  <si>
    <t>3641913,</t>
  </si>
  <si>
    <t>PRDM5</t>
  </si>
  <si>
    <t>2783875/2783842</t>
  </si>
  <si>
    <t>2783847/2783836</t>
  </si>
  <si>
    <t xml:space="preserve">PR domain containing 5 </t>
  </si>
  <si>
    <t>121957068,122063170,</t>
  </si>
  <si>
    <t>79,35,</t>
  </si>
  <si>
    <t>121951977,121961817,</t>
  </si>
  <si>
    <t>67,117,</t>
  </si>
  <si>
    <t>CNTN1</t>
  </si>
  <si>
    <t xml:space="preserve">contactin 1 </t>
  </si>
  <si>
    <t>39604631,</t>
  </si>
  <si>
    <t>39651541,</t>
  </si>
  <si>
    <t>47676413,</t>
  </si>
  <si>
    <t>2323986/2323979</t>
  </si>
  <si>
    <t xml:space="preserve">von Willebrand factor A domain containing 5B1 </t>
  </si>
  <si>
    <t>20536729,20542176,</t>
  </si>
  <si>
    <t>183,220,</t>
  </si>
  <si>
    <t>20548184,</t>
  </si>
  <si>
    <t>65,</t>
  </si>
  <si>
    <t>3940698/3940684/3940677/3940691/3940683/3940686</t>
  </si>
  <si>
    <t>adrenergic</t>
  </si>
  <si>
    <t>24448432,</t>
  </si>
  <si>
    <t>107,</t>
  </si>
  <si>
    <t>24400409,24411148,24413522,24416173,24429510,24440375,</t>
  </si>
  <si>
    <t>51,61,104,61,34,76,</t>
  </si>
  <si>
    <t>KRT85</t>
  </si>
  <si>
    <t>3455324/3455315</t>
  </si>
  <si>
    <t xml:space="preserve">keratin 85 </t>
  </si>
  <si>
    <t>51041518,51047237,</t>
  </si>
  <si>
    <t>30,190,</t>
  </si>
  <si>
    <t>51042947,</t>
  </si>
  <si>
    <t>77,</t>
  </si>
  <si>
    <t>AQP1</t>
  </si>
  <si>
    <t xml:space="preserve">aquaporin 1 (Colton blood group) </t>
  </si>
  <si>
    <t>30917998,</t>
  </si>
  <si>
    <t>30928710,</t>
  </si>
  <si>
    <t>STRA8</t>
  </si>
  <si>
    <t xml:space="preserve">stimulated by retinoic acid gene 8 homolog (mouse) </t>
  </si>
  <si>
    <t>134580597,</t>
  </si>
  <si>
    <t>134575889,</t>
  </si>
  <si>
    <t>C14orf83</t>
  </si>
  <si>
    <t xml:space="preserve">chromosome 14 open reading frame 83 </t>
  </si>
  <si>
    <t>67051915,</t>
  </si>
  <si>
    <t>67003575,</t>
  </si>
  <si>
    <t>2719692/2719672</t>
  </si>
  <si>
    <t xml:space="preserve">CD38 molecule </t>
  </si>
  <si>
    <t>15389202,</t>
  </si>
  <si>
    <t>15427233,15450753,</t>
  </si>
  <si>
    <t>129,75,</t>
  </si>
  <si>
    <t>AIF1L</t>
  </si>
  <si>
    <t>3191896/3191888/3191887/3191884/3191891</t>
  </si>
  <si>
    <t xml:space="preserve">allograft inflammatory factor 1-like </t>
  </si>
  <si>
    <t>132962011,</t>
  </si>
  <si>
    <t>132976805,132982965,132983056,132985587,132986432,</t>
  </si>
  <si>
    <t>36,50,62,417,1022,</t>
  </si>
  <si>
    <t>SLC6A2</t>
  </si>
  <si>
    <t>solute carrier family 6 (neurotransmitter transporter</t>
  </si>
  <si>
    <t>54276559,</t>
  </si>
  <si>
    <t>54263377,</t>
  </si>
  <si>
    <t>211,</t>
  </si>
  <si>
    <t>CAPG</t>
  </si>
  <si>
    <t>2562287/2562276/2562282/2562284/2562278/2562275/2562280</t>
  </si>
  <si>
    <t>capping protein (actin filament)</t>
  </si>
  <si>
    <t>85482290,</t>
  </si>
  <si>
    <t>85475530,85476177,85478655,85479770,85479869,85481892,85482225,</t>
  </si>
  <si>
    <t>45,84,119,51,30,68,51,</t>
  </si>
  <si>
    <t>KCNA2</t>
  </si>
  <si>
    <t>potassium voltage-gated channel</t>
  </si>
  <si>
    <t>110948940,</t>
  </si>
  <si>
    <t>110975563,</t>
  </si>
  <si>
    <t>GPSM1</t>
  </si>
  <si>
    <t>3194302/3194297</t>
  </si>
  <si>
    <t>G-protein signaling modulator 1 (AGS3-like</t>
  </si>
  <si>
    <t>138370036,</t>
  </si>
  <si>
    <t>138369979,138372295,</t>
  </si>
  <si>
    <t>49,127,</t>
  </si>
  <si>
    <t>3791303/3791282/3791287/3791286/3791301/3791283/3791296/3791288/3791289/3791277</t>
  </si>
  <si>
    <t>58203658,</t>
  </si>
  <si>
    <t>357,</t>
  </si>
  <si>
    <t>58168034,58176461,58178168,58179922,58184928,58186976,58187219,58203010,58203425,58204257,</t>
  </si>
  <si>
    <t>112,85,69,67,46,123,162,37,115,32,</t>
  </si>
  <si>
    <t>CYP11A1</t>
  </si>
  <si>
    <t>cytochrome P450</t>
  </si>
  <si>
    <t>72424482,</t>
  </si>
  <si>
    <t>72423192,</t>
  </si>
  <si>
    <t>138,</t>
  </si>
  <si>
    <t>CXCL16</t>
  </si>
  <si>
    <t>3742294/3742292/3742290/3742288/3742291/3742287</t>
  </si>
  <si>
    <t xml:space="preserve">chemokine (C-X-C motif) ligand 16 </t>
  </si>
  <si>
    <t>4583686,4584370,4584650,4585174,4588452,4588837,</t>
  </si>
  <si>
    <t>213,133,47,378,69,113,</t>
  </si>
  <si>
    <t>4589305,</t>
  </si>
  <si>
    <t xml:space="preserve">coiled-coil domain containing 37 </t>
  </si>
  <si>
    <t>127619996,</t>
  </si>
  <si>
    <t>127620214,</t>
  </si>
  <si>
    <t>90,</t>
  </si>
  <si>
    <t>3909614/3909584</t>
  </si>
  <si>
    <t>3909612/3909607/3909585/3909558/3909586</t>
  </si>
  <si>
    <t>49482379,49525446,</t>
  </si>
  <si>
    <t>308,123,</t>
  </si>
  <si>
    <t>49441340,49485174,49485655,49504519,49523952,</t>
  </si>
  <si>
    <t>28,77,31,110,136,</t>
  </si>
  <si>
    <t>3062924/3062880</t>
  </si>
  <si>
    <t>3062925/3062895/3062896/3062889/3062905</t>
  </si>
  <si>
    <t xml:space="preserve">BAI1-associated protein 2-like 1 </t>
  </si>
  <si>
    <t>97760157,97822291,</t>
  </si>
  <si>
    <t>575,86,</t>
  </si>
  <si>
    <t>97771486,97774937,97775119,97782834,97829633,</t>
  </si>
  <si>
    <t>128,182,26,27,33,</t>
  </si>
  <si>
    <t>3189748/3189724/3189721</t>
  </si>
  <si>
    <t>3189743/3189738/3189740/3189739/3189730/3189728</t>
  </si>
  <si>
    <t>129067066,129093282,129147516,</t>
  </si>
  <si>
    <t>54,55,51,</t>
  </si>
  <si>
    <t>129113741,129115545,129134374,129134408,129135125,129140216,</t>
  </si>
  <si>
    <t>46,101,29,42,96,33,</t>
  </si>
  <si>
    <t>RAMP1</t>
  </si>
  <si>
    <t xml:space="preserve">receptor (G protein-coupled) activity modifying protein 1 </t>
  </si>
  <si>
    <t>238450627,</t>
  </si>
  <si>
    <t>101,</t>
  </si>
  <si>
    <t>238433080,</t>
  </si>
  <si>
    <t>3636576/3636573/3636571/3636567/3636570/3636565/3636572/3636569/3636566</t>
  </si>
  <si>
    <t xml:space="preserve">basonuclin 1 </t>
  </si>
  <si>
    <t>81744295,</t>
  </si>
  <si>
    <t>81716876,81717132,81717413,81722708,81723067,81723280,81724367,81726614,81727890,</t>
  </si>
  <si>
    <t>233,55,397,337,181,969,141,163,92,</t>
  </si>
  <si>
    <t>SLC6A16</t>
  </si>
  <si>
    <t>3867773/3867772/3867771</t>
  </si>
  <si>
    <t>solute carrier family 6</t>
  </si>
  <si>
    <t>54506014,</t>
  </si>
  <si>
    <t>395,</t>
  </si>
  <si>
    <t>54503960,54504405,54504724,</t>
  </si>
  <si>
    <t>186,68,171,</t>
  </si>
  <si>
    <t>AMIGO2</t>
  </si>
  <si>
    <t>3452488/3452487/3452486/3452485</t>
  </si>
  <si>
    <t xml:space="preserve">adhesion molecule with Ig-like domain 2 </t>
  </si>
  <si>
    <t>45759545,</t>
  </si>
  <si>
    <t>229,</t>
  </si>
  <si>
    <t>45757485,45757682,45758077,45758230,</t>
  </si>
  <si>
    <t>119,330,33,507,</t>
  </si>
  <si>
    <t>KIAA0644</t>
  </si>
  <si>
    <t>3043621/3043618</t>
  </si>
  <si>
    <t>3043624/3043615/3043617/3043620</t>
  </si>
  <si>
    <t xml:space="preserve">KIAA0644 gene product </t>
  </si>
  <si>
    <t>28961212,28961958,</t>
  </si>
  <si>
    <t>474,507,</t>
  </si>
  <si>
    <t>28960160,28960524,28961823,28962980,</t>
  </si>
  <si>
    <t>94,242,42,811,</t>
  </si>
  <si>
    <t>KIAA0774</t>
  </si>
  <si>
    <t xml:space="preserve">KIAA0774 </t>
  </si>
  <si>
    <t>28900840,</t>
  </si>
  <si>
    <t>28964828,</t>
  </si>
  <si>
    <t>2676162/2676148/2676144/2676143/2676142/2676160/2676150/2676145/2676147/2676153/2676159/2676152/2676158/2676155/2676156/2676149/2676154/2676151</t>
  </si>
  <si>
    <t>52443405,52444672,52444779,52444939,52446661,52447051,52447976,52448784,52448929,52449482,52449810,52449990,52450330,52450642,52451297,52451620,52451820,52453969,</t>
  </si>
  <si>
    <t>1122,68,34,151,44,166,42,31,217,93,61,29,133,105,64,36,137,29,</t>
  </si>
  <si>
    <t>TMEM132D</t>
  </si>
  <si>
    <t>3478191/3478072</t>
  </si>
  <si>
    <t xml:space="preserve">transmembrane protein 132D </t>
  </si>
  <si>
    <t>128129045,128953840,</t>
  </si>
  <si>
    <t>113,203,</t>
  </si>
  <si>
    <t>128123382,</t>
  </si>
  <si>
    <t>944,</t>
  </si>
  <si>
    <t>MX1</t>
  </si>
  <si>
    <t>3922154/3922129/3922140/3922131/3922128/3922150/3922144/3922130/3922149/3922143/3922135/3922121/3922151/3922153/3922137</t>
  </si>
  <si>
    <t>myxovirus (influenza virus) resistance 1</t>
  </si>
  <si>
    <t>41721557,41730814,41733528,41734692,41735519,41737600,41739245,41739804,41742942,41743014,41746425,41746579,41746628,41752328,41752611,</t>
  </si>
  <si>
    <t>97,119,73,101,115,31,100,103,36,79,112,49,39,168,189,</t>
  </si>
  <si>
    <t>41729733,</t>
  </si>
  <si>
    <t>SUSD4</t>
  </si>
  <si>
    <t xml:space="preserve">sushi domain containing 4 </t>
  </si>
  <si>
    <t>221461016,</t>
  </si>
  <si>
    <t>221603394,</t>
  </si>
  <si>
    <t>3621785/3621756/3621758/3621783/3621752/3621733/3621774/3621736/3621772/3621734/3621735/3621782/3621765/3621737</t>
  </si>
  <si>
    <t>41952895,41953120,41953399,41953449,41953743,41964217,41965193,41967666,41971471,41985318,41989385,41998999,41999273,42003698,</t>
  </si>
  <si>
    <t>120,249,31,148,204,46,49,76,89,121,72,29,27,65,</t>
  </si>
  <si>
    <t>EMR1</t>
  </si>
  <si>
    <t>3818625/3818624</t>
  </si>
  <si>
    <t>egf-like module containing</t>
  </si>
  <si>
    <t>6888308,6888557,</t>
  </si>
  <si>
    <t>115,103,</t>
  </si>
  <si>
    <t>6879185,</t>
  </si>
  <si>
    <t>P2RY6</t>
  </si>
  <si>
    <t>3339791/3339790</t>
  </si>
  <si>
    <t>pyrimidinergic receptor P2Y</t>
  </si>
  <si>
    <t>72685259,72685722,</t>
  </si>
  <si>
    <t>236,443,</t>
  </si>
  <si>
    <t>72653302,</t>
  </si>
  <si>
    <t>CHRNA1</t>
  </si>
  <si>
    <t>cholinergic receptor</t>
  </si>
  <si>
    <t>175326415,</t>
  </si>
  <si>
    <t>175326504,</t>
  </si>
  <si>
    <t>3601116/3601104</t>
  </si>
  <si>
    <t>3601122/3601120/3601076/3601065/3601100</t>
  </si>
  <si>
    <t xml:space="preserve">neogenin homolog 1 (chicken) </t>
  </si>
  <si>
    <t>71338161,71353243,</t>
  </si>
  <si>
    <t>79,154,</t>
  </si>
  <si>
    <t>71205848,71255804,71334128,71362387,71367711,</t>
  </si>
  <si>
    <t>59,34,53,100,123,</t>
  </si>
  <si>
    <t>GFRA1</t>
  </si>
  <si>
    <t>3308339/3308290/3308275/3308309/3308338/3308276/3308292</t>
  </si>
  <si>
    <t xml:space="preserve">GDNF family receptor alpha 1 </t>
  </si>
  <si>
    <t>118021496,</t>
  </si>
  <si>
    <t>117813913,117815079,117843235,117846156,117874730,118019016,118020338,</t>
  </si>
  <si>
    <t>125,44,89,109,287,51,249,</t>
  </si>
  <si>
    <t>CST4</t>
  </si>
  <si>
    <t xml:space="preserve">cystatin S </t>
  </si>
  <si>
    <t>23614362,</t>
  </si>
  <si>
    <t>23615769,</t>
  </si>
  <si>
    <t>TNFSF15</t>
  </si>
  <si>
    <t>3222133/3222131/3222129</t>
  </si>
  <si>
    <t>tumor necrosis factor (ligand) superfamily</t>
  </si>
  <si>
    <t>116592697,</t>
  </si>
  <si>
    <t>240,</t>
  </si>
  <si>
    <t>116592182,116592939,116594515,</t>
  </si>
  <si>
    <t>341,69,36,</t>
  </si>
  <si>
    <t>MRPL40</t>
  </si>
  <si>
    <t xml:space="preserve">mitochondrial ribosomal protein L40 </t>
  </si>
  <si>
    <t>17800078,</t>
  </si>
  <si>
    <t>17802311,</t>
  </si>
  <si>
    <t>67,</t>
  </si>
  <si>
    <t>CYP2C9</t>
  </si>
  <si>
    <t>96697655,</t>
  </si>
  <si>
    <t>96731010,</t>
  </si>
  <si>
    <t>FOS</t>
  </si>
  <si>
    <t>3544536/3544528/3544534</t>
  </si>
  <si>
    <t xml:space="preserve">v-fos FBJ murine osteosarcoma viral oncogene homolog </t>
  </si>
  <si>
    <t>74815551,74817070,74817365,</t>
  </si>
  <si>
    <t>29,54,364,</t>
  </si>
  <si>
    <t>74816494,</t>
  </si>
  <si>
    <t>72,</t>
  </si>
  <si>
    <t>LRRC61</t>
  </si>
  <si>
    <t xml:space="preserve">leucine rich repeat containing 61 </t>
  </si>
  <si>
    <t>149665257,</t>
  </si>
  <si>
    <t>180,</t>
  </si>
  <si>
    <t>149666057,</t>
  </si>
  <si>
    <t>ADAMTSL4</t>
  </si>
  <si>
    <t>2358416/2358409</t>
  </si>
  <si>
    <t>2358421/2358400/2358405</t>
  </si>
  <si>
    <t xml:space="preserve">ADAMTS-like 4 </t>
  </si>
  <si>
    <t>148796258,148797750,</t>
  </si>
  <si>
    <t>32,75,</t>
  </si>
  <si>
    <t>148792532,148795325,148799305,</t>
  </si>
  <si>
    <t>43,108,459,</t>
  </si>
  <si>
    <t>ROPN1L</t>
  </si>
  <si>
    <t xml:space="preserve">ropporin 1-like </t>
  </si>
  <si>
    <t>10514300,</t>
  </si>
  <si>
    <t>153,</t>
  </si>
  <si>
    <t>10495301,</t>
  </si>
  <si>
    <t>FRG1B</t>
  </si>
  <si>
    <t>3881179/3881177</t>
  </si>
  <si>
    <t>FSHD region gene 1 family</t>
  </si>
  <si>
    <t>28239607,28241922,</t>
  </si>
  <si>
    <t>30,35,</t>
  </si>
  <si>
    <t>28227929,</t>
  </si>
  <si>
    <t>KEL</t>
  </si>
  <si>
    <t>3077171/3077170</t>
  </si>
  <si>
    <t>Kell blood group</t>
  </si>
  <si>
    <t>142348485,142348535,</t>
  </si>
  <si>
    <t>37,66,</t>
  </si>
  <si>
    <t>142351854,</t>
  </si>
  <si>
    <t>EPHX4</t>
  </si>
  <si>
    <t>2346635/2346634/2346633</t>
  </si>
  <si>
    <t xml:space="preserve">epoxide hydrolase 4 </t>
  </si>
  <si>
    <t>92283713,92288464,92290666,</t>
  </si>
  <si>
    <t>86,81,112,</t>
  </si>
  <si>
    <t>92270691,</t>
  </si>
  <si>
    <t>ALOX5AP</t>
  </si>
  <si>
    <t>3484091/3484090/3484084</t>
  </si>
  <si>
    <t xml:space="preserve">arachidonate 5-lipoxygenase-activating protein </t>
  </si>
  <si>
    <t>30216245,</t>
  </si>
  <si>
    <t>52,</t>
  </si>
  <si>
    <t>30228081,30236088,30236258,</t>
  </si>
  <si>
    <t>79,130,151,</t>
  </si>
  <si>
    <t>DENND2D</t>
  </si>
  <si>
    <t>2427804/2427803</t>
  </si>
  <si>
    <t>111542775,</t>
  </si>
  <si>
    <t>111532850,111533371,</t>
  </si>
  <si>
    <t>74,26,</t>
  </si>
  <si>
    <t>NBLA00301</t>
  </si>
  <si>
    <t xml:space="preserve">Nbla00301 </t>
  </si>
  <si>
    <t>174696719,</t>
  </si>
  <si>
    <t>358,</t>
  </si>
  <si>
    <t>174697163,</t>
  </si>
  <si>
    <t>NUDT14</t>
  </si>
  <si>
    <t xml:space="preserve">nudix (nucleoside diphosphate linked moiety X)-type motif 14 </t>
  </si>
  <si>
    <t>104718641,</t>
  </si>
  <si>
    <t>104714374,</t>
  </si>
  <si>
    <t>GOLSYN</t>
  </si>
  <si>
    <t>3148897/3148884/3148879/3148876/3148878/3148880/3148875</t>
  </si>
  <si>
    <t xml:space="preserve">Golgi-localized protein </t>
  </si>
  <si>
    <t>110656041,</t>
  </si>
  <si>
    <t>260,</t>
  </si>
  <si>
    <t>110656374,110656704,110659280,110661209,110661361,110667465,110700247,</t>
  </si>
  <si>
    <t>232,585,139,95,47,67,161,</t>
  </si>
  <si>
    <t>3499196/3499195/3499164/3499166/3499158/3499188/3499183/3499189/3499163/3499157</t>
  </si>
  <si>
    <t>101018094,101025791,101029652,101033579,101048507,101142964,101157139,101157228,101164790,101165917,</t>
  </si>
  <si>
    <t>78,98,105,122,136,70,51,26,112,26,</t>
  </si>
  <si>
    <t>3265149/3265145/3265148/3265143</t>
  </si>
  <si>
    <t>115794809,</t>
  </si>
  <si>
    <t>115794246,115794504,115794864,115795379,</t>
  </si>
  <si>
    <t>65,123,337,140,</t>
  </si>
  <si>
    <t>KLK2</t>
  </si>
  <si>
    <t xml:space="preserve">kallikrein-related peptidase 2 </t>
  </si>
  <si>
    <t>56073479,</t>
  </si>
  <si>
    <t>56068512,</t>
  </si>
  <si>
    <t>GOLGA6B</t>
  </si>
  <si>
    <t>70743866,</t>
  </si>
  <si>
    <t>70744405,</t>
  </si>
  <si>
    <t>RAB33B</t>
  </si>
  <si>
    <t>140594418,</t>
  </si>
  <si>
    <t>140594812,</t>
  </si>
  <si>
    <t>KRTAP4-12</t>
  </si>
  <si>
    <t xml:space="preserve">keratin associated protein 4-12 </t>
  </si>
  <si>
    <t>36533345,</t>
  </si>
  <si>
    <t>36533295,</t>
  </si>
  <si>
    <t>2558650/2558649/2558648/2558647</t>
  </si>
  <si>
    <t>transforming growth factor</t>
  </si>
  <si>
    <t>70634368,</t>
  </si>
  <si>
    <t>70529334,70530456,70531264,70531418,</t>
  </si>
  <si>
    <t>793,463,86,58,</t>
  </si>
  <si>
    <t>DBP</t>
  </si>
  <si>
    <t xml:space="preserve">D site of albumin promoter (albumin D-box) binding protein </t>
  </si>
  <si>
    <t>53826062,</t>
  </si>
  <si>
    <t>53828589,</t>
  </si>
  <si>
    <t>CALB2</t>
  </si>
  <si>
    <t xml:space="preserve">calbindin 2 </t>
  </si>
  <si>
    <t>69974784,</t>
  </si>
  <si>
    <t>69975743,</t>
  </si>
  <si>
    <t>2423935/2423928/2423923/2423916/2423915/2423920</t>
  </si>
  <si>
    <t>94767712,94768661,94771278,94774231,94778409,94779892,</t>
  </si>
  <si>
    <t>603,64,128,25,101,53,</t>
  </si>
  <si>
    <t>3449864/3449810/3449835/3449780/3449793/3449792/3449784/3449790/3449834/3449764/3449811/3449783/3449831/3449777/3449800/3449808/3449801/3449786/3449770/3449771/3449762/3449863/3449763/3449812/3449768/3449829/3449827/3449828/3449773/3449816/3449807/3449806/3449767/3449802</t>
  </si>
  <si>
    <t>31429436,31430686,31431848,31436492,31436815,31442381,31442454,31443880,31453465,31459568,31467826,31468738,31470524,31477360,31486994,31487062,31491761,31491802,31491881,31496158,31496249,31496279,31496432,31496477,31496545,31504432,31523840,31524188,31524339,31540020,31543807,31543843,31634913,31635073,</t>
  </si>
  <si>
    <t>939,752,75,44,80,56,74,73,103,82,28,96,94,59,35,36,38,49,57,74,30,31,39,42,105,151,313,93,112,100,36,30,64,84,</t>
  </si>
  <si>
    <t>3331581/3331490</t>
  </si>
  <si>
    <t>3331587/3331586/3331572/3331579/3331584/3331585/3331583/3331528/3331578/3331577/3331573/3331565/3331568/3331542/3331567/3331564/3331551/3331562/3331554/3331570/3331561/3331557/3331555</t>
  </si>
  <si>
    <t>catenin (cadherin-associated protein)</t>
  </si>
  <si>
    <t>57236668,57340005,</t>
  </si>
  <si>
    <t>132,45,</t>
  </si>
  <si>
    <t>57285870,57313117,57318058,57319625,57319690,57320542,57325808,57327715,57328727,57329948,57330971,57332230,57332440,57333415,57334162,57335447,57338359,57339448,57340926,57341329,57341444,57341527,57341720,</t>
  </si>
  <si>
    <t>219,87,72,31,81,460,402,116,91,103,61,98,97,72,74,67,56,101,207,46,27,145,455,</t>
  </si>
  <si>
    <t>3049637/3049541/3049542/3049540/3049553/3049550/3049623/3049570/3049547/3049558/3049545/3049559/3049544/3049539</t>
  </si>
  <si>
    <t>3049674/3049659/3049665</t>
  </si>
  <si>
    <t>47281483,47281914,47281958,47282126,47283628,47283874,47284287,47286409,47289859,47298078,47298951,47309304,47406956,47421217,</t>
  </si>
  <si>
    <t>417,31,30,936,90,162,31,65,130,47,56,316,72,103,</t>
  </si>
  <si>
    <t>47487228,47513032,47535162,</t>
  </si>
  <si>
    <t>36,36,109,</t>
  </si>
  <si>
    <t>3126350/3126295/3126205/3126329/3126326/3126241/3126293/3126328/3126294/3126227</t>
  </si>
  <si>
    <t>18433683,18476934,18534416,18706313,18706499,18706646,18769488,18773490,18773745,18837860,</t>
  </si>
  <si>
    <t>3403,100,145,80,106,38,68,222,65,72,</t>
  </si>
  <si>
    <t>HEPH</t>
  </si>
  <si>
    <t>3979796/3979795/3979766</t>
  </si>
  <si>
    <t xml:space="preserve">hephaestin </t>
  </si>
  <si>
    <t>65403010,</t>
  </si>
  <si>
    <t>65307182,65395411,65395449,</t>
  </si>
  <si>
    <t>114,28,88,</t>
  </si>
  <si>
    <t>3401111/3401105/3401104</t>
  </si>
  <si>
    <t>FK506 binding protein 4</t>
  </si>
  <si>
    <t>2774585,</t>
  </si>
  <si>
    <t>2776615,2777236,2779842,</t>
  </si>
  <si>
    <t>26,39,33,</t>
  </si>
  <si>
    <t>3456725/3456724</t>
  </si>
  <si>
    <t>3456717/3456707</t>
  </si>
  <si>
    <t xml:space="preserve">zinc finger protein 385A </t>
  </si>
  <si>
    <t>53064488,53064566,</t>
  </si>
  <si>
    <t>51,27,</t>
  </si>
  <si>
    <t>53050202,53054032,</t>
  </si>
  <si>
    <t>32,149,</t>
  </si>
  <si>
    <t>3394523/3394520/3394522/3394510</t>
  </si>
  <si>
    <t>119040687,119053049,119053511,119054371,</t>
  </si>
  <si>
    <t>159,78,261,300,</t>
  </si>
  <si>
    <t>3193625/3193619/3193616/3193497/3193615/3193498/3193523/3193506/3193519/3193505/3193592</t>
  </si>
  <si>
    <t>136840870,</t>
  </si>
  <si>
    <t>136722579,136722639,136731593,136732872,136758947,136761976,136844122,136856304,136857476,136861679,136873836,</t>
  </si>
  <si>
    <t>30,83,146,109,81,79,46,113,96,29,96,</t>
  </si>
  <si>
    <t>HIST2H2AA3</t>
  </si>
  <si>
    <t>2434089/2434088/2434087</t>
  </si>
  <si>
    <t>histone cluster 2</t>
  </si>
  <si>
    <t>148080396,</t>
  </si>
  <si>
    <t>148080470,148080769,148080890,</t>
  </si>
  <si>
    <t>27,25,34,</t>
  </si>
  <si>
    <t>2357933/2357932/2357931</t>
  </si>
  <si>
    <t>148089772,</t>
  </si>
  <si>
    <t>148089271,148089401,148089698,</t>
  </si>
  <si>
    <t>34,25,27,</t>
  </si>
  <si>
    <t>INADL</t>
  </si>
  <si>
    <t>2339271/2339168/2339171</t>
  </si>
  <si>
    <t xml:space="preserve">InaD-like (Drosophila) </t>
  </si>
  <si>
    <t>62165990,</t>
  </si>
  <si>
    <t>62061239,62065695,62352329,</t>
  </si>
  <si>
    <t>80,127,108,</t>
  </si>
  <si>
    <t>ZNF280B</t>
  </si>
  <si>
    <t>3954533/3954526</t>
  </si>
  <si>
    <t xml:space="preserve">zinc finger protein 280B </t>
  </si>
  <si>
    <t>21192986,</t>
  </si>
  <si>
    <t>208,</t>
  </si>
  <si>
    <t>21169288,21173103,</t>
  </si>
  <si>
    <t>885,178,</t>
  </si>
  <si>
    <t>2534312/2534290/2534310/2534268/2534307/2534271/2534304/2534280/2534303/2534302/2534288/2534294/2534261</t>
  </si>
  <si>
    <t>238066863,238083958,238084371,238091921,238099061,238100759,238107946,238114187,238114236,238115958,238119988,238122607,238125725,</t>
  </si>
  <si>
    <t>36,32,90,82,69,34,80,30,88,62,78,54,58,</t>
  </si>
  <si>
    <t>2340508/2340476/2340495/2340471/2340467/2340475/2340507/2340489/2340481/2340499/2340494/2340487/2340492/2340482/2340478/2340488/2340486/2340480/2340484/2340485</t>
  </si>
  <si>
    <t>65808761,65810611,65830974,65834721,65836939,65839700,65840145,65843334,65847032,65848256,65848297,65848509,65854291,65856253,65858201,65859628,65859685,65861193,65871969,65874603,</t>
  </si>
  <si>
    <t>262,102,148,101,133,246,86,159,128,37,78,31,154,144,36,46,45,57,1657,235,</t>
  </si>
  <si>
    <t>TBX10</t>
  </si>
  <si>
    <t>3379055/3379048</t>
  </si>
  <si>
    <t xml:space="preserve">T-box 10 </t>
  </si>
  <si>
    <t>67155765,67158863,</t>
  </si>
  <si>
    <t>85,50,</t>
  </si>
  <si>
    <t>67159252,</t>
  </si>
  <si>
    <t>49,</t>
  </si>
  <si>
    <t>SNORA13</t>
  </si>
  <si>
    <t>2824097/2824095/2824093</t>
  </si>
  <si>
    <t>small nucleolar RNA</t>
  </si>
  <si>
    <t>111524780,111525307,111525777,</t>
  </si>
  <si>
    <t>105,64,73,</t>
  </si>
  <si>
    <t>111524177,</t>
  </si>
  <si>
    <t>195,</t>
  </si>
  <si>
    <t>KIAA0802</t>
  </si>
  <si>
    <t>3778071/3778002/3778001/3778000/3778063/3778054/3778053/3778017</t>
  </si>
  <si>
    <t xml:space="preserve">KIAA0802 </t>
  </si>
  <si>
    <t>8821783,</t>
  </si>
  <si>
    <t>8708422,8708517,8710351,8767841,8808973,8809095,8816178,8822131,</t>
  </si>
  <si>
    <t>27,123,117,26,57,112,53,460,</t>
  </si>
  <si>
    <t>EYA1</t>
  </si>
  <si>
    <t>3140106/3140101</t>
  </si>
  <si>
    <t xml:space="preserve">eyes absent homolog 1 (Drosophila) </t>
  </si>
  <si>
    <t>72392351,72397015,</t>
  </si>
  <si>
    <t>110,43,</t>
  </si>
  <si>
    <t>72396524,</t>
  </si>
  <si>
    <t>74,</t>
  </si>
  <si>
    <t>ANO4</t>
  </si>
  <si>
    <t xml:space="preserve">anoctamin 4 </t>
  </si>
  <si>
    <t>99892761,</t>
  </si>
  <si>
    <t>99819572,</t>
  </si>
  <si>
    <t>121,</t>
  </si>
  <si>
    <t>PLSCR4</t>
  </si>
  <si>
    <t>2699661/2699651/2699635/2699642/2699639/2699647/2699634/2699633/2699644/2699648/2699637/2699643/2699636/2699631</t>
  </si>
  <si>
    <t xml:space="preserve">phospholipid scramblase 4 </t>
  </si>
  <si>
    <t>147451552,</t>
  </si>
  <si>
    <t>147392849,147393092,147393789,147394857,147394899,147395642,147397141,147400350,147400461,147401512,147407007,147407069,147421303,147451466,</t>
  </si>
  <si>
    <t>30,418,956,31,34,118,115,88,53,43,49,129,45,27,</t>
  </si>
  <si>
    <t>3598468/3598460/3598454/3598467/3598465/3598464/3598457/3598456/3598449</t>
  </si>
  <si>
    <t>63718988,63725005,63730282,63731085,63732063,63733222,63733500,63733790,63734052,</t>
  </si>
  <si>
    <t>90,81,28,61,105,249,137,144,969,</t>
  </si>
  <si>
    <t>63704877,</t>
  </si>
  <si>
    <t>284,</t>
  </si>
  <si>
    <t>C6orf170</t>
  </si>
  <si>
    <t xml:space="preserve">chromosome 6 open reading frame 170 </t>
  </si>
  <si>
    <t>121468943,</t>
  </si>
  <si>
    <t>121443195,</t>
  </si>
  <si>
    <t>ADORA2B</t>
  </si>
  <si>
    <t>3711891/3711890/3711889/3711888/3711871</t>
  </si>
  <si>
    <t xml:space="preserve">adenosine A2b receptor </t>
  </si>
  <si>
    <t>15788958,</t>
  </si>
  <si>
    <t>265,</t>
  </si>
  <si>
    <t>15789384,15818776,15819353,15819383,15819782,</t>
  </si>
  <si>
    <t>221,492,29,182,63,</t>
  </si>
  <si>
    <t>WFDC10B</t>
  </si>
  <si>
    <t>3907405/3907404</t>
  </si>
  <si>
    <t xml:space="preserve">WAP four-disulfide core domain 10B </t>
  </si>
  <si>
    <t>43747967,43748049,</t>
  </si>
  <si>
    <t>28,28,</t>
  </si>
  <si>
    <t>43767045,</t>
  </si>
  <si>
    <t>CXADR</t>
  </si>
  <si>
    <t>3915504/3915502/3915503/3915499/3915491/3915500/3915482/3915495</t>
  </si>
  <si>
    <t xml:space="preserve">coxsackie virus and adenovirus receptor </t>
  </si>
  <si>
    <t>17807245,</t>
  </si>
  <si>
    <t>17807321,17841286,17845976,17854911,17855527,17859623,17859753,17859829,</t>
  </si>
  <si>
    <t>41,25,103,26,54,53,29,47,</t>
  </si>
  <si>
    <t>TMC2</t>
  </si>
  <si>
    <t>3873855/3873854</t>
  </si>
  <si>
    <t xml:space="preserve">transmembrane channel-like 2 </t>
  </si>
  <si>
    <t>2545742,2545889,</t>
  </si>
  <si>
    <t>113,69,</t>
  </si>
  <si>
    <t>2490588,</t>
  </si>
  <si>
    <t>HAUS8</t>
  </si>
  <si>
    <t>3854229/3854223</t>
  </si>
  <si>
    <t>HAUS augmin-like complex</t>
  </si>
  <si>
    <t>17021684,</t>
  </si>
  <si>
    <t>17024642,17030621,</t>
  </si>
  <si>
    <t>90,31,</t>
  </si>
  <si>
    <t>TPPP3</t>
  </si>
  <si>
    <t>3695639/3695633</t>
  </si>
  <si>
    <t>3695645/3695635</t>
  </si>
  <si>
    <t xml:space="preserve">tubulin polymerization-promoting protein family member 3 </t>
  </si>
  <si>
    <t>65981583,65982335,</t>
  </si>
  <si>
    <t>150,108,</t>
  </si>
  <si>
    <t>65981883,65984784,</t>
  </si>
  <si>
    <t>149,64,</t>
  </si>
  <si>
    <t>C2</t>
  </si>
  <si>
    <t>2902837/2902812/2902832/2902814</t>
  </si>
  <si>
    <t xml:space="preserve">complement component 2 </t>
  </si>
  <si>
    <t>32004510,32009382,32020483,32021221,</t>
  </si>
  <si>
    <t>144,102,30,112,</t>
  </si>
  <si>
    <t>32003520,</t>
  </si>
  <si>
    <t>SLC26A5</t>
  </si>
  <si>
    <t>solute carrier family 26</t>
  </si>
  <si>
    <t>102820720,</t>
  </si>
  <si>
    <t>102849211,</t>
  </si>
  <si>
    <t>3529919/3529915</t>
  </si>
  <si>
    <t>3529931/3529921</t>
  </si>
  <si>
    <t>23907360,23908721,</t>
  </si>
  <si>
    <t>27,60,</t>
  </si>
  <si>
    <t>23908982,23915045,</t>
  </si>
  <si>
    <t>464,86,</t>
  </si>
  <si>
    <t>ADAP2</t>
  </si>
  <si>
    <t>3716974/3716965</t>
  </si>
  <si>
    <t xml:space="preserve">ArfGAP with dual PH domains 2 </t>
  </si>
  <si>
    <t>26305643,26309063,</t>
  </si>
  <si>
    <t>53,1081,</t>
  </si>
  <si>
    <t>26277996,</t>
  </si>
  <si>
    <t>LRRC25</t>
  </si>
  <si>
    <t>3854959/3854956</t>
  </si>
  <si>
    <t xml:space="preserve">leucine rich repeat containing 25 </t>
  </si>
  <si>
    <t>18363797,18368185,</t>
  </si>
  <si>
    <t>33,111,</t>
  </si>
  <si>
    <t>18368337,</t>
  </si>
  <si>
    <t>RAGE</t>
  </si>
  <si>
    <t>3580309/3580251/3580259</t>
  </si>
  <si>
    <t xml:space="preserve">renal tumor antigen </t>
  </si>
  <si>
    <t>101764949,101767797,101841133,</t>
  </si>
  <si>
    <t>68,33,63,</t>
  </si>
  <si>
    <t>101819647,</t>
  </si>
  <si>
    <t>BFSP1</t>
  </si>
  <si>
    <t>3899138/3899126</t>
  </si>
  <si>
    <t>3899129/3899117</t>
  </si>
  <si>
    <t>beaded filament structural protein 1</t>
  </si>
  <si>
    <t>17437557,17459908,</t>
  </si>
  <si>
    <t>57,67,</t>
  </si>
  <si>
    <t>17423200,17440625,</t>
  </si>
  <si>
    <t>256,84,</t>
  </si>
  <si>
    <t>SLC2A10</t>
  </si>
  <si>
    <t>3887470/3887469</t>
  </si>
  <si>
    <t>44788910,44791408,</t>
  </si>
  <si>
    <t>100,117,</t>
  </si>
  <si>
    <t>44787566,</t>
  </si>
  <si>
    <t>SAMSN1</t>
  </si>
  <si>
    <t>SAM domain</t>
  </si>
  <si>
    <t>14876350,</t>
  </si>
  <si>
    <t>14780185,</t>
  </si>
  <si>
    <t>NPM2</t>
  </si>
  <si>
    <t>3089068/3089063/3089057</t>
  </si>
  <si>
    <t>3089075/3089070</t>
  </si>
  <si>
    <t>nucleophosmin</t>
  </si>
  <si>
    <t>21938183,21938893,21947568,</t>
  </si>
  <si>
    <t>90,47,30,</t>
  </si>
  <si>
    <t>21947670,21950107,</t>
  </si>
  <si>
    <t>57,33,</t>
  </si>
  <si>
    <t>BARD1</t>
  </si>
  <si>
    <t>2598126/2598124/2598119/2598123/2598117/2598116/2598115/2598102/2598109/2598120/2598110/2598107/2598108/2598104</t>
  </si>
  <si>
    <t xml:space="preserve">BRCA1 associated RING domain 1 </t>
  </si>
  <si>
    <t>215382511,</t>
  </si>
  <si>
    <t>215301682,215303384,215318043,215318691,215318765,215325422,215340459,215340588,215342214,215353529,215353607,215365274,215365326,215370031,</t>
  </si>
  <si>
    <t>195,53,84,55,47,92,104,29,68,34,794,31,73,56,</t>
  </si>
  <si>
    <t>SNX7</t>
  </si>
  <si>
    <t>2348453/2348438</t>
  </si>
  <si>
    <t xml:space="preserve">sorting nexin 7 </t>
  </si>
  <si>
    <t>98899857,98998327,</t>
  </si>
  <si>
    <t>58,228,</t>
  </si>
  <si>
    <t>98900854,</t>
  </si>
  <si>
    <t>100,</t>
  </si>
  <si>
    <t>EBF4</t>
  </si>
  <si>
    <t>3873983/3873975</t>
  </si>
  <si>
    <t xml:space="preserve">early B-cell factor 4 </t>
  </si>
  <si>
    <t>2688031,</t>
  </si>
  <si>
    <t>350,</t>
  </si>
  <si>
    <t>2684341,2688462,</t>
  </si>
  <si>
    <t>47,46,</t>
  </si>
  <si>
    <t>KIAA1161</t>
  </si>
  <si>
    <t>3203992/3203991</t>
  </si>
  <si>
    <t xml:space="preserve">KIAA1161 </t>
  </si>
  <si>
    <t>34362852,</t>
  </si>
  <si>
    <t>34359351,34360811,</t>
  </si>
  <si>
    <t>1071,1434,</t>
  </si>
  <si>
    <t>ANKLE1</t>
  </si>
  <si>
    <t>3824194/3824190</t>
  </si>
  <si>
    <t xml:space="preserve">ankyrin repeat and LEM domain containing 1 </t>
  </si>
  <si>
    <t>17253706,</t>
  </si>
  <si>
    <t>17255943,17258394,</t>
  </si>
  <si>
    <t>129,893,</t>
  </si>
  <si>
    <t>GPR35</t>
  </si>
  <si>
    <t xml:space="preserve">G protein-coupled receptor 35 </t>
  </si>
  <si>
    <t>241219121,</t>
  </si>
  <si>
    <t>206,</t>
  </si>
  <si>
    <t>241218043,</t>
  </si>
  <si>
    <t>TMEM37</t>
  </si>
  <si>
    <t>2502856/2502855</t>
  </si>
  <si>
    <t xml:space="preserve">transmembrane protein 37 </t>
  </si>
  <si>
    <t>119911179,119911310,</t>
  </si>
  <si>
    <t>129,92,</t>
  </si>
  <si>
    <t>119911441,</t>
  </si>
  <si>
    <t>KRT15</t>
  </si>
  <si>
    <t xml:space="preserve">keratin 15 </t>
  </si>
  <si>
    <t>36928248,</t>
  </si>
  <si>
    <t>36928137,</t>
  </si>
  <si>
    <t>TRPM8</t>
  </si>
  <si>
    <t>234499958,</t>
  </si>
  <si>
    <t>81,</t>
  </si>
  <si>
    <t>234580260,</t>
  </si>
  <si>
    <t>76,</t>
  </si>
  <si>
    <t>C17orf73</t>
  </si>
  <si>
    <t>3762456/3762452</t>
  </si>
  <si>
    <t xml:space="preserve">chromosome 17 open reading frame 73 </t>
  </si>
  <si>
    <t>46199283,46199748,</t>
  </si>
  <si>
    <t>58,75,</t>
  </si>
  <si>
    <t>46199833,</t>
  </si>
  <si>
    <t>3836759/3836750/3836729</t>
  </si>
  <si>
    <t>3836758/3836754/3836715/3836739/3836735/3836741/3836752/3836746/3836725/3836722/3836717/3836745/3836737/3836728/3836734/3836719/3836723</t>
  </si>
  <si>
    <t>hypoxia inducible factor 3</t>
  </si>
  <si>
    <t>51507784,51533584,51538190,</t>
  </si>
  <si>
    <t>246,32,177,</t>
  </si>
  <si>
    <t>51499137,51500373,51503318,51503813,51504249,51507266,51507621,51515548,51516885,51520641,51524363,51526328,51530002,51530050,51534632,51535288,51537869,</t>
  </si>
  <si>
    <t>46,96,48,57,165,75,125,87,131,67,86,28,32,34,31,104,207,</t>
  </si>
  <si>
    <t>LINGO2</t>
  </si>
  <si>
    <t xml:space="preserve">leucine rich repeat and Ig domain containing 2 </t>
  </si>
  <si>
    <t>27940137,</t>
  </si>
  <si>
    <t>27939185,</t>
  </si>
  <si>
    <t>767,</t>
  </si>
  <si>
    <t>3525272/3525268</t>
  </si>
  <si>
    <t>3525274/3525243/3525261/3525242/3525266/3525270/3525263</t>
  </si>
  <si>
    <t>109235300,109235865,</t>
  </si>
  <si>
    <t>34,31,</t>
  </si>
  <si>
    <t>109206322,109206494,109232648,109233449,109234433,109235476,109236043,</t>
  </si>
  <si>
    <t>144,135,564,243,194,241,95,</t>
  </si>
  <si>
    <t>PRSS16</t>
  </si>
  <si>
    <t>2899836/2899815/2899812</t>
  </si>
  <si>
    <t>2899832/2899818/2899820</t>
  </si>
  <si>
    <t>protease</t>
  </si>
  <si>
    <t>27323522,27324887,27331005,</t>
  </si>
  <si>
    <t>25,99,58,</t>
  </si>
  <si>
    <t>27326505,27326804,27330514,</t>
  </si>
  <si>
    <t>49,73,30,</t>
  </si>
  <si>
    <t>NRN1L</t>
  </si>
  <si>
    <t xml:space="preserve">neuritin 1-like </t>
  </si>
  <si>
    <t>66477671,</t>
  </si>
  <si>
    <t>66477483,</t>
  </si>
  <si>
    <t>HSCB</t>
  </si>
  <si>
    <t xml:space="preserve">HscB iron-sulfur cluster co-chaperone homolog (E. coli) </t>
  </si>
  <si>
    <t>27468097,</t>
  </si>
  <si>
    <t>27468274,</t>
  </si>
  <si>
    <t>PARD6G</t>
  </si>
  <si>
    <t xml:space="preserve">par-6 partitioning defective 6 homolog gamma (C. elegans) </t>
  </si>
  <si>
    <t>76106226,</t>
  </si>
  <si>
    <t>76061614,</t>
  </si>
  <si>
    <t>181,</t>
  </si>
  <si>
    <t>RGS13</t>
  </si>
  <si>
    <t xml:space="preserve">regulator of G-protein signaling 13 </t>
  </si>
  <si>
    <t>190880118,</t>
  </si>
  <si>
    <t>190880088,</t>
  </si>
  <si>
    <t>TIMP4</t>
  </si>
  <si>
    <t xml:space="preserve">TIMP metallopeptidase inhibitor 4 </t>
  </si>
  <si>
    <t>12175219,</t>
  </si>
  <si>
    <t>12173906,</t>
  </si>
  <si>
    <t>ZNF563</t>
  </si>
  <si>
    <t xml:space="preserve">zinc finger protein 563 </t>
  </si>
  <si>
    <t>12305337,</t>
  </si>
  <si>
    <t>12291191,</t>
  </si>
  <si>
    <t>KIF24</t>
  </si>
  <si>
    <t>3203946/3203945</t>
  </si>
  <si>
    <t>3203947/3203939</t>
  </si>
  <si>
    <t xml:space="preserve">kinesin family member 24 </t>
  </si>
  <si>
    <t>34246919,34247195,</t>
  </si>
  <si>
    <t>150,266,</t>
  </si>
  <si>
    <t>34245073,34247626,</t>
  </si>
  <si>
    <t>60,104,</t>
  </si>
  <si>
    <t>PIGX</t>
  </si>
  <si>
    <t>phosphatidylinositol glycan anchor biosynthesis</t>
  </si>
  <si>
    <t>197939262,</t>
  </si>
  <si>
    <t>113,</t>
  </si>
  <si>
    <t>197928151,</t>
  </si>
  <si>
    <t>IRS4</t>
  </si>
  <si>
    <t>4017702/4017697</t>
  </si>
  <si>
    <t xml:space="preserve">insulin receptor substrate 4 </t>
  </si>
  <si>
    <t>107864556,</t>
  </si>
  <si>
    <t>107862517,107864415,</t>
  </si>
  <si>
    <t>38,25,</t>
  </si>
  <si>
    <t>NRIP2</t>
  </si>
  <si>
    <t>3440573/3440572</t>
  </si>
  <si>
    <t xml:space="preserve">nuclear receptor interacting protein 2 </t>
  </si>
  <si>
    <t>2806521,2806658,</t>
  </si>
  <si>
    <t>91,57,</t>
  </si>
  <si>
    <t>2807355,</t>
  </si>
  <si>
    <t>HSH2D</t>
  </si>
  <si>
    <t>3823587/3823586</t>
  </si>
  <si>
    <t xml:space="preserve">hematopoietic SH2 domain containing </t>
  </si>
  <si>
    <t>16115456,16120596,</t>
  </si>
  <si>
    <t>113,84,</t>
  </si>
  <si>
    <t>16129596,</t>
  </si>
  <si>
    <t>WDR78</t>
  </si>
  <si>
    <t xml:space="preserve">WD repeat domain 78 </t>
  </si>
  <si>
    <t>67075981,</t>
  </si>
  <si>
    <t>67143512,</t>
  </si>
  <si>
    <t>ASB16</t>
  </si>
  <si>
    <t xml:space="preserve">ankyrin repeat and SOCS box-containing 16 </t>
  </si>
  <si>
    <t>39610503,</t>
  </si>
  <si>
    <t>39610553,</t>
  </si>
  <si>
    <t>ZP1</t>
  </si>
  <si>
    <t xml:space="preserve">zona pellucida glycoprotein 1 (sperm receptor) </t>
  </si>
  <si>
    <t>60399178,</t>
  </si>
  <si>
    <t>60397427,</t>
  </si>
  <si>
    <t>HOXC8</t>
  </si>
  <si>
    <t xml:space="preserve">homeobox C8 </t>
  </si>
  <si>
    <t>52689157,</t>
  </si>
  <si>
    <t>147,</t>
  </si>
  <si>
    <t>52689484,</t>
  </si>
  <si>
    <t>119,</t>
  </si>
  <si>
    <t>CST2</t>
  </si>
  <si>
    <t xml:space="preserve">cystatin SA </t>
  </si>
  <si>
    <t>23755084,</t>
  </si>
  <si>
    <t>23753895,</t>
  </si>
  <si>
    <t>KCTD14</t>
  </si>
  <si>
    <t>3383134/3383133</t>
  </si>
  <si>
    <t xml:space="preserve">potassium channel tetramerisation domain containing 14 </t>
  </si>
  <si>
    <t>77411885,</t>
  </si>
  <si>
    <t>77404773,77404863,</t>
  </si>
  <si>
    <t>25,408,</t>
  </si>
  <si>
    <t>CAPN6</t>
  </si>
  <si>
    <t xml:space="preserve">calpain 6 </t>
  </si>
  <si>
    <t>110378481,</t>
  </si>
  <si>
    <t>110400316,</t>
  </si>
  <si>
    <t>CADPS</t>
  </si>
  <si>
    <t>2679570/2679526</t>
  </si>
  <si>
    <t xml:space="preserve">Ca++-dependent secretion activator </t>
  </si>
  <si>
    <t>62611568,62835306,</t>
  </si>
  <si>
    <t>143,79,</t>
  </si>
  <si>
    <t>62493640,</t>
  </si>
  <si>
    <t>FAM100A</t>
  </si>
  <si>
    <t>3678237/3678234</t>
  </si>
  <si>
    <t>family with sequence similarity 100</t>
  </si>
  <si>
    <t>4604681,</t>
  </si>
  <si>
    <t>4599889,4600503,</t>
  </si>
  <si>
    <t>62,53,</t>
  </si>
  <si>
    <t>3333662/3333657/3333654/3333651/3333660</t>
  </si>
  <si>
    <t>62295451,</t>
  </si>
  <si>
    <t>62302071,62302928,62305950,62306742,62310313,</t>
  </si>
  <si>
    <t>80,77,65,101,122,</t>
  </si>
  <si>
    <t>IL17RE</t>
  </si>
  <si>
    <t>2610070/2610068/2610069/2610060</t>
  </si>
  <si>
    <t xml:space="preserve">interleukin 17 receptor E </t>
  </si>
  <si>
    <t>9931159,</t>
  </si>
  <si>
    <t>9919617,9923677,9924936,9925901,</t>
  </si>
  <si>
    <t>30,72,44,62,</t>
  </si>
  <si>
    <t>C11orf52</t>
  </si>
  <si>
    <t xml:space="preserve">chromosome 11 open reading frame 52 </t>
  </si>
  <si>
    <t>111294907,</t>
  </si>
  <si>
    <t>111302056,</t>
  </si>
  <si>
    <t>EMP3</t>
  </si>
  <si>
    <t xml:space="preserve">epithelial membrane protein 3 </t>
  </si>
  <si>
    <t>53520623,</t>
  </si>
  <si>
    <t>53524494,</t>
  </si>
  <si>
    <t>ABHD15</t>
  </si>
  <si>
    <t xml:space="preserve">abhydrolase domain containing 15 </t>
  </si>
  <si>
    <t>24918141,</t>
  </si>
  <si>
    <t>24913885,</t>
  </si>
  <si>
    <t>314,</t>
  </si>
  <si>
    <t>GCNT1</t>
  </si>
  <si>
    <t>3175503/3175500</t>
  </si>
  <si>
    <t>3175514/3175512/3175513</t>
  </si>
  <si>
    <t>glucosaminyl (N-acetyl) transferase 1</t>
  </si>
  <si>
    <t>78264013,78264796,</t>
  </si>
  <si>
    <t>29,117,</t>
  </si>
  <si>
    <t>78307376,78308508,78308950,</t>
  </si>
  <si>
    <t>933,225,1800,</t>
  </si>
  <si>
    <t>PTGIR</t>
  </si>
  <si>
    <t>3866101/3866096</t>
  </si>
  <si>
    <t xml:space="preserve">prostaglandin I2 (prostacyclin) receptor (IP) </t>
  </si>
  <si>
    <t>51820119,</t>
  </si>
  <si>
    <t>51816400,51818581,</t>
  </si>
  <si>
    <t>273,738,</t>
  </si>
  <si>
    <t>LOC404266</t>
  </si>
  <si>
    <t xml:space="preserve">hypothetical LOC404266 </t>
  </si>
  <si>
    <t>44036373,</t>
  </si>
  <si>
    <t>44036308,</t>
  </si>
  <si>
    <t>55,</t>
  </si>
  <si>
    <t>YY2</t>
  </si>
  <si>
    <t>3971372/3971369</t>
  </si>
  <si>
    <t xml:space="preserve">YY2 transcription factor </t>
  </si>
  <si>
    <t>21784568,</t>
  </si>
  <si>
    <t>171,</t>
  </si>
  <si>
    <t>21784785,21785038,</t>
  </si>
  <si>
    <t>91,70,</t>
  </si>
  <si>
    <t>KRT83</t>
  </si>
  <si>
    <t>3455299/3455297</t>
  </si>
  <si>
    <t xml:space="preserve">keratin 83 </t>
  </si>
  <si>
    <t>50994763,</t>
  </si>
  <si>
    <t>50996019,50996561,</t>
  </si>
  <si>
    <t>31,63,</t>
  </si>
  <si>
    <t>NUDT16</t>
  </si>
  <si>
    <t xml:space="preserve">nudix (nucleoside diphosphate linked moiety X)-type motif 16 </t>
  </si>
  <si>
    <t>132585244,</t>
  </si>
  <si>
    <t>2308,</t>
  </si>
  <si>
    <t>132583618,</t>
  </si>
  <si>
    <t>186,</t>
  </si>
  <si>
    <t>2350544/2350537/2350536/2350534/2350540/2350539/2350535</t>
  </si>
  <si>
    <t xml:space="preserve">KIAA1324 </t>
  </si>
  <si>
    <t>109506040,</t>
  </si>
  <si>
    <t>109542166,109542720,109544052,109544205,109544880,109544933,109547100,</t>
  </si>
  <si>
    <t>55,67,59,164,28,95,54,</t>
  </si>
  <si>
    <t>2568728/2568725/2568718/2568703/2568694/2568697/2568695/2568700/2568698</t>
  </si>
  <si>
    <t xml:space="preserve">four and a half LIM domains 2 </t>
  </si>
  <si>
    <t>105381925,</t>
  </si>
  <si>
    <t>105343758,105344242,105346175,105346290,105350463,105356471,105369276,105379536,105381762,</t>
  </si>
  <si>
    <t>327,79,55,55,135,151,126,51,97,</t>
  </si>
  <si>
    <t>LOC401127</t>
  </si>
  <si>
    <t>2724384/2724381</t>
  </si>
  <si>
    <t xml:space="preserve">WD repeat domain 5 pseudogene </t>
  </si>
  <si>
    <t>39159143,</t>
  </si>
  <si>
    <t>39158614,39158807,</t>
  </si>
  <si>
    <t>67,44,</t>
  </si>
  <si>
    <t>POM121C</t>
  </si>
  <si>
    <t xml:space="preserve">POM121 membrane glycoprotein C </t>
  </si>
  <si>
    <t>74860730,</t>
  </si>
  <si>
    <t>74859447,</t>
  </si>
  <si>
    <t>PHOX2B</t>
  </si>
  <si>
    <t xml:space="preserve">paired-like homeobox 2b </t>
  </si>
  <si>
    <t>41445150,</t>
  </si>
  <si>
    <t>118,</t>
  </si>
  <si>
    <t>41442191,</t>
  </si>
  <si>
    <t>TMEM182</t>
  </si>
  <si>
    <t xml:space="preserve">transmembrane protein 182 </t>
  </si>
  <si>
    <t>102747222,</t>
  </si>
  <si>
    <t>94,</t>
  </si>
  <si>
    <t>102780755,</t>
  </si>
  <si>
    <t>GPR55</t>
  </si>
  <si>
    <t xml:space="preserve">G protein-coupled receptor 55 </t>
  </si>
  <si>
    <t>231483273,</t>
  </si>
  <si>
    <t>231483862,</t>
  </si>
  <si>
    <t>CA14</t>
  </si>
  <si>
    <t xml:space="preserve">carbonic anhydrase XIV </t>
  </si>
  <si>
    <t>148500491,</t>
  </si>
  <si>
    <t>159,</t>
  </si>
  <si>
    <t>148501202,</t>
  </si>
  <si>
    <t>C12orf76</t>
  </si>
  <si>
    <t xml:space="preserve">chromosome 12 open reading frame 76 </t>
  </si>
  <si>
    <t>108979381,</t>
  </si>
  <si>
    <t>108963815,</t>
  </si>
  <si>
    <t>449,</t>
  </si>
  <si>
    <t>HIST1H2BK</t>
  </si>
  <si>
    <t>histone cluster 1</t>
  </si>
  <si>
    <t>27214069,</t>
  </si>
  <si>
    <t>301,</t>
  </si>
  <si>
    <t>27222488,</t>
  </si>
  <si>
    <t>CEACAM4</t>
  </si>
  <si>
    <t>3863202/3863201</t>
  </si>
  <si>
    <t xml:space="preserve">carcinoembryonic antigen-related cell adhesion molecule 4 </t>
  </si>
  <si>
    <t>46824134,46825108,</t>
  </si>
  <si>
    <t>40,57,</t>
  </si>
  <si>
    <t>46818805,</t>
  </si>
  <si>
    <t>VAX1</t>
  </si>
  <si>
    <t xml:space="preserve">ventral anterior homeobox 1 </t>
  </si>
  <si>
    <t>118887502,</t>
  </si>
  <si>
    <t>118887318,</t>
  </si>
  <si>
    <t>177,</t>
  </si>
  <si>
    <t>2742129/2742127/2742114/2742128/2742125/2742121/2742126</t>
  </si>
  <si>
    <t>123967807,124016928,124032874,124033004,124033610,124035487,124036158,</t>
  </si>
  <si>
    <t>112,77,128,25,828,268,958,</t>
  </si>
  <si>
    <t>RARB</t>
  </si>
  <si>
    <t>25444255,</t>
  </si>
  <si>
    <t>25597043,</t>
  </si>
  <si>
    <t>163,</t>
  </si>
  <si>
    <t>Yes</t>
  </si>
  <si>
    <t>TMEM220</t>
  </si>
  <si>
    <t xml:space="preserve">transmembrane protein 220 </t>
  </si>
  <si>
    <t>10573837,</t>
  </si>
  <si>
    <t>10569070,</t>
  </si>
  <si>
    <t>91,</t>
  </si>
  <si>
    <t>ZNF441</t>
  </si>
  <si>
    <t xml:space="preserve">zinc finger protein 441 </t>
  </si>
  <si>
    <t>11738939,</t>
  </si>
  <si>
    <t>11753372,</t>
  </si>
  <si>
    <t>238,</t>
  </si>
  <si>
    <t>SEMA6D</t>
  </si>
  <si>
    <t>45839234,</t>
  </si>
  <si>
    <t>54,</t>
  </si>
  <si>
    <t>45797991,</t>
  </si>
  <si>
    <t>FAM118A</t>
  </si>
  <si>
    <t>3948584/3948555/3948579/3948572/3948570</t>
  </si>
  <si>
    <t>family with sequence similarity 118</t>
  </si>
  <si>
    <t>44084575,</t>
  </si>
  <si>
    <t>144,</t>
  </si>
  <si>
    <t>44097759,44105166,44107023,44110873,44115001,</t>
  </si>
  <si>
    <t>210,107,187,78,215,</t>
  </si>
  <si>
    <t>PPP1R14A</t>
  </si>
  <si>
    <t>43433749,</t>
  </si>
  <si>
    <t>43435396,</t>
  </si>
  <si>
    <t>C15orf51</t>
  </si>
  <si>
    <t>3641609/3641608</t>
  </si>
  <si>
    <t xml:space="preserve">chromosome 15 open reading frame 51 </t>
  </si>
  <si>
    <t>98164566,</t>
  </si>
  <si>
    <t>98157865,98157913,</t>
  </si>
  <si>
    <t>30,45,</t>
  </si>
  <si>
    <t>PTN</t>
  </si>
  <si>
    <t xml:space="preserve">pleiotrophin </t>
  </si>
  <si>
    <t>136588771,</t>
  </si>
  <si>
    <t>108,</t>
  </si>
  <si>
    <t>136590178,</t>
  </si>
  <si>
    <t>TRIM29</t>
  </si>
  <si>
    <t xml:space="preserve">tripartite motif-containing 29 </t>
  </si>
  <si>
    <t>119494155,</t>
  </si>
  <si>
    <t>119503437,</t>
  </si>
  <si>
    <t>CELP</t>
  </si>
  <si>
    <t xml:space="preserve">carboxyl ester lipase pseudogene </t>
  </si>
  <si>
    <t>134947769,</t>
  </si>
  <si>
    <t>134951635,</t>
  </si>
  <si>
    <t>C21orf58</t>
  </si>
  <si>
    <t>3935396/3935382</t>
  </si>
  <si>
    <t>3935386/3935379</t>
  </si>
  <si>
    <t xml:space="preserve">chromosome 21 open reading frame 58 </t>
  </si>
  <si>
    <t>46546095,46561618,</t>
  </si>
  <si>
    <t>143,48,</t>
  </si>
  <si>
    <t>46545068,46555798,</t>
  </si>
  <si>
    <t>48,34,</t>
  </si>
  <si>
    <t>PPIB</t>
  </si>
  <si>
    <t>3629008/3628997</t>
  </si>
  <si>
    <t xml:space="preserve">peptidylprolyl isomerase B (cyclophilin B) </t>
  </si>
  <si>
    <t>62242239,</t>
  </si>
  <si>
    <t>62235280,62242126,</t>
  </si>
  <si>
    <t>97,86,</t>
  </si>
  <si>
    <t>TEC</t>
  </si>
  <si>
    <t>2768420/2768412</t>
  </si>
  <si>
    <t xml:space="preserve">tec protein tyrosine kinase </t>
  </si>
  <si>
    <t>47843114,47853454,</t>
  </si>
  <si>
    <t>60,39,</t>
  </si>
  <si>
    <t>47832726,</t>
  </si>
  <si>
    <t>1290,</t>
  </si>
  <si>
    <t>GJC3</t>
  </si>
  <si>
    <t>gap junction protein</t>
  </si>
  <si>
    <t>99364707,</t>
  </si>
  <si>
    <t>99364656,</t>
  </si>
  <si>
    <t>BOLL</t>
  </si>
  <si>
    <t>bol</t>
  </si>
  <si>
    <t>198358184,</t>
  </si>
  <si>
    <t>198330322,</t>
  </si>
  <si>
    <t>ZNF77</t>
  </si>
  <si>
    <t>3846072/3846066</t>
  </si>
  <si>
    <t xml:space="preserve">zinc finger protein 77 </t>
  </si>
  <si>
    <t>2895864,</t>
  </si>
  <si>
    <t>2884284,2890380,</t>
  </si>
  <si>
    <t>201,26,</t>
  </si>
  <si>
    <t>TMIE</t>
  </si>
  <si>
    <t xml:space="preserve">transmembrane inner ear </t>
  </si>
  <si>
    <t>46726252,</t>
  </si>
  <si>
    <t>46726094,</t>
  </si>
  <si>
    <t>CTA-216E10.6</t>
  </si>
  <si>
    <t xml:space="preserve">hypothetical FLJ23584 </t>
  </si>
  <si>
    <t>40416681,</t>
  </si>
  <si>
    <t>40420796,</t>
  </si>
  <si>
    <t>CCDC64</t>
  </si>
  <si>
    <t xml:space="preserve">coiled-coil domain containing 64 </t>
  </si>
  <si>
    <t>118912074,</t>
  </si>
  <si>
    <t>150,</t>
  </si>
  <si>
    <t>119016296,</t>
  </si>
  <si>
    <t>C22orf39</t>
  </si>
  <si>
    <t xml:space="preserve">chromosome 22 open reading frame 39 </t>
  </si>
  <si>
    <t>17811863,</t>
  </si>
  <si>
    <t>17811205,</t>
  </si>
  <si>
    <t>408,</t>
  </si>
  <si>
    <t>2994992/2994991/2994989/2994983</t>
  </si>
  <si>
    <t>29570165,29572471,29572699,29572947,</t>
  </si>
  <si>
    <t>248,61,158,352,</t>
  </si>
  <si>
    <t>KSR2</t>
  </si>
  <si>
    <t>3473647/3473614/3473604</t>
  </si>
  <si>
    <t>3473627/3473608/3473617/3473603/3473626/3473610/3473602/3473623/3473622/3473618/3473601</t>
  </si>
  <si>
    <t xml:space="preserve">kinase suppressor of ras 2 </t>
  </si>
  <si>
    <t>116398692,116447169,116589708,</t>
  </si>
  <si>
    <t>91,201,133,</t>
  </si>
  <si>
    <t>116391864,116393393,116393482,116406625,116407801,116453129,116453866,116477381,116480694,116501314,116504478,</t>
  </si>
  <si>
    <t>41,82,27,103,78,35,30,82,29,76,67,</t>
  </si>
  <si>
    <t>COLEC10</t>
  </si>
  <si>
    <t xml:space="preserve">collectin sub-family member 10 (C-type lectin) </t>
  </si>
  <si>
    <t>120171136,</t>
  </si>
  <si>
    <t>120172588,</t>
  </si>
  <si>
    <t>GPR128</t>
  </si>
  <si>
    <t xml:space="preserve">G protein-coupled receptor 128 </t>
  </si>
  <si>
    <t>101856606,</t>
  </si>
  <si>
    <t>101834799,</t>
  </si>
  <si>
    <t>SIRPG</t>
  </si>
  <si>
    <t xml:space="preserve">signal-regulatory protein gamma </t>
  </si>
  <si>
    <t>1578029,</t>
  </si>
  <si>
    <t>1577774,</t>
  </si>
  <si>
    <t>2668525/2668524</t>
  </si>
  <si>
    <t>33619488,</t>
  </si>
  <si>
    <t>33661778,33661820,</t>
  </si>
  <si>
    <t>34,80,</t>
  </si>
  <si>
    <t>RPL13AP17</t>
  </si>
  <si>
    <t xml:space="preserve">ribosomal protein L13a pseudogene 17 </t>
  </si>
  <si>
    <t>77825577,</t>
  </si>
  <si>
    <t>77825926,</t>
  </si>
  <si>
    <t>REG1A</t>
  </si>
  <si>
    <t xml:space="preserve">regenerating islet-derived 1 alpha </t>
  </si>
  <si>
    <t>79202636,</t>
  </si>
  <si>
    <t>79201105,</t>
  </si>
  <si>
    <t>CRYGS</t>
  </si>
  <si>
    <t>crystallin</t>
  </si>
  <si>
    <t>187739188,</t>
  </si>
  <si>
    <t>156,</t>
  </si>
  <si>
    <t>187744810,</t>
  </si>
  <si>
    <t>30420954,</t>
  </si>
  <si>
    <t>30422196,</t>
  </si>
  <si>
    <t xml:space="preserve">iron-sulfur cluster scaffold homolog (E. coli) </t>
  </si>
  <si>
    <t>107480545,</t>
  </si>
  <si>
    <t>95,</t>
  </si>
  <si>
    <t>107481965,</t>
  </si>
  <si>
    <t>ANKRD6</t>
  </si>
  <si>
    <t>2916861/2916856</t>
  </si>
  <si>
    <t xml:space="preserve">ankyrin repeat domain 6 </t>
  </si>
  <si>
    <t>90369469,90378754,</t>
  </si>
  <si>
    <t>38,28,</t>
  </si>
  <si>
    <t>90369509,</t>
  </si>
  <si>
    <t>CCDC138</t>
  </si>
  <si>
    <t>2499250/2499246</t>
  </si>
  <si>
    <t xml:space="preserve">coiled-coil domain containing 138 </t>
  </si>
  <si>
    <t>108769655,</t>
  </si>
  <si>
    <t>108795708,108839755,</t>
  </si>
  <si>
    <t>53,104,</t>
  </si>
  <si>
    <t>SLC14A2</t>
  </si>
  <si>
    <t>solute carrier family 14 (urea transporter)</t>
  </si>
  <si>
    <t>41516282,</t>
  </si>
  <si>
    <t>41473712,</t>
  </si>
  <si>
    <t>139,</t>
  </si>
  <si>
    <t>UPK1A</t>
  </si>
  <si>
    <t xml:space="preserve">uroplakin 1A </t>
  </si>
  <si>
    <t>40850961,</t>
  </si>
  <si>
    <t>289,</t>
  </si>
  <si>
    <t>40851274,</t>
  </si>
  <si>
    <t>UGT2A3</t>
  </si>
  <si>
    <t>UDP glucuronosyltransferase 2 family</t>
  </si>
  <si>
    <t>69852068,</t>
  </si>
  <si>
    <t>69851960,</t>
  </si>
  <si>
    <t>C1orf190</t>
  </si>
  <si>
    <t>2334635/2334631</t>
  </si>
  <si>
    <t xml:space="preserve">chromosome 1 open reading frame 190 </t>
  </si>
  <si>
    <t>46441693,46458448,</t>
  </si>
  <si>
    <t>157,25,</t>
  </si>
  <si>
    <t>46457958,</t>
  </si>
  <si>
    <t>247,</t>
  </si>
  <si>
    <t>ZNF503</t>
  </si>
  <si>
    <t>3295441/3295430</t>
  </si>
  <si>
    <t xml:space="preserve">zinc finger protein 503 </t>
  </si>
  <si>
    <t>76829669,</t>
  </si>
  <si>
    <t>76829000,76831065,</t>
  </si>
  <si>
    <t>178,34,</t>
  </si>
  <si>
    <t>C1orf50</t>
  </si>
  <si>
    <t>2332777/2332775/2332774</t>
  </si>
  <si>
    <t xml:space="preserve">chromosome 1 open reading frame 50 </t>
  </si>
  <si>
    <t>43005607,</t>
  </si>
  <si>
    <t>43011823,43012996,43013479,</t>
  </si>
  <si>
    <t>73,105,126,</t>
  </si>
  <si>
    <t>SLC13A2</t>
  </si>
  <si>
    <t>3715629/3715625</t>
  </si>
  <si>
    <t>solute carrier family 13 (sodium-dependent dicarboxylate transporter)</t>
  </si>
  <si>
    <t>23841627,23842599,</t>
  </si>
  <si>
    <t>108,50,</t>
  </si>
  <si>
    <t>23848247,</t>
  </si>
  <si>
    <t>MACC1</t>
  </si>
  <si>
    <t xml:space="preserve">metastasis associated in colon cancer 1 </t>
  </si>
  <si>
    <t>20147041,</t>
  </si>
  <si>
    <t>20165684,</t>
  </si>
  <si>
    <t>261,</t>
  </si>
  <si>
    <t>ENPP1</t>
  </si>
  <si>
    <t>2925979/2925962/2925973</t>
  </si>
  <si>
    <t>ectonucleotide pyrophosphatase</t>
  </si>
  <si>
    <t>132170944,</t>
  </si>
  <si>
    <t>132212846,132230867,132238609,</t>
  </si>
  <si>
    <t>94,87,47,</t>
  </si>
  <si>
    <t>C19orf12</t>
  </si>
  <si>
    <t xml:space="preserve">chromosome 19 open reading frame 12 </t>
  </si>
  <si>
    <t>34885540,</t>
  </si>
  <si>
    <t>34885459,</t>
  </si>
  <si>
    <t>2571517/2571512/2571511/2571514</t>
  </si>
  <si>
    <t>interleukin 1</t>
  </si>
  <si>
    <t>113304067,113304418,113305340,113306743,</t>
  </si>
  <si>
    <t>307,126,130,107,</t>
  </si>
  <si>
    <t>113307506,</t>
  </si>
  <si>
    <t>psiTPTE22</t>
  </si>
  <si>
    <t xml:space="preserve">TPTE pseudogene </t>
  </si>
  <si>
    <t>15462955,</t>
  </si>
  <si>
    <t>15463037,</t>
  </si>
  <si>
    <t>2621609/2621600/2621590/2621608/2621598/2621607/2621605/2621606/2621602/2621604/2621603</t>
  </si>
  <si>
    <t>48264121,48277399,48284500,48284716,48285236,48285281,48285374,48285469,48286291,48286541,48286929,</t>
  </si>
  <si>
    <t>51,35,132,376,30,63,25,520,135,195,165,</t>
  </si>
  <si>
    <t>LRTM1</t>
  </si>
  <si>
    <t xml:space="preserve">leucine-rich repeats and transmembrane domains 1 </t>
  </si>
  <si>
    <t>54927575,</t>
  </si>
  <si>
    <t>188,</t>
  </si>
  <si>
    <t>54927797,</t>
  </si>
  <si>
    <t>ATP10B</t>
  </si>
  <si>
    <t>ATPase</t>
  </si>
  <si>
    <t>160003733,</t>
  </si>
  <si>
    <t>160030052,</t>
  </si>
  <si>
    <t>194,</t>
  </si>
  <si>
    <t>SLC22A18</t>
  </si>
  <si>
    <t>solute carrier family 22</t>
  </si>
  <si>
    <t>2886058,</t>
  </si>
  <si>
    <t>2902841,</t>
  </si>
  <si>
    <t>116,</t>
  </si>
  <si>
    <t>HMHB1</t>
  </si>
  <si>
    <t xml:space="preserve">histocompatibility (minor) HB-1 </t>
  </si>
  <si>
    <t>143172028,</t>
  </si>
  <si>
    <t>143180241,</t>
  </si>
  <si>
    <t>THEG</t>
  </si>
  <si>
    <t>3844523/3844521</t>
  </si>
  <si>
    <t>3844528/3844518</t>
  </si>
  <si>
    <t xml:space="preserve">Theg homolog (mouse) </t>
  </si>
  <si>
    <t>313321,318075,</t>
  </si>
  <si>
    <t>29,137,</t>
  </si>
  <si>
    <t>313200,324494,</t>
  </si>
  <si>
    <t>28,38,</t>
  </si>
  <si>
    <t>RP3-377H14.5</t>
  </si>
  <si>
    <t xml:space="preserve">hypothetical LOC285830 </t>
  </si>
  <si>
    <t>29824669,</t>
  </si>
  <si>
    <t>29813842,</t>
  </si>
  <si>
    <t>PDIK1L</t>
  </si>
  <si>
    <t>2326294/2326293</t>
  </si>
  <si>
    <t xml:space="preserve">PDLIM1 interacting kinase 1 like </t>
  </si>
  <si>
    <t>26320946,26322377,</t>
  </si>
  <si>
    <t>420,1323,</t>
  </si>
  <si>
    <t>26310926,</t>
  </si>
  <si>
    <t>MS4A5</t>
  </si>
  <si>
    <t>membrane-spanning 4-domains</t>
  </si>
  <si>
    <t>59954948,</t>
  </si>
  <si>
    <t>59953728,</t>
  </si>
  <si>
    <t>ACSBG1</t>
  </si>
  <si>
    <t xml:space="preserve">acyl-CoA synthetase bubblegum family member 1 </t>
  </si>
  <si>
    <t>76273338,</t>
  </si>
  <si>
    <t>76261863,</t>
  </si>
  <si>
    <t>ST8SIA5</t>
  </si>
  <si>
    <t>ST8 alpha-N-acetyl-neuraminide alpha-2</t>
  </si>
  <si>
    <t>42514281,</t>
  </si>
  <si>
    <t>42590505,</t>
  </si>
  <si>
    <t>KRT38</t>
  </si>
  <si>
    <t>3756990/3756987</t>
  </si>
  <si>
    <t xml:space="preserve">keratin 38 </t>
  </si>
  <si>
    <t>36848985,36850255,</t>
  </si>
  <si>
    <t>148,38,</t>
  </si>
  <si>
    <t>36848273,</t>
  </si>
  <si>
    <t>RIC3</t>
  </si>
  <si>
    <t xml:space="preserve">resistance to inhibitors of cholinesterase 3 homolog (C. elegans) </t>
  </si>
  <si>
    <t>8118237,</t>
  </si>
  <si>
    <t>8147113,</t>
  </si>
  <si>
    <t>AKAP7</t>
  </si>
  <si>
    <t>2925768/2925748</t>
  </si>
  <si>
    <t xml:space="preserve">A kinase (PRKA) anchor protein 7 </t>
  </si>
  <si>
    <t>131562317,131644379,</t>
  </si>
  <si>
    <t>90,70,</t>
  </si>
  <si>
    <t>131645278,</t>
  </si>
  <si>
    <t>815,</t>
  </si>
  <si>
    <t>RHBDL3</t>
  </si>
  <si>
    <t>rhomboid</t>
  </si>
  <si>
    <t>27649285,</t>
  </si>
  <si>
    <t>27639966,</t>
  </si>
  <si>
    <t>130,</t>
  </si>
  <si>
    <t>OR3A4</t>
  </si>
  <si>
    <t>olfactory receptor</t>
  </si>
  <si>
    <t>3161118,</t>
  </si>
  <si>
    <t>3161174,</t>
  </si>
  <si>
    <t>PITX3</t>
  </si>
  <si>
    <t>3304268/3304267</t>
  </si>
  <si>
    <t xml:space="preserve">paired-like homeodomain 3 </t>
  </si>
  <si>
    <t>103979936,103979990,</t>
  </si>
  <si>
    <t>26,175,</t>
  </si>
  <si>
    <t>103981721,</t>
  </si>
  <si>
    <t>2327052/2327051</t>
  </si>
  <si>
    <t xml:space="preserve">G protein-coupled receptor 3 </t>
  </si>
  <si>
    <t>27593185,27593926,</t>
  </si>
  <si>
    <t>397,723,</t>
  </si>
  <si>
    <t>27591740,</t>
  </si>
  <si>
    <t>2873907/2873902</t>
  </si>
  <si>
    <t>2873941/2873919/2873920/2873915</t>
  </si>
  <si>
    <t xml:space="preserve">membrane-associated ring finger (C3HC4) 3 </t>
  </si>
  <si>
    <t>126234249,126241811,</t>
  </si>
  <si>
    <t>110,156,</t>
  </si>
  <si>
    <t>126278522,126281583,126281766,126393942,</t>
  </si>
  <si>
    <t>197,126,43,114,</t>
  </si>
  <si>
    <t>3565212/3565208/3565211/3565209</t>
  </si>
  <si>
    <t>53486820,53487258,53488419,53488645,</t>
  </si>
  <si>
    <t>332,28,214,28,</t>
  </si>
  <si>
    <t>2835743/2835736</t>
  </si>
  <si>
    <t xml:space="preserve">glutathione peroxidase 3 (plasma) </t>
  </si>
  <si>
    <t>150386671,150388353,</t>
  </si>
  <si>
    <t>97,172,</t>
  </si>
  <si>
    <t>150380452,</t>
  </si>
  <si>
    <t>CRYGC</t>
  </si>
  <si>
    <t>208701188,</t>
  </si>
  <si>
    <t>166,</t>
  </si>
  <si>
    <t>208702762,</t>
  </si>
  <si>
    <t>CXCL12</t>
  </si>
  <si>
    <t>3286622/3286621/3286608/3286607/3286605/3286606/3286620/3286619/3286609/3286618/3286617</t>
  </si>
  <si>
    <t xml:space="preserve">chemokine (C-X-C motif) ligand 12 (stromal cell-derived factor 1) </t>
  </si>
  <si>
    <t>44186055,44187419,44187470,44187822,44188259,44192913,44193123,44193245,44194108,44196229,44200399,</t>
  </si>
  <si>
    <t>914,26,304,103,521,195,97,827,53,85,54,</t>
  </si>
  <si>
    <t>44200502,</t>
  </si>
  <si>
    <t>TLR2</t>
  </si>
  <si>
    <t>2748357/2748355</t>
  </si>
  <si>
    <t xml:space="preserve">toll-like receptor 2 </t>
  </si>
  <si>
    <t>154843585,154844443,</t>
  </si>
  <si>
    <t>242,1332,</t>
  </si>
  <si>
    <t>154828592,</t>
  </si>
  <si>
    <t>FETUB</t>
  </si>
  <si>
    <t xml:space="preserve">fetuin B </t>
  </si>
  <si>
    <t>187841041,</t>
  </si>
  <si>
    <t>187853073,</t>
  </si>
  <si>
    <t>C12orf39</t>
  </si>
  <si>
    <t xml:space="preserve">chromosome 12 open reading frame 39 </t>
  </si>
  <si>
    <t>21571930,</t>
  </si>
  <si>
    <t>21571102,</t>
  </si>
  <si>
    <t>IRF4</t>
  </si>
  <si>
    <t xml:space="preserve">interferon regulatory factor 4 </t>
  </si>
  <si>
    <t>338232,</t>
  </si>
  <si>
    <t>339851,</t>
  </si>
  <si>
    <t>146,</t>
  </si>
  <si>
    <t>ERBB3</t>
  </si>
  <si>
    <t xml:space="preserve">v-erb-b2 erythroblastic leukemia viral oncogene homolog 3 (avian) </t>
  </si>
  <si>
    <t>54775762,</t>
  </si>
  <si>
    <t>84,</t>
  </si>
  <si>
    <t>54760352,</t>
  </si>
  <si>
    <t>C14orf37</t>
  </si>
  <si>
    <t xml:space="preserve">chromosome 14 open reading frame 37 </t>
  </si>
  <si>
    <t>57633203,</t>
  </si>
  <si>
    <t>127,</t>
  </si>
  <si>
    <t>57633426,</t>
  </si>
  <si>
    <t>IL1A</t>
  </si>
  <si>
    <t>113248391,</t>
  </si>
  <si>
    <t>633,</t>
  </si>
  <si>
    <t>113249291,</t>
  </si>
  <si>
    <t>CCNJ</t>
  </si>
  <si>
    <t>3259417/3259413/3259416/3259415/3259411/3259410/3259406</t>
  </si>
  <si>
    <t xml:space="preserve">cyclin J </t>
  </si>
  <si>
    <t>97793382,</t>
  </si>
  <si>
    <t>97794171,97806489,97806638,97806970,97807640,97808009,97809508,</t>
  </si>
  <si>
    <t>39,83,30,25,244,1037,538,</t>
  </si>
  <si>
    <t>RASGRF2</t>
  </si>
  <si>
    <t>2818030/2817998/2817995/2817969/2817993/2817984/2817985/2817976/2817973/2817992/2817991/2817968/2817982/2817956/2817974/2817986/2817961/2818017/2817962/2818011/2818000/2817970/2817994/2817944</t>
  </si>
  <si>
    <t>2818023/2818019</t>
  </si>
  <si>
    <t xml:space="preserve">Ras protein-specific guanine nucleotide-releasing factor 2 </t>
  </si>
  <si>
    <t>80292327,80374455,80399615,80399642,80402086,80404774,80411745,80412220,80417384,80418415,80424384,80425872,80426431,80426511,80440571,80444256,80445169,80445246,80445289,80455250,80458649,80511750,80532905,80551294,</t>
  </si>
  <si>
    <t>164,104,26,78,56,152,28,139,58,109,142,66,25,57,83,146,41,42,80,92,52,106,106,60,</t>
  </si>
  <si>
    <t>80538821,80543991,</t>
  </si>
  <si>
    <t>55,98,</t>
  </si>
  <si>
    <t>RAB15</t>
  </si>
  <si>
    <t>3568639/3568636/3568635/3568630/3568621</t>
  </si>
  <si>
    <t>64487441,</t>
  </si>
  <si>
    <t>64482727,64485160,64487574,64488074,64488984,</t>
  </si>
  <si>
    <t>449,42,40,43,42,</t>
  </si>
  <si>
    <t>GRID2</t>
  </si>
  <si>
    <t>glutamate receptor</t>
  </si>
  <si>
    <t>94378547,</t>
  </si>
  <si>
    <t>94912271,</t>
  </si>
  <si>
    <t>GLIS1</t>
  </si>
  <si>
    <t xml:space="preserve">GLIS family zinc finger 1 </t>
  </si>
  <si>
    <t>53744911,</t>
  </si>
  <si>
    <t>79,</t>
  </si>
  <si>
    <t>53745002,</t>
  </si>
  <si>
    <t>KRT3</t>
  </si>
  <si>
    <t xml:space="preserve">keratin 3 </t>
  </si>
  <si>
    <t>51475953,</t>
  </si>
  <si>
    <t>51475498,</t>
  </si>
  <si>
    <t>HLX</t>
  </si>
  <si>
    <t>2381393/2381391/2381376/2381384/2381377/2381375/2381372/2381388/2381383/2381381/2381387/2381380/2381390/2381379/2381374/2381392/2381389</t>
  </si>
  <si>
    <t>2381378/2381373</t>
  </si>
  <si>
    <t xml:space="preserve">H2.0-like homeobox </t>
  </si>
  <si>
    <t>219119424,219119698,219119829,219119877,219120037,219120121,219120273,219120342,219121159,219122131,219124178,219124392,219124444,219124670,219124774,219124923,219124957,</t>
  </si>
  <si>
    <t>96,103,40,104,44,88,25,72,168,140,211,26,225,56,117,26,39,</t>
  </si>
  <si>
    <t>219119586,219120082,</t>
  </si>
  <si>
    <t>62,33,</t>
  </si>
  <si>
    <t>PRY</t>
  </si>
  <si>
    <t>PTPN13-like</t>
  </si>
  <si>
    <t>Y</t>
  </si>
  <si>
    <t>23069771,</t>
  </si>
  <si>
    <t>23057059,</t>
  </si>
  <si>
    <t>CST9L</t>
  </si>
  <si>
    <t xml:space="preserve">cystatin 9-like </t>
  </si>
  <si>
    <t>23497047,</t>
  </si>
  <si>
    <t>23493585,</t>
  </si>
  <si>
    <t>BTK</t>
  </si>
  <si>
    <t xml:space="preserve">Bruton agammaglobulinemia tyrosine kinase </t>
  </si>
  <si>
    <t>100497738,</t>
  </si>
  <si>
    <t>100497857,</t>
  </si>
  <si>
    <t>3842154/3842152/3842145/3842151/3842146</t>
  </si>
  <si>
    <t>3842156/3842155</t>
  </si>
  <si>
    <t xml:space="preserve">ribosomal protein L28 </t>
  </si>
  <si>
    <t>60589547,60589761,60591114,60591158,60591439,</t>
  </si>
  <si>
    <t>72,30,42,30,37,</t>
  </si>
  <si>
    <t>60592189,60594735,</t>
  </si>
  <si>
    <t>1131,141,</t>
  </si>
  <si>
    <t>CORO6</t>
  </si>
  <si>
    <t>3751606/3751596</t>
  </si>
  <si>
    <t>3751593/3751591</t>
  </si>
  <si>
    <t xml:space="preserve">coronin 6 </t>
  </si>
  <si>
    <t>24967252,24968658,</t>
  </si>
  <si>
    <t>50,83,</t>
  </si>
  <si>
    <t>24966157,24966889,</t>
  </si>
  <si>
    <t>356,82,</t>
  </si>
  <si>
    <t>CCNB2</t>
  </si>
  <si>
    <t>3595994/3595991/3595986/3595983/3595992/3595990/3595989/3595984/3595988</t>
  </si>
  <si>
    <t xml:space="preserve">cyclin B2 </t>
  </si>
  <si>
    <t>57184725,</t>
  </si>
  <si>
    <t>57186813,57186912,57187096,57193935,57193967,57194255,57196187,57196761,57203017,</t>
  </si>
  <si>
    <t>85,30,32,30,113,102,147,36,29,</t>
  </si>
  <si>
    <t>LIPH</t>
  </si>
  <si>
    <t>lipase</t>
  </si>
  <si>
    <t>186708603,</t>
  </si>
  <si>
    <t>186708881,</t>
  </si>
  <si>
    <t>283,</t>
  </si>
  <si>
    <t>EARS2</t>
  </si>
  <si>
    <t>3685279/3685274/3685272</t>
  </si>
  <si>
    <t>glutamyl-tRNA synthetase 2</t>
  </si>
  <si>
    <t>23476033,</t>
  </si>
  <si>
    <t>23444067,23448345,23453713,</t>
  </si>
  <si>
    <t>111,107,361,</t>
  </si>
  <si>
    <t>NECAB2</t>
  </si>
  <si>
    <t>3671575/3671553</t>
  </si>
  <si>
    <t xml:space="preserve">N-terminal EF-hand calcium binding protein 2 </t>
  </si>
  <si>
    <t>82559784,82593424,</t>
  </si>
  <si>
    <t>172,29,</t>
  </si>
  <si>
    <t>82593587,</t>
  </si>
  <si>
    <t>207,</t>
  </si>
  <si>
    <t>GPR133</t>
  </si>
  <si>
    <t>3438186/3438180</t>
  </si>
  <si>
    <t xml:space="preserve">G protein-coupled receptor 133 </t>
  </si>
  <si>
    <t>130186568,130189674,</t>
  </si>
  <si>
    <t>82,88,</t>
  </si>
  <si>
    <t>130050884,</t>
  </si>
  <si>
    <t>RHOU</t>
  </si>
  <si>
    <t>2384422/2384414</t>
  </si>
  <si>
    <t>ras homolog gene family</t>
  </si>
  <si>
    <t>226938232,</t>
  </si>
  <si>
    <t>226940058,226946174,</t>
  </si>
  <si>
    <t>44,134,</t>
  </si>
  <si>
    <t>ASS1</t>
  </si>
  <si>
    <t>3191549/3191541/3191536</t>
  </si>
  <si>
    <t xml:space="preserve">argininosuccinate synthetase 1 </t>
  </si>
  <si>
    <t>132354603,</t>
  </si>
  <si>
    <t>132319519,132329333,132342097,</t>
  </si>
  <si>
    <t>63,36,73,</t>
  </si>
  <si>
    <t>PON1</t>
  </si>
  <si>
    <t xml:space="preserve">paraoxonase 1 </t>
  </si>
  <si>
    <t>94791662,</t>
  </si>
  <si>
    <t>94778781,</t>
  </si>
  <si>
    <t>RCAN1</t>
  </si>
  <si>
    <t>3930258/3930254/3930252/3930241/3930243/3930244/3930240/3930242</t>
  </si>
  <si>
    <t xml:space="preserve">regulator of calcineurin 1 </t>
  </si>
  <si>
    <t>34810704,34811523,34812252,34812330,34812382,34815678,34817746,34820833,</t>
  </si>
  <si>
    <t>80,552,73,29,43,143,133,71,</t>
  </si>
  <si>
    <t>34908929,</t>
  </si>
  <si>
    <t>SAMD7</t>
  </si>
  <si>
    <t xml:space="preserve">sterile alpha motif domain containing 7 </t>
  </si>
  <si>
    <t>171139461,</t>
  </si>
  <si>
    <t>171139509,</t>
  </si>
  <si>
    <t>CRYBB1</t>
  </si>
  <si>
    <t>25342115,</t>
  </si>
  <si>
    <t>143,</t>
  </si>
  <si>
    <t>25333876,</t>
  </si>
  <si>
    <t>UGT2B15</t>
  </si>
  <si>
    <t>69547637,</t>
  </si>
  <si>
    <t>69570463,</t>
  </si>
  <si>
    <t>NTF3</t>
  </si>
  <si>
    <t xml:space="preserve">neurotrophin 3 </t>
  </si>
  <si>
    <t>5473547,</t>
  </si>
  <si>
    <t>5473904,</t>
  </si>
  <si>
    <t>253,</t>
  </si>
  <si>
    <t>CLEC12B</t>
  </si>
  <si>
    <t>C-type lectin domain family 12</t>
  </si>
  <si>
    <t>10056662,</t>
  </si>
  <si>
    <t>10059486,</t>
  </si>
  <si>
    <t>70,</t>
  </si>
  <si>
    <t>DKK1</t>
  </si>
  <si>
    <t>3247184/3247183/3247176/3247182/3247179/3247174</t>
  </si>
  <si>
    <t xml:space="preserve">dickkopf homolog 1 (Xenopus laevis) </t>
  </si>
  <si>
    <t>53744088,</t>
  </si>
  <si>
    <t>53744228,53744726,53746075,53746342,53746499,53746672,</t>
  </si>
  <si>
    <t>205,106,84,133,70,349,</t>
  </si>
  <si>
    <t>RGR</t>
  </si>
  <si>
    <t xml:space="preserve">retinal G protein coupled receptor </t>
  </si>
  <si>
    <t>85994846,</t>
  </si>
  <si>
    <t>85998751,</t>
  </si>
  <si>
    <t>DUOXA2</t>
  </si>
  <si>
    <t xml:space="preserve">dual oxidase maturation factor 2 </t>
  </si>
  <si>
    <t>43196594,</t>
  </si>
  <si>
    <t>199,</t>
  </si>
  <si>
    <t>43193980,</t>
  </si>
  <si>
    <t>EBAG9</t>
  </si>
  <si>
    <t>estrogen receptor binding site associated</t>
  </si>
  <si>
    <t>110621284,</t>
  </si>
  <si>
    <t>110645864,</t>
  </si>
  <si>
    <t>SCN2B</t>
  </si>
  <si>
    <t>117542816,</t>
  </si>
  <si>
    <t>117542095,</t>
  </si>
  <si>
    <t>TRPV5</t>
  </si>
  <si>
    <t>3077154/3077151</t>
  </si>
  <si>
    <t>142336711,</t>
  </si>
  <si>
    <t>142335944,142337277,</t>
  </si>
  <si>
    <t>31,111,</t>
  </si>
  <si>
    <t>CBR3</t>
  </si>
  <si>
    <t xml:space="preserve">carbonyl reductase 3 </t>
  </si>
  <si>
    <t>36429311,</t>
  </si>
  <si>
    <t>36431993,</t>
  </si>
  <si>
    <t>NGF</t>
  </si>
  <si>
    <t>2429476/2429469</t>
  </si>
  <si>
    <t xml:space="preserve">nerve growth factor (beta polypeptide) </t>
  </si>
  <si>
    <t>115682348,</t>
  </si>
  <si>
    <t>115630261,115637773,</t>
  </si>
  <si>
    <t>488,119,</t>
  </si>
  <si>
    <t>C17orf103</t>
  </si>
  <si>
    <t xml:space="preserve">chromosome 17 open reading frame 103 </t>
  </si>
  <si>
    <t>21097144,</t>
  </si>
  <si>
    <t>21088018,</t>
  </si>
  <si>
    <t>APOA2</t>
  </si>
  <si>
    <t xml:space="preserve">apolipoprotein A-II </t>
  </si>
  <si>
    <t>159460009,</t>
  </si>
  <si>
    <t>159459332,</t>
  </si>
  <si>
    <t>MAP3K13</t>
  </si>
  <si>
    <t>2656197/2656184</t>
  </si>
  <si>
    <t xml:space="preserve">mitogen-activated protein kinase kinase kinase 13 </t>
  </si>
  <si>
    <t>186648280,186680733,</t>
  </si>
  <si>
    <t>126,220,</t>
  </si>
  <si>
    <t>186682840,</t>
  </si>
  <si>
    <t>3282665/3282634</t>
  </si>
  <si>
    <t>membrane protein</t>
  </si>
  <si>
    <t>28449553,28567506,</t>
  </si>
  <si>
    <t>30,34,</t>
  </si>
  <si>
    <t>28478938,</t>
  </si>
  <si>
    <t>RBP1</t>
  </si>
  <si>
    <t>retinol binding protein 1</t>
  </si>
  <si>
    <t>140719967,</t>
  </si>
  <si>
    <t>140719168,</t>
  </si>
  <si>
    <t>CLIC5</t>
  </si>
  <si>
    <t xml:space="preserve">chloride intracellular channel 5 </t>
  </si>
  <si>
    <t>46025000,</t>
  </si>
  <si>
    <t>46091372,</t>
  </si>
  <si>
    <t>ZPLD1</t>
  </si>
  <si>
    <t xml:space="preserve">zona pellucida-like domain containing 1 </t>
  </si>
  <si>
    <t>103640023,</t>
  </si>
  <si>
    <t>103679005,</t>
  </si>
  <si>
    <t>140,</t>
  </si>
  <si>
    <t>B3GAT1</t>
  </si>
  <si>
    <t>beta-1</t>
  </si>
  <si>
    <t>133762966,</t>
  </si>
  <si>
    <t>133757047,</t>
  </si>
  <si>
    <t>3911517/3911491/3911498/3911514/3911489/3911488/3911516/3911493</t>
  </si>
  <si>
    <t>56468047,56468205,56469450,56475618,56479071,56523123,56523205,56523329,</t>
  </si>
  <si>
    <t>25,362,252,322,74,34,104,27,</t>
  </si>
  <si>
    <t>GPC5</t>
  </si>
  <si>
    <t>3496529/3496480</t>
  </si>
  <si>
    <t xml:space="preserve">glypican 5 </t>
  </si>
  <si>
    <t>90849011,</t>
  </si>
  <si>
    <t>227,</t>
  </si>
  <si>
    <t>91595084,92316662,</t>
  </si>
  <si>
    <t>84,28,</t>
  </si>
  <si>
    <t>2489621/2489619</t>
  </si>
  <si>
    <t>polymerase (DNA-directed)</t>
  </si>
  <si>
    <t>75039334,</t>
  </si>
  <si>
    <t>75039978,75040740,</t>
  </si>
  <si>
    <t>51,37,</t>
  </si>
  <si>
    <t>C1orf52</t>
  </si>
  <si>
    <t>2420803/2420800</t>
  </si>
  <si>
    <t xml:space="preserve">chromosome 1 open reading frame 52 </t>
  </si>
  <si>
    <t>85497828,</t>
  </si>
  <si>
    <t>85496809,85497633,</t>
  </si>
  <si>
    <t>160,182,</t>
  </si>
  <si>
    <t>HHLA3</t>
  </si>
  <si>
    <t xml:space="preserve">HERV-H LTR-associating 3 </t>
  </si>
  <si>
    <t>70605889,</t>
  </si>
  <si>
    <t>70593224,</t>
  </si>
  <si>
    <t>MKX</t>
  </si>
  <si>
    <t xml:space="preserve">mohawk homeobox </t>
  </si>
  <si>
    <t>28072352,</t>
  </si>
  <si>
    <t>28072170,</t>
  </si>
  <si>
    <t>DLG3</t>
  </si>
  <si>
    <t>3980692/3980679</t>
  </si>
  <si>
    <t>discs</t>
  </si>
  <si>
    <t>69586766,</t>
  </si>
  <si>
    <t>69629108,69636455,</t>
  </si>
  <si>
    <t>62,164,</t>
  </si>
  <si>
    <t>CLNK</t>
  </si>
  <si>
    <t>2760701/2760654</t>
  </si>
  <si>
    <t xml:space="preserve">cytokine-dependent hematopoietic cell linker </t>
  </si>
  <si>
    <t>10118711,</t>
  </si>
  <si>
    <t>10131526,10295398,</t>
  </si>
  <si>
    <t>26,50,</t>
  </si>
  <si>
    <t>3371975/3371966</t>
  </si>
  <si>
    <t>3371973/3371967/3371970/3371969/3371972</t>
  </si>
  <si>
    <t xml:space="preserve">protein kinase C and casein kinase substrate in neurons 3 </t>
  </si>
  <si>
    <t>47156087,47160544,</t>
  </si>
  <si>
    <t>35,133,</t>
  </si>
  <si>
    <t>47156515,47157048,47157305,47157589,47158333,</t>
  </si>
  <si>
    <t>36,86,102,118,128,</t>
  </si>
  <si>
    <t>ZNF395</t>
  </si>
  <si>
    <t xml:space="preserve">zinc finger protein 395 </t>
  </si>
  <si>
    <t>28262581,</t>
  </si>
  <si>
    <t>28264931,</t>
  </si>
  <si>
    <t>NUDT10</t>
  </si>
  <si>
    <t xml:space="preserve">nudix (nucleoside diphosphate linked moiety X)-type motif 10 </t>
  </si>
  <si>
    <t>51091855,</t>
  </si>
  <si>
    <t>51092648,</t>
  </si>
  <si>
    <t>330,</t>
  </si>
  <si>
    <t>LPL</t>
  </si>
  <si>
    <t xml:space="preserve">lipoprotein lipase </t>
  </si>
  <si>
    <t>19841232,</t>
  </si>
  <si>
    <t>19841113,</t>
  </si>
  <si>
    <t>LEFTY2</t>
  </si>
  <si>
    <t xml:space="preserve">left-right determination factor 2 </t>
  </si>
  <si>
    <t>224195258,</t>
  </si>
  <si>
    <t>224191764,</t>
  </si>
  <si>
    <t>ARR3</t>
  </si>
  <si>
    <t>3980546/3980530</t>
  </si>
  <si>
    <t>arrestin 3</t>
  </si>
  <si>
    <t>69406441,69418350,</t>
  </si>
  <si>
    <t>38,60,</t>
  </si>
  <si>
    <t>69406675,</t>
  </si>
  <si>
    <t>ACMSD</t>
  </si>
  <si>
    <t xml:space="preserve">aminocarboxymuconate semialdehyde decarboxylase </t>
  </si>
  <si>
    <t>135333334,</t>
  </si>
  <si>
    <t>135319274,</t>
  </si>
  <si>
    <t>B4GALT4</t>
  </si>
  <si>
    <t>2690806/2690778</t>
  </si>
  <si>
    <t>UDP-Gal:betaGlcNAc beta 1</t>
  </si>
  <si>
    <t>120413427,120438397,</t>
  </si>
  <si>
    <t>188,207,</t>
  </si>
  <si>
    <t>120431569,</t>
  </si>
  <si>
    <t>2659546/2659545/2659544/2659537</t>
  </si>
  <si>
    <t xml:space="preserve">leucine rich repeat containing 33 </t>
  </si>
  <si>
    <t>197865827,197871597,197871999,197873016,</t>
  </si>
  <si>
    <t>61,192,992,248,</t>
  </si>
  <si>
    <t>197871135,</t>
  </si>
  <si>
    <t>TET1</t>
  </si>
  <si>
    <t xml:space="preserve">tet oncogene 1 </t>
  </si>
  <si>
    <t>70030758,</t>
  </si>
  <si>
    <t>70096836,</t>
  </si>
  <si>
    <t>169,</t>
  </si>
  <si>
    <t>LSM10</t>
  </si>
  <si>
    <t>36631627,</t>
  </si>
  <si>
    <t>36632002,</t>
  </si>
  <si>
    <t>234,</t>
  </si>
  <si>
    <t>REPS2</t>
  </si>
  <si>
    <t>3970216/3970215</t>
  </si>
  <si>
    <t xml:space="preserve">RALBP1 associated Eps domain containing 2 </t>
  </si>
  <si>
    <t>16874743,16874847,</t>
  </si>
  <si>
    <t>34,30,</t>
  </si>
  <si>
    <t>16975402,</t>
  </si>
  <si>
    <t>64750686,</t>
  </si>
  <si>
    <t>64829463,</t>
  </si>
  <si>
    <t>3696702/3696701</t>
  </si>
  <si>
    <t>NIN1</t>
  </si>
  <si>
    <t>68333672,68333907,</t>
  </si>
  <si>
    <t>62,30,</t>
  </si>
  <si>
    <t>68333501,</t>
  </si>
  <si>
    <t>ZNF211</t>
  </si>
  <si>
    <t>3843430/3843427</t>
  </si>
  <si>
    <t xml:space="preserve">zinc finger protein 211 </t>
  </si>
  <si>
    <t>62836576,</t>
  </si>
  <si>
    <t>62837881,62844320,</t>
  </si>
  <si>
    <t>25,518,</t>
  </si>
  <si>
    <t>STEAP1</t>
  </si>
  <si>
    <t>3011844/3011843</t>
  </si>
  <si>
    <t xml:space="preserve">six transmembrane epithelial antigen of the prostate 1 </t>
  </si>
  <si>
    <t>89629209,89629287,</t>
  </si>
  <si>
    <t>78,26,</t>
  </si>
  <si>
    <t>89627008,</t>
  </si>
  <si>
    <t>C11orf68</t>
  </si>
  <si>
    <t xml:space="preserve">chromosome 11 open reading frame 68 </t>
  </si>
  <si>
    <t>65443010,</t>
  </si>
  <si>
    <t>65440972,</t>
  </si>
  <si>
    <t>429,</t>
  </si>
  <si>
    <t xml:space="preserve">connector enhancer of kinase suppressor of Ras 2 </t>
  </si>
  <si>
    <t>21537575,</t>
  </si>
  <si>
    <t>21569699,</t>
  </si>
  <si>
    <t>RHOH</t>
  </si>
  <si>
    <t>39921922,</t>
  </si>
  <si>
    <t>39921211,</t>
  </si>
  <si>
    <t>SLC16A2</t>
  </si>
  <si>
    <t>3981986/3981960</t>
  </si>
  <si>
    <t>solute carrier family 16</t>
  </si>
  <si>
    <t>73557841,73662330,</t>
  </si>
  <si>
    <t>38,105,</t>
  </si>
  <si>
    <t>73558198,</t>
  </si>
  <si>
    <t>COCH</t>
  </si>
  <si>
    <t>coagulation factor C homolog</t>
  </si>
  <si>
    <t>30413896,</t>
  </si>
  <si>
    <t>30413575,</t>
  </si>
  <si>
    <t>ZNF479</t>
  </si>
  <si>
    <t xml:space="preserve">zinc finger protein 479 </t>
  </si>
  <si>
    <t>57198284,</t>
  </si>
  <si>
    <t>57203949,</t>
  </si>
  <si>
    <t>C2orf27B</t>
  </si>
  <si>
    <t>2576644/2576643/2576642</t>
  </si>
  <si>
    <t xml:space="preserve">chromosome 2 open reading frame 27B </t>
  </si>
  <si>
    <t>132269160,132269284,132269337,</t>
  </si>
  <si>
    <t>28,25,51,</t>
  </si>
  <si>
    <t>132269468,</t>
  </si>
  <si>
    <t>METTL1</t>
  </si>
  <si>
    <t xml:space="preserve">methyltransferase like 1 </t>
  </si>
  <si>
    <t>56449687,</t>
  </si>
  <si>
    <t>56449648,</t>
  </si>
  <si>
    <t>RIMS4</t>
  </si>
  <si>
    <t xml:space="preserve">regulating synaptic membrane exocytosis 4 </t>
  </si>
  <si>
    <t>42819752,</t>
  </si>
  <si>
    <t>42818229,</t>
  </si>
  <si>
    <t>P704P</t>
  </si>
  <si>
    <t xml:space="preserve">prostate-specific P704P </t>
  </si>
  <si>
    <t>14636398,</t>
  </si>
  <si>
    <t>14636561,</t>
  </si>
  <si>
    <t>SOCS1</t>
  </si>
  <si>
    <t xml:space="preserve">suppressor of cytokine signaling 1 </t>
  </si>
  <si>
    <t>11255960,</t>
  </si>
  <si>
    <t>231,</t>
  </si>
  <si>
    <t>11256852,</t>
  </si>
  <si>
    <t>GSC</t>
  </si>
  <si>
    <t xml:space="preserve">goosecoid homeobox </t>
  </si>
  <si>
    <t>94306035,</t>
  </si>
  <si>
    <t>58,</t>
  </si>
  <si>
    <t>94304628,</t>
  </si>
  <si>
    <t>ABCA8</t>
  </si>
  <si>
    <t>64385282,</t>
  </si>
  <si>
    <t>64436893,</t>
  </si>
  <si>
    <t>57952855,</t>
  </si>
  <si>
    <t>CENPP</t>
  </si>
  <si>
    <t>3179369/3179366/3179368</t>
  </si>
  <si>
    <t xml:space="preserve">centromere protein P </t>
  </si>
  <si>
    <t>94128110,</t>
  </si>
  <si>
    <t>94139657,94147819,94181873,</t>
  </si>
  <si>
    <t>38,65,85,</t>
  </si>
  <si>
    <t>RP11-631M21.2</t>
  </si>
  <si>
    <t>tubulin</t>
  </si>
  <si>
    <t>82997,</t>
  </si>
  <si>
    <t>84744,</t>
  </si>
  <si>
    <t>MXD3</t>
  </si>
  <si>
    <t xml:space="preserve">MAX dimerization protein 3 </t>
  </si>
  <si>
    <t>176667208,</t>
  </si>
  <si>
    <t>176670275,</t>
  </si>
  <si>
    <t>GUCY1A2</t>
  </si>
  <si>
    <t>3389722/3389674</t>
  </si>
  <si>
    <t>guanylate cyclase 1</t>
  </si>
  <si>
    <t>106394055,</t>
  </si>
  <si>
    <t>106063485,106315404,</t>
  </si>
  <si>
    <t>75,635,</t>
  </si>
  <si>
    <t>RHEBL1</t>
  </si>
  <si>
    <t xml:space="preserve">Ras homolog enriched in brain like 1 </t>
  </si>
  <si>
    <t>47746303,</t>
  </si>
  <si>
    <t>47745158,</t>
  </si>
  <si>
    <t>ASPDH</t>
  </si>
  <si>
    <t xml:space="preserve">aspartate dehydrogenase domain containing </t>
  </si>
  <si>
    <t>55706799,</t>
  </si>
  <si>
    <t>55707216,</t>
  </si>
  <si>
    <t xml:space="preserve">tetraspanin 2 </t>
  </si>
  <si>
    <t>115406286,</t>
  </si>
  <si>
    <t>115404611,</t>
  </si>
  <si>
    <t>SH3PXD2A</t>
  </si>
  <si>
    <t>3304916/3304904/3304883/3304862/3304864/3304863/3304875/3304874/3304861/3304872/3304870/3304867/3304860/3304868/3304866</t>
  </si>
  <si>
    <t xml:space="preserve">SH3 and PX domains 2A </t>
  </si>
  <si>
    <t>105350743,105351631,105351735,105352150,105352255,105352860,105353005,105353259,105355555,105361335,105362771,105366945,105376840,105410788,105442777,</t>
  </si>
  <si>
    <t>546,96,238,36,266,112,105,212,81,36,147,114,60,44,28,</t>
  </si>
  <si>
    <t>105418356,</t>
  </si>
  <si>
    <t>NIPSNAP3B</t>
  </si>
  <si>
    <t>3182999/3182996/3182995</t>
  </si>
  <si>
    <t xml:space="preserve">nipsnap homolog 3B (C. elegans) </t>
  </si>
  <si>
    <t>106575104,106575199,106575751,</t>
  </si>
  <si>
    <t>65,28,341,</t>
  </si>
  <si>
    <t>106566345,</t>
  </si>
  <si>
    <t>FCRL2</t>
  </si>
  <si>
    <t xml:space="preserve">Fc receptor-like 2 </t>
  </si>
  <si>
    <t>156006531,</t>
  </si>
  <si>
    <t>156004958,</t>
  </si>
  <si>
    <t>VPS26B</t>
  </si>
  <si>
    <t>3357290/3357288</t>
  </si>
  <si>
    <t xml:space="preserve">vacuolar protein sorting 26 homolog B (S. pombe) </t>
  </si>
  <si>
    <t>133599783,</t>
  </si>
  <si>
    <t>385,</t>
  </si>
  <si>
    <t>133615116,133618257,</t>
  </si>
  <si>
    <t>129,134,</t>
  </si>
  <si>
    <t>CNGA3</t>
  </si>
  <si>
    <t xml:space="preserve">cyclic nucleotide gated channel alpha 3 </t>
  </si>
  <si>
    <t>98363070,</t>
  </si>
  <si>
    <t>98360582,</t>
  </si>
  <si>
    <t>KCND1</t>
  </si>
  <si>
    <t>48707937,</t>
  </si>
  <si>
    <t>48708315,</t>
  </si>
  <si>
    <t>3543593/3543589/3543572/3543592/3543588/3543582/3543559/3543555/3543549/3543587/3543553/3543591/3543576/3543562/3543551/3543550</t>
  </si>
  <si>
    <t>papilin</t>
  </si>
  <si>
    <t>72795747,</t>
  </si>
  <si>
    <t>72786446,72786481,72787370,72788128,72789127,72790976,72791361,72797194,72798868,72800685,72801869,72802977,72803205,72808978,72809147,72810067,</t>
  </si>
  <si>
    <t>25,81,122,143,106,141,111,60,112,109,77,99,85,99,192,364,</t>
  </si>
  <si>
    <t>SOHLH2</t>
  </si>
  <si>
    <t xml:space="preserve">spermatogenesis and oogenesis specific basic helix-loop-helix 2 </t>
  </si>
  <si>
    <t>35663950,</t>
  </si>
  <si>
    <t>35662151,</t>
  </si>
  <si>
    <t>USP49</t>
  </si>
  <si>
    <t>2953842/2953815/2953826/2953824/2953819</t>
  </si>
  <si>
    <t xml:space="preserve">ubiquitin specific peptidase 49 </t>
  </si>
  <si>
    <t>41874591,</t>
  </si>
  <si>
    <t>41875548,41879581,41882458,41882700,41967510,</t>
  </si>
  <si>
    <t>63,114,170,28,60,</t>
  </si>
  <si>
    <t>C1QA</t>
  </si>
  <si>
    <t>complement component 1</t>
  </si>
  <si>
    <t>22835748,</t>
  </si>
  <si>
    <t>22836726,</t>
  </si>
  <si>
    <t>C1orf128</t>
  </si>
  <si>
    <t>2325288/2325286</t>
  </si>
  <si>
    <t xml:space="preserve">chromosome 1 open reading frame 128 </t>
  </si>
  <si>
    <t>23986352,23986464,</t>
  </si>
  <si>
    <t>72,418,</t>
  </si>
  <si>
    <t>23978941,</t>
  </si>
  <si>
    <t>SMAD7</t>
  </si>
  <si>
    <t>3807302/3807297/3807284/3807283/3807292</t>
  </si>
  <si>
    <t xml:space="preserve">SMAD family member 7 </t>
  </si>
  <si>
    <t>44730413,</t>
  </si>
  <si>
    <t>44700635,44701748,44722854,44728752,44730181,</t>
  </si>
  <si>
    <t>799,189,56,29,126,</t>
  </si>
  <si>
    <t>CASR</t>
  </si>
  <si>
    <t xml:space="preserve">calcium-sensing receptor </t>
  </si>
  <si>
    <t>123385238,</t>
  </si>
  <si>
    <t>123455756,</t>
  </si>
  <si>
    <t>155,</t>
  </si>
  <si>
    <t>GAS1</t>
  </si>
  <si>
    <t xml:space="preserve">growth arrest-specific 1 </t>
  </si>
  <si>
    <t>88749565,</t>
  </si>
  <si>
    <t>722,</t>
  </si>
  <si>
    <t>88750565,</t>
  </si>
  <si>
    <t>92,</t>
  </si>
  <si>
    <t>KLF4</t>
  </si>
  <si>
    <t>3219242/3219229</t>
  </si>
  <si>
    <t xml:space="preserve">Kruppel-like factor 4 (gut) </t>
  </si>
  <si>
    <t>109287908,</t>
  </si>
  <si>
    <t>109287858,109291323,</t>
  </si>
  <si>
    <t>32,259,</t>
  </si>
  <si>
    <t>GALR1</t>
  </si>
  <si>
    <t xml:space="preserve">galanin receptor 1 </t>
  </si>
  <si>
    <t>73091575,</t>
  </si>
  <si>
    <t>546,</t>
  </si>
  <si>
    <t>73091035,</t>
  </si>
  <si>
    <t>NDST3</t>
  </si>
  <si>
    <t>N-deacetylase</t>
  </si>
  <si>
    <t>119365123,</t>
  </si>
  <si>
    <t>119255450,</t>
  </si>
  <si>
    <t>FCRL4</t>
  </si>
  <si>
    <t>2438961/2438950</t>
  </si>
  <si>
    <t xml:space="preserve">Fc receptor-like 4 </t>
  </si>
  <si>
    <t>155822810,</t>
  </si>
  <si>
    <t>155817945,155834328,</t>
  </si>
  <si>
    <t>102,31,</t>
  </si>
  <si>
    <t>C22orf32</t>
  </si>
  <si>
    <t xml:space="preserve">chromosome 22 open reading frame 32 </t>
  </si>
  <si>
    <t>40809239,</t>
  </si>
  <si>
    <t>40809328,</t>
  </si>
  <si>
    <t>640,</t>
  </si>
  <si>
    <t>TIDs</t>
  </si>
  <si>
    <t>MAR3</t>
  </si>
  <si>
    <t>SPLICEREX - 426 (423 w/ symbols)</t>
  </si>
  <si>
    <t>Overlapping (60)</t>
  </si>
  <si>
    <t>of Splicer Hits were also called by MIDAS</t>
  </si>
  <si>
    <t>of MIDAS Hits were also called by Splicer</t>
  </si>
  <si>
    <t>Splicer Unique</t>
  </si>
  <si>
    <t>MIDAS?</t>
  </si>
  <si>
    <t>COORDS</t>
  </si>
  <si>
    <t>Splicer KAS?</t>
  </si>
  <si>
    <t>Notes</t>
  </si>
  <si>
    <t>chr12:31,378,006-31,686,588</t>
  </si>
  <si>
    <t>YES</t>
  </si>
  <si>
    <t>correct</t>
  </si>
  <si>
    <t>other poss, but yes</t>
  </si>
  <si>
    <t>chr2:160,300,640-160,503,255</t>
  </si>
  <si>
    <t>chr11:57,210,064-57,369,690</t>
  </si>
  <si>
    <t>correct - confusing</t>
  </si>
  <si>
    <t>NO</t>
  </si>
  <si>
    <t>mRNA based</t>
  </si>
  <si>
    <t>chr7:47,215,429-47,611,751</t>
  </si>
  <si>
    <t>possible EST seq - would be alt 3' SS internally</t>
  </si>
  <si>
    <t>unclear</t>
  </si>
  <si>
    <t>chr12:2,772,478-2,785,118</t>
  </si>
  <si>
    <t>NO - but makes sense and these usual aren't shown</t>
  </si>
  <si>
    <t>chr12:53,043,670-53,076,869</t>
  </si>
  <si>
    <t>good</t>
  </si>
  <si>
    <t>incorrect - but can see a likely real more 3' TE use</t>
  </si>
  <si>
    <t>complex long gene - could be unknown event</t>
  </si>
  <si>
    <t>3' UTR lengthen - not sure why this one got called wrong - pulled into single transcript too early?</t>
  </si>
  <si>
    <t>chr3:129,677,783-129,698,049</t>
  </si>
  <si>
    <t>no good - categorizer should require cohesive block of exons to call internal event</t>
  </si>
  <si>
    <t>some EST evidence - but not good</t>
  </si>
  <si>
    <t xml:space="preserve">mRNA based </t>
  </si>
  <si>
    <t>KAS eval?</t>
  </si>
  <si>
    <t>Coord</t>
  </si>
  <si>
    <t xml:space="preserve">NO </t>
  </si>
  <si>
    <t>no cassette events - one mRNA without a stretch of exons</t>
  </si>
  <si>
    <t>13/20 top hits have confirmed KAS using UCSC or mRNA</t>
  </si>
  <si>
    <t>3' TE - but wouldn't detected by probeset</t>
  </si>
  <si>
    <t>3' UTR length</t>
  </si>
  <si>
    <t>alt 5' start</t>
  </si>
  <si>
    <t>7/20 hits provided interpretable hypothesis on manual inspection</t>
  </si>
  <si>
    <t>3' te</t>
  </si>
  <si>
    <t>5' init</t>
  </si>
  <si>
    <t>10/25</t>
  </si>
  <si>
    <t>17/25</t>
  </si>
  <si>
    <t>missed hypoth - alt 3' TE</t>
  </si>
  <si>
    <t xml:space="preserve">3' TE length - but ORF </t>
  </si>
  <si>
    <t>yes - but complicated</t>
  </si>
  <si>
    <t>19/30</t>
  </si>
  <si>
    <t>alt 5' use - by mRNA</t>
  </si>
  <si>
    <t>missed alt 5' start</t>
  </si>
  <si>
    <t>25/40</t>
  </si>
  <si>
    <t>possible - 5' start</t>
  </si>
  <si>
    <t>29/43</t>
  </si>
  <si>
    <t>alt 3' SS</t>
  </si>
  <si>
    <t>18/43</t>
  </si>
  <si>
    <t>331 Splicer hits have category</t>
  </si>
  <si>
    <t>50 of these overlap with any MiDAS</t>
  </si>
  <si>
    <t>Splicer hits w/ categories</t>
  </si>
  <si>
    <t>60 / 426</t>
  </si>
  <si>
    <t>50 / 331</t>
  </si>
  <si>
    <t>Tot splicer</t>
  </si>
  <si>
    <t>w/ cat</t>
  </si>
  <si>
    <t>MiDAS</t>
  </si>
  <si>
    <t># MiDAS?</t>
  </si>
  <si>
    <t>Using exon annotations</t>
  </si>
  <si>
    <t>-no clear list of KAS or classified events</t>
  </si>
  <si>
    <t xml:space="preserve">            </t>
  </si>
  <si>
    <t>ALL MiDAS HITS</t>
  </si>
  <si>
    <t>MIDAS WITH EXON ANNOTE</t>
  </si>
  <si>
    <t>MIDAS (uniqe genes) WITH EXON ANNOTE</t>
  </si>
  <si>
    <t>----&gt;</t>
  </si>
  <si>
    <t>MIDAS (uniqe gene list) WITH EXON ANNOTE</t>
  </si>
  <si>
    <t>MIDAS w/ Exon Annote</t>
  </si>
  <si>
    <t>w/ annote</t>
  </si>
  <si>
    <t>overlap overall</t>
  </si>
  <si>
    <t>suboverlap</t>
  </si>
  <si>
    <t>Overlap - all hits</t>
  </si>
  <si>
    <t>Splicer</t>
  </si>
  <si>
    <t>Overlap</t>
  </si>
  <si>
    <t>Total</t>
  </si>
  <si>
    <t>%</t>
  </si>
  <si>
    <t>SplicerClass?</t>
  </si>
  <si>
    <t>KASCOUNT - CLASSIFIED ONLY</t>
  </si>
  <si>
    <t>overlap</t>
  </si>
  <si>
    <t>classified</t>
  </si>
  <si>
    <t>top 43</t>
  </si>
  <si>
    <t>splicer</t>
  </si>
  <si>
    <t>Unique</t>
  </si>
  <si>
    <t>Splicer?</t>
  </si>
  <si>
    <t>ALL SPLICER</t>
  </si>
  <si>
    <t>423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</si>
</sst>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1" fontId="0" fillId="0" borderId="0" xfId="0" applyNumberFormat="1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49" fontId="16" fillId="33" borderId="0" xfId="0" applyNumberFormat="1" applyFont="1" applyFill="1" applyAlignment="1">
      <alignment vertical="center"/>
    </xf>
    <xf numFmtId="0" fontId="0" fillId="33" borderId="0" xfId="0" applyFill="1"/>
    <xf numFmtId="0" fontId="0" fillId="0" borderId="0" xfId="0" applyNumberFormat="1"/>
    <xf numFmtId="0" fontId="0" fillId="0" borderId="0" xfId="0" applyNumberFormat="1" applyAlignment="1">
      <alignment vertical="center"/>
    </xf>
    <xf numFmtId="0" fontId="16" fillId="33" borderId="0" xfId="0" applyNumberFormat="1" applyFont="1" applyFill="1"/>
    <xf numFmtId="0" fontId="16" fillId="0" borderId="0" xfId="0" applyNumberFormat="1" applyFont="1"/>
    <xf numFmtId="49" fontId="0" fillId="0" borderId="0" xfId="0" applyNumberFormat="1"/>
    <xf numFmtId="164" fontId="0" fillId="0" borderId="0" xfId="0" applyNumberFormat="1"/>
    <xf numFmtId="0" fontId="0" fillId="33" borderId="0" xfId="0" applyNumberFormat="1" applyFill="1"/>
    <xf numFmtId="11" fontId="0" fillId="33" borderId="0" xfId="0" applyNumberFormat="1" applyFill="1"/>
    <xf numFmtId="0" fontId="16" fillId="0" borderId="0" xfId="0" applyFont="1"/>
    <xf numFmtId="4" fontId="0" fillId="0" borderId="0" xfId="0" applyNumberFormat="1"/>
    <xf numFmtId="49" fontId="0" fillId="34" borderId="0" xfId="0" applyNumberFormat="1" applyFill="1" applyAlignment="1">
      <alignment vertical="center"/>
    </xf>
    <xf numFmtId="16" fontId="0" fillId="0" borderId="0" xfId="0" quotePrefix="1" applyNumberFormat="1"/>
    <xf numFmtId="0" fontId="18" fillId="0" borderId="0" xfId="0" applyFont="1"/>
    <xf numFmtId="0" fontId="0" fillId="0" borderId="0" xfId="0" quotePrefix="1"/>
    <xf numFmtId="0" fontId="18" fillId="0" borderId="0" xfId="0" applyFont="1" applyAlignment="1">
      <alignment vertical="center"/>
    </xf>
    <xf numFmtId="0" fontId="16" fillId="0" borderId="0" xfId="0" quotePrefix="1" applyFon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7"/>
  <sheetViews>
    <sheetView tabSelected="1" topLeftCell="B1" workbookViewId="0">
      <selection activeCell="AA40" sqref="AA40"/>
    </sheetView>
  </sheetViews>
  <sheetFormatPr defaultRowHeight="15" x14ac:dyDescent="0.25"/>
  <cols>
    <col min="4" max="4" width="57.85546875" customWidth="1"/>
    <col min="15" max="15" width="31.140625" customWidth="1"/>
    <col min="16" max="16" width="21.7109375" customWidth="1"/>
    <col min="17" max="17" width="11.5703125" customWidth="1"/>
    <col min="28" max="28" width="27.85546875" customWidth="1"/>
    <col min="33" max="33" width="15.28515625" customWidth="1"/>
    <col min="34" max="34" width="52.42578125" customWidth="1"/>
  </cols>
  <sheetData>
    <row r="1" spans="1:36" x14ac:dyDescent="0.25">
      <c r="A1" s="2" t="s">
        <v>282</v>
      </c>
      <c r="B1" s="3" t="s">
        <v>283</v>
      </c>
      <c r="C1" s="2" t="s">
        <v>284</v>
      </c>
      <c r="D1" s="2" t="s">
        <v>285</v>
      </c>
      <c r="E1" s="3" t="s">
        <v>286</v>
      </c>
      <c r="F1" s="3" t="s">
        <v>287</v>
      </c>
      <c r="G1" s="3" t="s">
        <v>288</v>
      </c>
      <c r="H1" s="2" t="s">
        <v>289</v>
      </c>
      <c r="I1" s="3" t="s">
        <v>290</v>
      </c>
      <c r="J1" s="3" t="s">
        <v>291</v>
      </c>
      <c r="K1" s="3" t="s">
        <v>292</v>
      </c>
      <c r="L1" s="3" t="s">
        <v>293</v>
      </c>
      <c r="M1" s="3" t="s">
        <v>294</v>
      </c>
      <c r="N1" s="3" t="s">
        <v>295</v>
      </c>
      <c r="O1" s="3" t="s">
        <v>296</v>
      </c>
      <c r="P1" s="3" t="s">
        <v>297</v>
      </c>
      <c r="Q1" s="3" t="s">
        <v>298</v>
      </c>
      <c r="R1" s="3" t="s">
        <v>299</v>
      </c>
      <c r="S1" s="3" t="s">
        <v>300</v>
      </c>
      <c r="T1" s="3" t="s">
        <v>301</v>
      </c>
      <c r="U1" s="3" t="s">
        <v>302</v>
      </c>
      <c r="V1" s="3" t="s">
        <v>303</v>
      </c>
      <c r="W1" s="3" t="s">
        <v>304</v>
      </c>
      <c r="X1" s="2" t="s">
        <v>305</v>
      </c>
      <c r="Y1" s="3" t="s">
        <v>306</v>
      </c>
      <c r="Z1" s="3" t="s">
        <v>307</v>
      </c>
      <c r="AA1" s="3" t="s">
        <v>308</v>
      </c>
      <c r="AB1" s="3" t="s">
        <v>309</v>
      </c>
      <c r="AC1" s="3" t="s">
        <v>310</v>
      </c>
      <c r="AD1" s="3" t="s">
        <v>311</v>
      </c>
      <c r="AE1" s="2" t="s">
        <v>284</v>
      </c>
      <c r="AF1" s="17" t="s">
        <v>289</v>
      </c>
      <c r="AG1" s="3" t="s">
        <v>8336</v>
      </c>
      <c r="AH1" s="3" t="s">
        <v>8312</v>
      </c>
      <c r="AI1" s="3" t="s">
        <v>8337</v>
      </c>
    </row>
    <row r="2" spans="1:36" x14ac:dyDescent="0.25">
      <c r="A2" s="2" t="s">
        <v>326</v>
      </c>
      <c r="B2" s="3">
        <v>1.42356444444</v>
      </c>
      <c r="C2" s="2" t="s">
        <v>327</v>
      </c>
      <c r="D2" s="2" t="s">
        <v>328</v>
      </c>
      <c r="E2" s="3" t="s">
        <v>922</v>
      </c>
      <c r="F2" s="3" t="s">
        <v>316</v>
      </c>
      <c r="G2" s="3" t="s">
        <v>317</v>
      </c>
      <c r="H2" s="2" t="s">
        <v>1296</v>
      </c>
      <c r="I2" s="4">
        <v>1.2187663355199999E-6</v>
      </c>
      <c r="J2" s="4">
        <v>6.4999999999999994E-5</v>
      </c>
      <c r="K2" s="3">
        <v>-5.8253333333300003E-2</v>
      </c>
      <c r="L2" s="3">
        <v>-1.42356444444</v>
      </c>
      <c r="M2" s="3"/>
      <c r="N2" s="3" t="s">
        <v>922</v>
      </c>
      <c r="O2" s="3" t="s">
        <v>1297</v>
      </c>
      <c r="P2" s="3" t="s">
        <v>1298</v>
      </c>
      <c r="Q2" s="3" t="s">
        <v>1299</v>
      </c>
      <c r="R2" s="3" t="s">
        <v>334</v>
      </c>
      <c r="S2" s="3">
        <v>7.4781700000000004</v>
      </c>
      <c r="T2" s="3">
        <v>7.80681333333</v>
      </c>
      <c r="U2" s="4">
        <v>1.2187663355199999E-6</v>
      </c>
      <c r="V2" s="3">
        <v>0.80611866470299998</v>
      </c>
      <c r="W2" s="3">
        <v>1.36531111111</v>
      </c>
      <c r="X2" s="2" t="s">
        <v>335</v>
      </c>
      <c r="Y2" s="3" t="s">
        <v>1300</v>
      </c>
      <c r="Z2" s="3" t="s">
        <v>32</v>
      </c>
      <c r="AA2" s="3" t="s">
        <v>922</v>
      </c>
      <c r="AB2" s="3" t="s">
        <v>337</v>
      </c>
      <c r="AC2" s="3" t="s">
        <v>338</v>
      </c>
      <c r="AD2" s="3">
        <v>3</v>
      </c>
      <c r="AE2" s="2" t="s">
        <v>327</v>
      </c>
      <c r="AF2" s="17" t="s">
        <v>1296</v>
      </c>
      <c r="AG2" s="3" t="s">
        <v>8338</v>
      </c>
      <c r="AH2" s="3" t="s">
        <v>8339</v>
      </c>
    </row>
    <row r="3" spans="1:36" x14ac:dyDescent="0.25">
      <c r="A3" s="2" t="s">
        <v>2768</v>
      </c>
      <c r="B3" s="3">
        <v>1.00496866667</v>
      </c>
      <c r="C3" s="2" t="s">
        <v>2769</v>
      </c>
      <c r="D3" s="2" t="s">
        <v>2770</v>
      </c>
      <c r="E3" s="3" t="s">
        <v>632</v>
      </c>
      <c r="F3" s="3" t="s">
        <v>316</v>
      </c>
      <c r="G3" s="3" t="s">
        <v>317</v>
      </c>
      <c r="H3" s="2" t="s">
        <v>2771</v>
      </c>
      <c r="I3" s="4">
        <v>9.5012625055399994E-6</v>
      </c>
      <c r="J3" s="3">
        <v>2.3900000000000001E-4</v>
      </c>
      <c r="K3" s="3">
        <v>-1.3491983333299999</v>
      </c>
      <c r="L3" s="3">
        <v>-1.00496866667</v>
      </c>
      <c r="M3" s="3"/>
      <c r="N3" s="3" t="s">
        <v>632</v>
      </c>
      <c r="O3" s="3" t="s">
        <v>2772</v>
      </c>
      <c r="P3" s="3" t="s">
        <v>2773</v>
      </c>
      <c r="Q3" s="3" t="s">
        <v>2774</v>
      </c>
      <c r="R3" s="3" t="s">
        <v>344</v>
      </c>
      <c r="S3" s="3">
        <v>7.0217450000000001</v>
      </c>
      <c r="T3" s="3">
        <v>7.3721290000000002</v>
      </c>
      <c r="U3" s="4">
        <v>9.5012625055399994E-6</v>
      </c>
      <c r="V3" s="3">
        <v>2.2773074868399999E-3</v>
      </c>
      <c r="W3" s="3">
        <v>-0.344229666667</v>
      </c>
      <c r="X3" s="2" t="s">
        <v>2775</v>
      </c>
      <c r="Y3" s="3" t="s">
        <v>2776</v>
      </c>
      <c r="Z3" s="3" t="s">
        <v>32</v>
      </c>
      <c r="AA3" s="3" t="s">
        <v>632</v>
      </c>
      <c r="AB3" s="3"/>
      <c r="AC3" s="3" t="s">
        <v>412</v>
      </c>
      <c r="AD3" s="3">
        <v>2</v>
      </c>
      <c r="AE3" s="2" t="s">
        <v>2769</v>
      </c>
      <c r="AF3" s="17" t="s">
        <v>2771</v>
      </c>
      <c r="AG3" s="3" t="s">
        <v>8338</v>
      </c>
    </row>
    <row r="4" spans="1:36" x14ac:dyDescent="0.25">
      <c r="A4" s="2" t="s">
        <v>563</v>
      </c>
      <c r="B4" s="3">
        <v>1.5310508333299999</v>
      </c>
      <c r="C4" s="2" t="s">
        <v>564</v>
      </c>
      <c r="D4" s="2" t="s">
        <v>565</v>
      </c>
      <c r="E4" s="3" t="s">
        <v>1128</v>
      </c>
      <c r="F4" s="3" t="s">
        <v>316</v>
      </c>
      <c r="G4" s="3" t="s">
        <v>317</v>
      </c>
      <c r="H4" s="2" t="s">
        <v>1129</v>
      </c>
      <c r="I4" s="3">
        <v>2.8949066159199998E-4</v>
      </c>
      <c r="J4" s="3">
        <v>4.66E-4</v>
      </c>
      <c r="K4" s="3">
        <v>-0.31874833333300001</v>
      </c>
      <c r="L4" s="3">
        <v>-1.5310508333299999</v>
      </c>
      <c r="M4" s="3"/>
      <c r="N4" s="3" t="s">
        <v>1128</v>
      </c>
      <c r="O4" s="3" t="s">
        <v>661</v>
      </c>
      <c r="P4" s="3" t="s">
        <v>662</v>
      </c>
      <c r="Q4" s="3" t="s">
        <v>663</v>
      </c>
      <c r="R4" s="3" t="s">
        <v>344</v>
      </c>
      <c r="S4" s="3">
        <v>11.819414999999999</v>
      </c>
      <c r="T4" s="3">
        <v>9.8800425000000001</v>
      </c>
      <c r="U4" s="3">
        <v>2.8949066159199998E-4</v>
      </c>
      <c r="V4" s="3">
        <v>2.96606196583E-2</v>
      </c>
      <c r="W4" s="3">
        <v>1.2123025000000001</v>
      </c>
      <c r="X4" s="2" t="s">
        <v>570</v>
      </c>
      <c r="Y4" s="3" t="s">
        <v>1130</v>
      </c>
      <c r="Z4" s="3" t="s">
        <v>32</v>
      </c>
      <c r="AA4" s="3" t="s">
        <v>1128</v>
      </c>
      <c r="AB4" s="3"/>
      <c r="AC4" s="3" t="s">
        <v>338</v>
      </c>
      <c r="AD4" s="3">
        <v>2</v>
      </c>
      <c r="AE4" s="2" t="s">
        <v>564</v>
      </c>
      <c r="AF4" s="17" t="s">
        <v>1129</v>
      </c>
      <c r="AG4" s="3" t="s">
        <v>8338</v>
      </c>
      <c r="AH4" s="3" t="s">
        <v>8341</v>
      </c>
    </row>
    <row r="5" spans="1:36" x14ac:dyDescent="0.25">
      <c r="A5" s="2" t="s">
        <v>563</v>
      </c>
      <c r="B5" s="3">
        <v>1.5262675000000001</v>
      </c>
      <c r="C5" s="2" t="s">
        <v>564</v>
      </c>
      <c r="D5" s="2" t="s">
        <v>565</v>
      </c>
      <c r="E5" s="3" t="s">
        <v>668</v>
      </c>
      <c r="F5" s="3" t="s">
        <v>316</v>
      </c>
      <c r="G5" s="3" t="s">
        <v>317</v>
      </c>
      <c r="H5" s="2" t="s">
        <v>1138</v>
      </c>
      <c r="I5" s="3">
        <v>4.7100000000000001E-4</v>
      </c>
      <c r="J5" s="3">
        <v>4.7100000000000001E-4</v>
      </c>
      <c r="K5" s="3">
        <v>-0.31396499999999999</v>
      </c>
      <c r="L5" s="3">
        <v>-1.5262675000000001</v>
      </c>
      <c r="M5" s="3"/>
      <c r="N5" s="3" t="s">
        <v>668</v>
      </c>
      <c r="O5" s="3" t="s">
        <v>1139</v>
      </c>
      <c r="P5" s="3" t="s">
        <v>1140</v>
      </c>
      <c r="Q5" s="3" t="s">
        <v>1141</v>
      </c>
      <c r="R5" s="3" t="s">
        <v>344</v>
      </c>
      <c r="S5" s="3">
        <v>7.1845249999999998</v>
      </c>
      <c r="T5" s="3">
        <v>9.8800425000000001</v>
      </c>
      <c r="U5" s="3">
        <v>1.9349950822799999E-2</v>
      </c>
      <c r="V5" s="3">
        <v>6.9598332611900002E-2</v>
      </c>
      <c r="W5" s="3">
        <v>1.2123025000000001</v>
      </c>
      <c r="X5" s="2" t="s">
        <v>570</v>
      </c>
      <c r="Y5" s="3" t="s">
        <v>1142</v>
      </c>
      <c r="Z5" s="3" t="s">
        <v>32</v>
      </c>
      <c r="AA5" s="3" t="s">
        <v>1143</v>
      </c>
      <c r="AB5" s="3" t="s">
        <v>1144</v>
      </c>
      <c r="AC5" s="3" t="s">
        <v>338</v>
      </c>
      <c r="AD5" s="3">
        <v>4</v>
      </c>
      <c r="AE5" s="2" t="s">
        <v>564</v>
      </c>
      <c r="AF5" s="17" t="s">
        <v>1138</v>
      </c>
      <c r="AG5" s="3" t="s">
        <v>8338</v>
      </c>
      <c r="AI5">
        <v>42</v>
      </c>
    </row>
    <row r="6" spans="1:36" x14ac:dyDescent="0.25">
      <c r="A6" s="2" t="s">
        <v>2102</v>
      </c>
      <c r="B6" s="3">
        <v>-1.2603605555599999</v>
      </c>
      <c r="C6" s="2" t="s">
        <v>2103</v>
      </c>
      <c r="D6" s="2" t="s">
        <v>2104</v>
      </c>
      <c r="E6" s="3" t="s">
        <v>922</v>
      </c>
      <c r="F6" s="3" t="s">
        <v>2805</v>
      </c>
      <c r="G6" s="3" t="s">
        <v>317</v>
      </c>
      <c r="H6" s="2" t="s">
        <v>4686</v>
      </c>
      <c r="I6" s="3">
        <v>6.1200000000000002E-4</v>
      </c>
      <c r="J6" s="3">
        <v>6.1200000000000002E-4</v>
      </c>
      <c r="K6" s="3">
        <v>2.7089666666699999</v>
      </c>
      <c r="L6" s="3">
        <v>1.2603605555599999</v>
      </c>
      <c r="M6" s="3" t="s">
        <v>922</v>
      </c>
      <c r="N6" s="3"/>
      <c r="O6" s="3" t="s">
        <v>4687</v>
      </c>
      <c r="P6" s="3" t="s">
        <v>4688</v>
      </c>
      <c r="Q6" s="3" t="s">
        <v>4689</v>
      </c>
      <c r="R6" s="3" t="s">
        <v>4690</v>
      </c>
      <c r="S6" s="3">
        <v>6.2722800000000003</v>
      </c>
      <c r="T6" s="3">
        <v>7.3931583333299997</v>
      </c>
      <c r="U6" s="3">
        <v>8.7918448798500004E-4</v>
      </c>
      <c r="V6" s="3">
        <v>5.4593411110499999E-2</v>
      </c>
      <c r="W6" s="3">
        <v>1.4486061111099999</v>
      </c>
      <c r="X6" s="2" t="s">
        <v>2107</v>
      </c>
      <c r="Y6" s="3" t="s">
        <v>4691</v>
      </c>
      <c r="Z6" s="3" t="s">
        <v>32</v>
      </c>
      <c r="AA6" s="3" t="s">
        <v>922</v>
      </c>
      <c r="AB6" s="3"/>
      <c r="AC6" s="3" t="s">
        <v>1062</v>
      </c>
      <c r="AD6" s="3">
        <v>2</v>
      </c>
      <c r="AE6" s="2" t="s">
        <v>2103</v>
      </c>
      <c r="AF6" s="17" t="s">
        <v>4686</v>
      </c>
      <c r="AG6" s="3" t="s">
        <v>8338</v>
      </c>
    </row>
    <row r="7" spans="1:36" x14ac:dyDescent="0.25">
      <c r="A7" s="2" t="s">
        <v>1987</v>
      </c>
      <c r="B7" s="3">
        <v>1.1809796666700001</v>
      </c>
      <c r="C7" s="2" t="s">
        <v>1988</v>
      </c>
      <c r="D7" s="2" t="s">
        <v>1989</v>
      </c>
      <c r="E7" s="3" t="s">
        <v>407</v>
      </c>
      <c r="F7" s="3" t="s">
        <v>316</v>
      </c>
      <c r="G7" s="3" t="s">
        <v>317</v>
      </c>
      <c r="H7" s="2" t="s">
        <v>1990</v>
      </c>
      <c r="I7" s="3">
        <v>7.4600000000000003E-4</v>
      </c>
      <c r="J7" s="3">
        <v>7.4600000000000003E-4</v>
      </c>
      <c r="K7" s="3">
        <v>-1.2764200000000001</v>
      </c>
      <c r="L7" s="3">
        <v>-1.1809796666700001</v>
      </c>
      <c r="M7" s="3"/>
      <c r="N7" s="3" t="s">
        <v>407</v>
      </c>
      <c r="O7" s="3" t="s">
        <v>1991</v>
      </c>
      <c r="P7" s="3" t="s">
        <v>1992</v>
      </c>
      <c r="Q7" s="3" t="s">
        <v>1993</v>
      </c>
      <c r="R7" s="3" t="s">
        <v>1994</v>
      </c>
      <c r="S7" s="3">
        <v>7.7551300000000003</v>
      </c>
      <c r="T7" s="3">
        <v>7.9915630000000002</v>
      </c>
      <c r="U7" s="3">
        <v>2.1043166726100002E-2</v>
      </c>
      <c r="V7" s="3">
        <v>6.3790570681299993E-2</v>
      </c>
      <c r="W7" s="3">
        <v>-9.5440333333300001E-2</v>
      </c>
      <c r="X7" s="2" t="s">
        <v>1995</v>
      </c>
      <c r="Y7" s="3" t="s">
        <v>1996</v>
      </c>
      <c r="Z7" s="3" t="s">
        <v>32</v>
      </c>
      <c r="AA7" s="3" t="s">
        <v>407</v>
      </c>
      <c r="AB7" s="3"/>
      <c r="AC7" s="3" t="s">
        <v>1997</v>
      </c>
      <c r="AD7" s="3">
        <v>2</v>
      </c>
      <c r="AE7" s="2" t="s">
        <v>1988</v>
      </c>
      <c r="AF7" s="17" t="s">
        <v>1990</v>
      </c>
      <c r="AG7" s="3" t="s">
        <v>8338</v>
      </c>
    </row>
    <row r="8" spans="1:36" x14ac:dyDescent="0.25">
      <c r="A8" s="2" t="s">
        <v>563</v>
      </c>
      <c r="B8" s="3">
        <v>1.4382425000000001</v>
      </c>
      <c r="C8" s="2" t="s">
        <v>564</v>
      </c>
      <c r="D8" s="2" t="s">
        <v>565</v>
      </c>
      <c r="E8" s="3" t="s">
        <v>1062</v>
      </c>
      <c r="F8" s="3" t="s">
        <v>316</v>
      </c>
      <c r="G8" s="3" t="s">
        <v>317</v>
      </c>
      <c r="H8" s="2" t="s">
        <v>1287</v>
      </c>
      <c r="I8" s="3">
        <v>4.71746153842E-4</v>
      </c>
      <c r="J8" s="3">
        <v>7.7800000000000005E-4</v>
      </c>
      <c r="K8" s="3">
        <v>-0.22594</v>
      </c>
      <c r="L8" s="3">
        <v>-1.4382425000000001</v>
      </c>
      <c r="M8" s="3"/>
      <c r="N8" s="3" t="s">
        <v>1062</v>
      </c>
      <c r="O8" s="3" t="s">
        <v>661</v>
      </c>
      <c r="P8" s="3" t="s">
        <v>662</v>
      </c>
      <c r="Q8" s="3" t="s">
        <v>663</v>
      </c>
      <c r="R8" s="3" t="s">
        <v>344</v>
      </c>
      <c r="S8" s="3">
        <v>11.602740000000001</v>
      </c>
      <c r="T8" s="3">
        <v>9.8800425000000001</v>
      </c>
      <c r="U8" s="3">
        <v>4.71746153842E-4</v>
      </c>
      <c r="V8" s="3">
        <v>1.69330691714E-2</v>
      </c>
      <c r="W8" s="3">
        <v>1.2123025000000001</v>
      </c>
      <c r="X8" s="2" t="s">
        <v>570</v>
      </c>
      <c r="Y8" s="3" t="s">
        <v>1288</v>
      </c>
      <c r="Z8" s="3" t="s">
        <v>32</v>
      </c>
      <c r="AA8" s="3" t="s">
        <v>1062</v>
      </c>
      <c r="AB8" s="3"/>
      <c r="AC8" s="3" t="s">
        <v>338</v>
      </c>
      <c r="AD8" s="3">
        <v>2</v>
      </c>
      <c r="AE8" s="2" t="s">
        <v>564</v>
      </c>
      <c r="AF8" s="17" t="s">
        <v>1287</v>
      </c>
      <c r="AG8" s="3" t="s">
        <v>8338</v>
      </c>
      <c r="AI8">
        <v>24</v>
      </c>
      <c r="AJ8">
        <v>18</v>
      </c>
    </row>
    <row r="9" spans="1:36" x14ac:dyDescent="0.25">
      <c r="A9" s="2" t="s">
        <v>2492</v>
      </c>
      <c r="B9" s="3">
        <v>1.06817416667</v>
      </c>
      <c r="C9" s="2" t="s">
        <v>2493</v>
      </c>
      <c r="D9" s="2" t="s">
        <v>2494</v>
      </c>
      <c r="E9" s="3" t="s">
        <v>346</v>
      </c>
      <c r="F9" s="3" t="s">
        <v>316</v>
      </c>
      <c r="G9" s="3" t="s">
        <v>317</v>
      </c>
      <c r="H9" s="2" t="s">
        <v>2495</v>
      </c>
      <c r="I9" s="3">
        <v>8.3900000000000001E-4</v>
      </c>
      <c r="J9" s="3">
        <v>8.3900000000000001E-4</v>
      </c>
      <c r="K9" s="3">
        <v>0.18739833333299999</v>
      </c>
      <c r="L9" s="3">
        <v>-1.06817416667</v>
      </c>
      <c r="M9" s="3"/>
      <c r="N9" s="3" t="s">
        <v>346</v>
      </c>
      <c r="O9" s="3" t="s">
        <v>2496</v>
      </c>
      <c r="P9" s="3" t="s">
        <v>2497</v>
      </c>
      <c r="Q9" s="3" t="s">
        <v>2498</v>
      </c>
      <c r="R9" s="3" t="s">
        <v>344</v>
      </c>
      <c r="S9" s="3">
        <v>7.179125</v>
      </c>
      <c r="T9" s="3">
        <v>8.1512124999999997</v>
      </c>
      <c r="U9" s="3">
        <v>1.9380033292700001E-2</v>
      </c>
      <c r="V9" s="3">
        <v>0.58287648574700002</v>
      </c>
      <c r="W9" s="3">
        <v>1.2555725</v>
      </c>
      <c r="X9" s="2" t="s">
        <v>2499</v>
      </c>
      <c r="Y9" s="3" t="s">
        <v>2500</v>
      </c>
      <c r="Z9" s="3" t="s">
        <v>32</v>
      </c>
      <c r="AA9" s="3" t="s">
        <v>2501</v>
      </c>
      <c r="AB9" s="3" t="s">
        <v>395</v>
      </c>
      <c r="AC9" s="3" t="s">
        <v>1835</v>
      </c>
      <c r="AD9" s="3">
        <v>3</v>
      </c>
      <c r="AE9" s="2" t="s">
        <v>2493</v>
      </c>
      <c r="AF9" s="17" t="s">
        <v>2495</v>
      </c>
      <c r="AG9" s="3" t="s">
        <v>8314</v>
      </c>
      <c r="AI9">
        <v>6</v>
      </c>
      <c r="AJ9">
        <v>12</v>
      </c>
    </row>
    <row r="10" spans="1:36" x14ac:dyDescent="0.25">
      <c r="A10" s="2" t="s">
        <v>2812</v>
      </c>
      <c r="B10" s="3">
        <v>-1.09969416667</v>
      </c>
      <c r="C10" s="2" t="s">
        <v>2813</v>
      </c>
      <c r="D10" s="2" t="s">
        <v>2814</v>
      </c>
      <c r="E10" s="3" t="s">
        <v>391</v>
      </c>
      <c r="F10" s="3" t="s">
        <v>2805</v>
      </c>
      <c r="G10" s="3" t="s">
        <v>317</v>
      </c>
      <c r="H10" s="2" t="s">
        <v>3650</v>
      </c>
      <c r="I10" s="3">
        <v>9.1699999999999995E-4</v>
      </c>
      <c r="J10" s="3">
        <v>9.1699999999999995E-4</v>
      </c>
      <c r="K10" s="3">
        <v>-0.17526833333299999</v>
      </c>
      <c r="L10" s="3">
        <v>1.09969416667</v>
      </c>
      <c r="M10" s="3" t="s">
        <v>391</v>
      </c>
      <c r="N10" s="3"/>
      <c r="O10" s="3" t="s">
        <v>3651</v>
      </c>
      <c r="P10" s="3" t="s">
        <v>344</v>
      </c>
      <c r="Q10" s="3" t="s">
        <v>3652</v>
      </c>
      <c r="R10" s="3" t="s">
        <v>344</v>
      </c>
      <c r="S10" s="3">
        <v>11.012285</v>
      </c>
      <c r="T10" s="3">
        <v>7.9958974999999999</v>
      </c>
      <c r="U10" s="3">
        <v>1.01841723051E-3</v>
      </c>
      <c r="V10" s="3">
        <v>0.34899502175899999</v>
      </c>
      <c r="W10" s="3">
        <v>-1.2749625</v>
      </c>
      <c r="X10" s="2" t="s">
        <v>2820</v>
      </c>
      <c r="Y10" s="3" t="s">
        <v>3653</v>
      </c>
      <c r="Z10" s="3" t="s">
        <v>32</v>
      </c>
      <c r="AA10" s="3" t="s">
        <v>391</v>
      </c>
      <c r="AB10" s="3"/>
      <c r="AC10" s="3" t="s">
        <v>1186</v>
      </c>
      <c r="AD10" s="3">
        <v>2</v>
      </c>
      <c r="AE10" s="2" t="s">
        <v>2813</v>
      </c>
      <c r="AF10" s="17" t="s">
        <v>3650</v>
      </c>
      <c r="AG10" s="3" t="s">
        <v>8314</v>
      </c>
      <c r="AH10" s="3" t="s">
        <v>8343</v>
      </c>
    </row>
    <row r="11" spans="1:36" x14ac:dyDescent="0.25">
      <c r="A11" s="2" t="s">
        <v>6136</v>
      </c>
      <c r="B11" s="3">
        <v>-4.46600055556</v>
      </c>
      <c r="C11" s="2" t="s">
        <v>6137</v>
      </c>
      <c r="D11" s="2" t="s">
        <v>6138</v>
      </c>
      <c r="E11" s="3" t="s">
        <v>346</v>
      </c>
      <c r="F11" s="3" t="s">
        <v>2805</v>
      </c>
      <c r="G11" s="3" t="s">
        <v>317</v>
      </c>
      <c r="H11" s="2" t="s">
        <v>6139</v>
      </c>
      <c r="I11" s="4">
        <v>7.9677043381399997E-5</v>
      </c>
      <c r="J11" s="3">
        <v>1.4610000000000001E-3</v>
      </c>
      <c r="K11" s="3">
        <v>5.3865550000000004</v>
      </c>
      <c r="L11" s="3">
        <v>4.46600055556</v>
      </c>
      <c r="M11" s="3" t="s">
        <v>346</v>
      </c>
      <c r="N11" s="3"/>
      <c r="O11" s="3" t="s">
        <v>344</v>
      </c>
      <c r="P11" s="3" t="s">
        <v>344</v>
      </c>
      <c r="Q11" s="3"/>
      <c r="R11" s="3" t="s">
        <v>6140</v>
      </c>
      <c r="S11" s="3">
        <v>6.1645649999999996</v>
      </c>
      <c r="T11" s="3">
        <v>6.6637366666700002</v>
      </c>
      <c r="U11" s="4">
        <v>7.9677043381399997E-5</v>
      </c>
      <c r="V11" s="4">
        <v>4.8818936907099997E-5</v>
      </c>
      <c r="W11" s="3">
        <v>0.92055444444400003</v>
      </c>
      <c r="X11" s="2" t="s">
        <v>6141</v>
      </c>
      <c r="Y11" s="3" t="s">
        <v>6142</v>
      </c>
      <c r="Z11" s="3" t="s">
        <v>31</v>
      </c>
      <c r="AA11" s="3" t="s">
        <v>346</v>
      </c>
      <c r="AB11" s="3"/>
      <c r="AC11" s="3" t="s">
        <v>652</v>
      </c>
      <c r="AD11" s="3">
        <v>2</v>
      </c>
      <c r="AE11" s="2" t="s">
        <v>6137</v>
      </c>
      <c r="AF11" s="17" t="s">
        <v>6139</v>
      </c>
      <c r="AG11" s="3" t="s">
        <v>8338</v>
      </c>
    </row>
    <row r="12" spans="1:36" x14ac:dyDescent="0.25">
      <c r="A12" s="2" t="s">
        <v>6125</v>
      </c>
      <c r="B12" s="3">
        <v>-4.2966656410299997</v>
      </c>
      <c r="C12" s="2" t="s">
        <v>6126</v>
      </c>
      <c r="D12" s="2" t="s">
        <v>6127</v>
      </c>
      <c r="E12" s="3" t="s">
        <v>6128</v>
      </c>
      <c r="F12" s="3" t="s">
        <v>2805</v>
      </c>
      <c r="G12" s="3" t="s">
        <v>317</v>
      </c>
      <c r="H12" s="2" t="s">
        <v>6129</v>
      </c>
      <c r="I12" s="3">
        <v>9.3831458422799995E-4</v>
      </c>
      <c r="J12" s="3">
        <v>1.6180000000000001E-3</v>
      </c>
      <c r="K12" s="3">
        <v>4.5203383333299998</v>
      </c>
      <c r="L12" s="3">
        <v>4.2966656410299997</v>
      </c>
      <c r="M12" s="3" t="s">
        <v>6128</v>
      </c>
      <c r="N12" s="3"/>
      <c r="O12" s="3" t="s">
        <v>6130</v>
      </c>
      <c r="P12" s="3" t="s">
        <v>6131</v>
      </c>
      <c r="Q12" s="3" t="s">
        <v>6132</v>
      </c>
      <c r="R12" s="3" t="s">
        <v>344</v>
      </c>
      <c r="S12" s="3">
        <v>6.023015</v>
      </c>
      <c r="T12" s="3">
        <v>8.0040965384600007</v>
      </c>
      <c r="U12" s="3">
        <v>9.3831458422799995E-4</v>
      </c>
      <c r="V12" s="3">
        <v>5.66075189228E-4</v>
      </c>
      <c r="W12" s="3">
        <v>0.22367269230799999</v>
      </c>
      <c r="X12" s="2" t="s">
        <v>6133</v>
      </c>
      <c r="Y12" s="3" t="s">
        <v>6134</v>
      </c>
      <c r="Z12" s="3" t="s">
        <v>32</v>
      </c>
      <c r="AA12" s="3" t="s">
        <v>6135</v>
      </c>
      <c r="AB12" s="3"/>
      <c r="AC12" s="3" t="s">
        <v>1127</v>
      </c>
      <c r="AD12" s="3">
        <v>2</v>
      </c>
      <c r="AE12" s="2" t="s">
        <v>6126</v>
      </c>
      <c r="AF12" s="17" t="s">
        <v>6129</v>
      </c>
      <c r="AG12" s="3" t="s">
        <v>8338</v>
      </c>
    </row>
    <row r="13" spans="1:36" x14ac:dyDescent="0.25">
      <c r="A13" s="2" t="s">
        <v>4232</v>
      </c>
      <c r="B13" s="3">
        <v>-1.4556205555599999</v>
      </c>
      <c r="C13" s="2" t="s">
        <v>4233</v>
      </c>
      <c r="D13" s="2" t="s">
        <v>4234</v>
      </c>
      <c r="E13" s="3" t="s">
        <v>5261</v>
      </c>
      <c r="F13" s="3" t="s">
        <v>2805</v>
      </c>
      <c r="G13" s="3" t="s">
        <v>317</v>
      </c>
      <c r="H13" s="2" t="s">
        <v>5262</v>
      </c>
      <c r="I13" s="4">
        <v>9.3423376602099999E-5</v>
      </c>
      <c r="J13" s="3">
        <v>1.8320000000000001E-3</v>
      </c>
      <c r="K13" s="3">
        <v>1.2600499999999999</v>
      </c>
      <c r="L13" s="3">
        <v>1.4556205555599999</v>
      </c>
      <c r="M13" s="3" t="s">
        <v>5261</v>
      </c>
      <c r="N13" s="3"/>
      <c r="O13" s="3" t="s">
        <v>344</v>
      </c>
      <c r="P13" s="3" t="s">
        <v>344</v>
      </c>
      <c r="Q13" s="3"/>
      <c r="R13" s="3" t="s">
        <v>344</v>
      </c>
      <c r="S13" s="3">
        <v>9.3604699999999994</v>
      </c>
      <c r="T13" s="3">
        <v>8.1511827777800008</v>
      </c>
      <c r="U13" s="4">
        <v>9.3423376602099999E-5</v>
      </c>
      <c r="V13" s="3">
        <v>7.1556981965399998E-3</v>
      </c>
      <c r="W13" s="3">
        <v>-0.195570555556</v>
      </c>
      <c r="X13" s="2" t="s">
        <v>5263</v>
      </c>
      <c r="Y13" s="3"/>
      <c r="Z13" s="3" t="s">
        <v>32</v>
      </c>
      <c r="AA13" s="3"/>
      <c r="AB13" s="3"/>
      <c r="AC13" s="3" t="s">
        <v>906</v>
      </c>
      <c r="AD13" s="3">
        <v>2</v>
      </c>
      <c r="AE13" s="2" t="s">
        <v>4233</v>
      </c>
      <c r="AF13" s="17" t="s">
        <v>5262</v>
      </c>
      <c r="AG13" s="3" t="s">
        <v>8314</v>
      </c>
    </row>
    <row r="14" spans="1:36" x14ac:dyDescent="0.25">
      <c r="A14" s="2" t="s">
        <v>1174</v>
      </c>
      <c r="B14" s="3">
        <v>-1.10646222222</v>
      </c>
      <c r="C14" s="2" t="s">
        <v>255</v>
      </c>
      <c r="D14" s="2" t="s">
        <v>1175</v>
      </c>
      <c r="E14" s="3" t="s">
        <v>922</v>
      </c>
      <c r="F14" s="3" t="s">
        <v>2805</v>
      </c>
      <c r="G14" s="3" t="s">
        <v>317</v>
      </c>
      <c r="H14" s="2" t="s">
        <v>3748</v>
      </c>
      <c r="I14" s="3">
        <v>2.00401412509E-4</v>
      </c>
      <c r="J14" s="3">
        <v>1.8680000000000001E-3</v>
      </c>
      <c r="K14" s="3">
        <v>-0.213126666667</v>
      </c>
      <c r="L14" s="3">
        <v>1.10646222222</v>
      </c>
      <c r="M14" s="3" t="s">
        <v>922</v>
      </c>
      <c r="N14" s="3"/>
      <c r="O14" s="3" t="s">
        <v>3749</v>
      </c>
      <c r="P14" s="3" t="s">
        <v>3750</v>
      </c>
      <c r="Q14" s="3" t="s">
        <v>3751</v>
      </c>
      <c r="R14" s="3" t="s">
        <v>344</v>
      </c>
      <c r="S14" s="3">
        <v>8.0516500000000004</v>
      </c>
      <c r="T14" s="3">
        <v>7.4741816666699998</v>
      </c>
      <c r="U14" s="3">
        <v>2.00401412509E-4</v>
      </c>
      <c r="V14" s="3">
        <v>0.28060560021499997</v>
      </c>
      <c r="W14" s="3">
        <v>-1.31958888889</v>
      </c>
      <c r="X14" s="2" t="s">
        <v>1181</v>
      </c>
      <c r="Y14" s="3" t="s">
        <v>3752</v>
      </c>
      <c r="Z14" s="3" t="s">
        <v>31</v>
      </c>
      <c r="AA14" s="3" t="s">
        <v>922</v>
      </c>
      <c r="AB14" s="3"/>
      <c r="AC14" s="3" t="s">
        <v>349</v>
      </c>
      <c r="AD14" s="3">
        <v>2</v>
      </c>
      <c r="AE14" s="2" t="s">
        <v>255</v>
      </c>
      <c r="AF14" s="17" t="s">
        <v>3748</v>
      </c>
      <c r="AG14" s="3" t="s">
        <v>8338</v>
      </c>
    </row>
    <row r="15" spans="1:36" x14ac:dyDescent="0.25">
      <c r="A15" s="2" t="s">
        <v>3696</v>
      </c>
      <c r="B15" s="3">
        <v>-1.382158</v>
      </c>
      <c r="C15" s="2" t="s">
        <v>3697</v>
      </c>
      <c r="D15" s="2" t="s">
        <v>3698</v>
      </c>
      <c r="E15" s="3" t="s">
        <v>374</v>
      </c>
      <c r="F15" s="3" t="s">
        <v>2805</v>
      </c>
      <c r="G15" s="3" t="s">
        <v>317</v>
      </c>
      <c r="H15" s="2" t="s">
        <v>5063</v>
      </c>
      <c r="I15" s="3">
        <v>1.9E-3</v>
      </c>
      <c r="J15" s="3">
        <v>1.9E-3</v>
      </c>
      <c r="K15" s="3">
        <v>0.17696500000000001</v>
      </c>
      <c r="L15" s="3">
        <v>1.382158</v>
      </c>
      <c r="M15" s="3" t="s">
        <v>374</v>
      </c>
      <c r="N15" s="3"/>
      <c r="O15" s="3" t="s">
        <v>5064</v>
      </c>
      <c r="P15" s="3" t="s">
        <v>5065</v>
      </c>
      <c r="Q15" s="3" t="s">
        <v>5066</v>
      </c>
      <c r="R15" s="3" t="s">
        <v>344</v>
      </c>
      <c r="S15" s="3">
        <v>8.2336050000000007</v>
      </c>
      <c r="T15" s="3">
        <v>10.190875</v>
      </c>
      <c r="U15" s="3">
        <v>3.3320465118900001E-2</v>
      </c>
      <c r="V15" s="3">
        <v>0.41871912383600002</v>
      </c>
      <c r="W15" s="3">
        <v>-1.205193</v>
      </c>
      <c r="X15" s="2" t="s">
        <v>3703</v>
      </c>
      <c r="Y15" s="3" t="s">
        <v>5067</v>
      </c>
      <c r="Z15" s="3" t="s">
        <v>32</v>
      </c>
      <c r="AA15" s="3" t="s">
        <v>374</v>
      </c>
      <c r="AB15" s="3" t="s">
        <v>675</v>
      </c>
      <c r="AC15" s="3" t="s">
        <v>3705</v>
      </c>
      <c r="AD15" s="3">
        <v>5</v>
      </c>
      <c r="AE15" s="2" t="s">
        <v>3697</v>
      </c>
      <c r="AF15" s="17" t="s">
        <v>5063</v>
      </c>
      <c r="AG15" s="3" t="s">
        <v>8314</v>
      </c>
    </row>
    <row r="16" spans="1:36" x14ac:dyDescent="0.25">
      <c r="A16" s="2" t="s">
        <v>2439</v>
      </c>
      <c r="B16" s="3">
        <v>1.0858970833299999</v>
      </c>
      <c r="C16" s="2" t="s">
        <v>2440</v>
      </c>
      <c r="D16" s="2" t="s">
        <v>2441</v>
      </c>
      <c r="E16" s="3" t="s">
        <v>652</v>
      </c>
      <c r="F16" s="3" t="s">
        <v>316</v>
      </c>
      <c r="G16" s="3" t="s">
        <v>317</v>
      </c>
      <c r="H16" s="2" t="s">
        <v>2442</v>
      </c>
      <c r="I16" s="3">
        <v>1.9170000000000001E-3</v>
      </c>
      <c r="J16" s="3">
        <v>1.9170000000000001E-3</v>
      </c>
      <c r="K16" s="3">
        <v>-1.352965</v>
      </c>
      <c r="L16" s="3">
        <v>-1.0858970833299999</v>
      </c>
      <c r="M16" s="3"/>
      <c r="N16" s="3" t="s">
        <v>652</v>
      </c>
      <c r="O16" s="3" t="s">
        <v>2443</v>
      </c>
      <c r="P16" s="3" t="s">
        <v>2444</v>
      </c>
      <c r="Q16" s="3" t="s">
        <v>2445</v>
      </c>
      <c r="R16" s="3" t="s">
        <v>2446</v>
      </c>
      <c r="S16" s="3">
        <v>8.0227249999999994</v>
      </c>
      <c r="T16" s="3">
        <v>9.0987387500000008</v>
      </c>
      <c r="U16" s="3">
        <v>3.1405926092999997E-2</v>
      </c>
      <c r="V16" s="3">
        <v>8.8041079405900002E-2</v>
      </c>
      <c r="W16" s="3">
        <v>-0.26706791666700003</v>
      </c>
      <c r="X16" s="2" t="s">
        <v>2447</v>
      </c>
      <c r="Y16" s="3" t="s">
        <v>2448</v>
      </c>
      <c r="Z16" s="3" t="s">
        <v>32</v>
      </c>
      <c r="AA16" s="3" t="s">
        <v>652</v>
      </c>
      <c r="AB16" s="3" t="s">
        <v>506</v>
      </c>
      <c r="AC16" s="3" t="s">
        <v>315</v>
      </c>
      <c r="AD16" s="3">
        <v>3</v>
      </c>
      <c r="AE16" s="2" t="s">
        <v>2440</v>
      </c>
      <c r="AF16" s="17" t="s">
        <v>2442</v>
      </c>
      <c r="AG16" s="3" t="s">
        <v>8314</v>
      </c>
    </row>
    <row r="17" spans="1:36" x14ac:dyDescent="0.25">
      <c r="A17" s="2" t="s">
        <v>4052</v>
      </c>
      <c r="B17" s="3">
        <v>-1.14886033333</v>
      </c>
      <c r="C17" s="2" t="s">
        <v>184</v>
      </c>
      <c r="D17" s="2" t="s">
        <v>4053</v>
      </c>
      <c r="E17" s="3" t="s">
        <v>391</v>
      </c>
      <c r="F17" s="3" t="s">
        <v>2805</v>
      </c>
      <c r="G17" s="3" t="s">
        <v>317</v>
      </c>
      <c r="H17" s="2" t="s">
        <v>4054</v>
      </c>
      <c r="I17" s="3">
        <v>1.31280945393E-3</v>
      </c>
      <c r="J17" s="3">
        <v>2.0790000000000001E-3</v>
      </c>
      <c r="K17" s="3">
        <v>0.289715</v>
      </c>
      <c r="L17" s="3">
        <v>1.14886033333</v>
      </c>
      <c r="M17" s="3" t="s">
        <v>391</v>
      </c>
      <c r="N17" s="3"/>
      <c r="O17" s="3" t="s">
        <v>344</v>
      </c>
      <c r="P17" s="3" t="s">
        <v>344</v>
      </c>
      <c r="Q17" s="3"/>
      <c r="R17" s="3" t="s">
        <v>344</v>
      </c>
      <c r="S17" s="3">
        <v>7.750775</v>
      </c>
      <c r="T17" s="3">
        <v>7.8154149999999998</v>
      </c>
      <c r="U17" s="3">
        <v>1.31280945393E-3</v>
      </c>
      <c r="V17" s="3">
        <v>0.245828210293</v>
      </c>
      <c r="W17" s="3">
        <v>-0.85914533333300003</v>
      </c>
      <c r="X17" s="2" t="s">
        <v>4055</v>
      </c>
      <c r="Y17" s="3" t="s">
        <v>4056</v>
      </c>
      <c r="Z17" s="3" t="s">
        <v>31</v>
      </c>
      <c r="AA17" s="3" t="s">
        <v>391</v>
      </c>
      <c r="AB17" s="3"/>
      <c r="AC17" s="3" t="s">
        <v>428</v>
      </c>
      <c r="AD17" s="3">
        <v>2</v>
      </c>
      <c r="AE17" s="2" t="s">
        <v>184</v>
      </c>
      <c r="AF17" s="17" t="s">
        <v>4054</v>
      </c>
      <c r="AG17" s="3" t="s">
        <v>8338</v>
      </c>
    </row>
    <row r="18" spans="1:36" x14ac:dyDescent="0.25">
      <c r="A18" s="2" t="s">
        <v>665</v>
      </c>
      <c r="B18" s="3">
        <v>1.8865755555599999</v>
      </c>
      <c r="C18" s="2" t="s">
        <v>666</v>
      </c>
      <c r="D18" s="2" t="s">
        <v>667</v>
      </c>
      <c r="E18" s="3" t="s">
        <v>668</v>
      </c>
      <c r="F18" s="3" t="s">
        <v>316</v>
      </c>
      <c r="G18" s="3" t="s">
        <v>317</v>
      </c>
      <c r="H18" s="2" t="s">
        <v>669</v>
      </c>
      <c r="I18" s="3">
        <v>2.1429999999999999E-3</v>
      </c>
      <c r="J18" s="3">
        <v>2.1429999999999999E-3</v>
      </c>
      <c r="K18" s="3">
        <v>-1.6880233333300001</v>
      </c>
      <c r="L18" s="3">
        <v>-1.8865755555599999</v>
      </c>
      <c r="M18" s="3"/>
      <c r="N18" s="3" t="s">
        <v>668</v>
      </c>
      <c r="O18" s="3" t="s">
        <v>670</v>
      </c>
      <c r="P18" s="3" t="s">
        <v>671</v>
      </c>
      <c r="Q18" s="3" t="s">
        <v>672</v>
      </c>
      <c r="R18" s="3" t="s">
        <v>344</v>
      </c>
      <c r="S18" s="3">
        <v>9.8447399999999998</v>
      </c>
      <c r="T18" s="3">
        <v>9.4203066666699993</v>
      </c>
      <c r="U18" s="3">
        <v>3.8037050482100002E-2</v>
      </c>
      <c r="V18" s="3">
        <v>5.09917327245E-2</v>
      </c>
      <c r="W18" s="3">
        <v>0.198552222222</v>
      </c>
      <c r="X18" s="2" t="s">
        <v>673</v>
      </c>
      <c r="Y18" s="3" t="s">
        <v>674</v>
      </c>
      <c r="Z18" s="3" t="s">
        <v>32</v>
      </c>
      <c r="AA18" s="3" t="s">
        <v>668</v>
      </c>
      <c r="AB18" s="3" t="s">
        <v>675</v>
      </c>
      <c r="AC18" s="3" t="s">
        <v>676</v>
      </c>
      <c r="AD18" s="3">
        <v>5</v>
      </c>
      <c r="AE18" s="2" t="s">
        <v>666</v>
      </c>
      <c r="AF18" s="17" t="s">
        <v>669</v>
      </c>
      <c r="AG18" s="3" t="s">
        <v>8338</v>
      </c>
    </row>
    <row r="19" spans="1:36" x14ac:dyDescent="0.25">
      <c r="A19" s="2" t="s">
        <v>563</v>
      </c>
      <c r="B19" s="3">
        <v>1.4446025</v>
      </c>
      <c r="C19" s="2" t="s">
        <v>564</v>
      </c>
      <c r="D19" s="2" t="s">
        <v>565</v>
      </c>
      <c r="E19" s="3" t="s">
        <v>1280</v>
      </c>
      <c r="F19" s="3" t="s">
        <v>316</v>
      </c>
      <c r="G19" s="3" t="s">
        <v>317</v>
      </c>
      <c r="H19" s="2" t="s">
        <v>1281</v>
      </c>
      <c r="I19" s="3">
        <v>2.2049999999999999E-3</v>
      </c>
      <c r="J19" s="3">
        <v>2.2049999999999999E-3</v>
      </c>
      <c r="K19" s="3">
        <v>-0.23230000000000001</v>
      </c>
      <c r="L19" s="3">
        <v>-1.4446025</v>
      </c>
      <c r="M19" s="3"/>
      <c r="N19" s="3" t="s">
        <v>1280</v>
      </c>
      <c r="O19" s="3" t="s">
        <v>661</v>
      </c>
      <c r="P19" s="3" t="s">
        <v>662</v>
      </c>
      <c r="Q19" s="3" t="s">
        <v>663</v>
      </c>
      <c r="R19" s="3" t="s">
        <v>719</v>
      </c>
      <c r="S19" s="3">
        <v>9.0738000000000003</v>
      </c>
      <c r="T19" s="3">
        <v>9.8800425000000001</v>
      </c>
      <c r="U19" s="3">
        <v>2.4058477778500001E-3</v>
      </c>
      <c r="V19" s="3">
        <v>0.23163534941200001</v>
      </c>
      <c r="W19" s="3">
        <v>1.2123025000000001</v>
      </c>
      <c r="X19" s="2" t="s">
        <v>570</v>
      </c>
      <c r="Y19" s="3" t="s">
        <v>720</v>
      </c>
      <c r="Z19" s="3" t="s">
        <v>32</v>
      </c>
      <c r="AA19" s="3" t="s">
        <v>349</v>
      </c>
      <c r="AB19" s="3"/>
      <c r="AC19" s="3" t="s">
        <v>338</v>
      </c>
      <c r="AD19" s="3">
        <v>2</v>
      </c>
      <c r="AE19" s="2" t="s">
        <v>564</v>
      </c>
      <c r="AF19" s="17" t="s">
        <v>1281</v>
      </c>
      <c r="AG19" s="3" t="s">
        <v>8314</v>
      </c>
      <c r="AH19" s="3" t="s">
        <v>8342</v>
      </c>
    </row>
    <row r="20" spans="1:36" x14ac:dyDescent="0.25">
      <c r="A20" s="2" t="s">
        <v>5897</v>
      </c>
      <c r="B20" s="3">
        <v>-2.0698124603200001</v>
      </c>
      <c r="C20" s="2" t="s">
        <v>5898</v>
      </c>
      <c r="D20" s="2" t="s">
        <v>5899</v>
      </c>
      <c r="E20" s="3" t="s">
        <v>581</v>
      </c>
      <c r="F20" s="3" t="s">
        <v>2805</v>
      </c>
      <c r="G20" s="3" t="s">
        <v>317</v>
      </c>
      <c r="H20" s="2" t="s">
        <v>6000</v>
      </c>
      <c r="I20" s="3">
        <v>1.22091013976E-4</v>
      </c>
      <c r="J20" s="3">
        <v>2.2239999999999998E-3</v>
      </c>
      <c r="K20" s="3">
        <v>2.4002616666700001</v>
      </c>
      <c r="L20" s="3">
        <v>2.0698124603200001</v>
      </c>
      <c r="M20" s="3" t="s">
        <v>581</v>
      </c>
      <c r="N20" s="3"/>
      <c r="O20" s="3" t="s">
        <v>5901</v>
      </c>
      <c r="P20" s="3" t="s">
        <v>5902</v>
      </c>
      <c r="Q20" s="3" t="s">
        <v>5903</v>
      </c>
      <c r="R20" s="3" t="s">
        <v>344</v>
      </c>
      <c r="S20" s="3">
        <v>7.6699250000000001</v>
      </c>
      <c r="T20" s="3">
        <v>10.1084538095</v>
      </c>
      <c r="U20" s="3">
        <v>1.22091013976E-4</v>
      </c>
      <c r="V20" s="3">
        <v>8.3568389437699998E-3</v>
      </c>
      <c r="W20" s="3">
        <v>0.33044920634899999</v>
      </c>
      <c r="X20" s="2" t="s">
        <v>5904</v>
      </c>
      <c r="Y20" s="3" t="s">
        <v>6001</v>
      </c>
      <c r="Z20" s="3" t="s">
        <v>32</v>
      </c>
      <c r="AA20" s="3" t="s">
        <v>1396</v>
      </c>
      <c r="AB20" s="3" t="s">
        <v>395</v>
      </c>
      <c r="AC20" s="3" t="s">
        <v>793</v>
      </c>
      <c r="AD20" s="3">
        <v>3</v>
      </c>
      <c r="AE20" s="2" t="s">
        <v>5898</v>
      </c>
      <c r="AF20" s="17" t="s">
        <v>6000</v>
      </c>
      <c r="AG20" s="3" t="s">
        <v>8314</v>
      </c>
      <c r="AH20" s="3" t="s">
        <v>8343</v>
      </c>
    </row>
    <row r="21" spans="1:36" x14ac:dyDescent="0.25">
      <c r="A21" s="2" t="s">
        <v>766</v>
      </c>
      <c r="B21" s="3">
        <v>-1.43351008772</v>
      </c>
      <c r="C21" s="2" t="s">
        <v>123</v>
      </c>
      <c r="D21" s="2" t="s">
        <v>767</v>
      </c>
      <c r="E21" s="3" t="s">
        <v>2337</v>
      </c>
      <c r="F21" s="3" t="s">
        <v>2805</v>
      </c>
      <c r="G21" s="3" t="s">
        <v>317</v>
      </c>
      <c r="H21" s="2" t="s">
        <v>5223</v>
      </c>
      <c r="I21" s="3">
        <v>2.2769999999999999E-3</v>
      </c>
      <c r="J21" s="3">
        <v>2.2769999999999999E-3</v>
      </c>
      <c r="K21" s="3">
        <v>-8.7878333333300002E-2</v>
      </c>
      <c r="L21" s="3">
        <v>1.43351008772</v>
      </c>
      <c r="M21" s="3" t="s">
        <v>2337</v>
      </c>
      <c r="N21" s="3"/>
      <c r="O21" s="3" t="s">
        <v>344</v>
      </c>
      <c r="P21" s="3" t="s">
        <v>344</v>
      </c>
      <c r="Q21" s="3"/>
      <c r="R21" s="3" t="s">
        <v>5224</v>
      </c>
      <c r="S21" s="3">
        <v>7.9667349999999999</v>
      </c>
      <c r="T21" s="3">
        <v>8.86356684211</v>
      </c>
      <c r="U21" s="3">
        <v>3.7576356276999998E-2</v>
      </c>
      <c r="V21" s="3">
        <v>0.26790928931899999</v>
      </c>
      <c r="W21" s="3">
        <v>-1.5213884210499999</v>
      </c>
      <c r="X21" s="2" t="s">
        <v>770</v>
      </c>
      <c r="Y21" s="3" t="s">
        <v>5225</v>
      </c>
      <c r="Z21" s="3" t="s">
        <v>31</v>
      </c>
      <c r="AA21" s="3" t="s">
        <v>922</v>
      </c>
      <c r="AB21" s="3"/>
      <c r="AC21" s="3" t="s">
        <v>349</v>
      </c>
      <c r="AD21" s="3">
        <v>2</v>
      </c>
      <c r="AE21" s="2" t="s">
        <v>123</v>
      </c>
      <c r="AF21" s="17" t="s">
        <v>5223</v>
      </c>
      <c r="AG21" s="3" t="s">
        <v>8338</v>
      </c>
    </row>
    <row r="22" spans="1:36" x14ac:dyDescent="0.25">
      <c r="A22" s="2"/>
      <c r="B22" s="3"/>
      <c r="C22" s="2"/>
      <c r="D22" s="2"/>
      <c r="E22" s="3"/>
      <c r="F22" s="3"/>
      <c r="G22" s="3"/>
      <c r="H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3"/>
      <c r="AA22" s="3"/>
      <c r="AB22" s="3"/>
      <c r="AC22" s="3"/>
      <c r="AD22" s="3"/>
      <c r="AE22" s="2"/>
      <c r="AF22" s="2"/>
      <c r="AH22" s="18" t="s">
        <v>8344</v>
      </c>
    </row>
    <row r="23" spans="1:36" x14ac:dyDescent="0.25">
      <c r="A23" s="2" t="s">
        <v>563</v>
      </c>
      <c r="B23" s="3">
        <v>1.4382425000000001</v>
      </c>
      <c r="C23" s="2" t="s">
        <v>564</v>
      </c>
      <c r="D23" s="2" t="s">
        <v>565</v>
      </c>
      <c r="E23" s="3" t="s">
        <v>1062</v>
      </c>
      <c r="F23" s="3" t="s">
        <v>316</v>
      </c>
      <c r="G23" s="3" t="s">
        <v>317</v>
      </c>
      <c r="H23" s="2" t="s">
        <v>1287</v>
      </c>
      <c r="I23" s="3">
        <v>4.71746153842E-4</v>
      </c>
      <c r="J23" s="3">
        <v>7.7800000000000005E-4</v>
      </c>
      <c r="K23" s="3">
        <v>-0.22594</v>
      </c>
      <c r="L23" s="3">
        <v>-1.4382425000000001</v>
      </c>
      <c r="M23" s="3"/>
      <c r="N23" s="3" t="s">
        <v>1062</v>
      </c>
      <c r="O23" s="3" t="s">
        <v>661</v>
      </c>
      <c r="P23" s="3" t="s">
        <v>662</v>
      </c>
      <c r="Q23" s="3" t="s">
        <v>663</v>
      </c>
      <c r="R23" s="3" t="s">
        <v>344</v>
      </c>
      <c r="S23" s="3">
        <v>11.602740000000001</v>
      </c>
      <c r="T23" s="3">
        <v>9.8800425000000001</v>
      </c>
      <c r="U23" s="3">
        <v>4.71746153842E-4</v>
      </c>
      <c r="V23" s="3">
        <v>1.69330691714E-2</v>
      </c>
      <c r="W23" s="3">
        <v>1.2123025000000001</v>
      </c>
      <c r="X23" s="2" t="s">
        <v>570</v>
      </c>
      <c r="Y23" s="3" t="s">
        <v>1288</v>
      </c>
      <c r="Z23" s="3" t="s">
        <v>32</v>
      </c>
      <c r="AA23" s="3" t="s">
        <v>1062</v>
      </c>
      <c r="AB23" s="3"/>
      <c r="AC23" s="3" t="s">
        <v>338</v>
      </c>
      <c r="AD23" s="3">
        <v>2</v>
      </c>
      <c r="AE23" s="2" t="s">
        <v>564</v>
      </c>
      <c r="AF23" s="17" t="s">
        <v>1287</v>
      </c>
      <c r="AG23" s="3" t="s">
        <v>8338</v>
      </c>
    </row>
    <row r="24" spans="1:36" x14ac:dyDescent="0.25">
      <c r="A24" s="2" t="s">
        <v>1785</v>
      </c>
      <c r="B24" s="3">
        <v>1.2197662499999999</v>
      </c>
      <c r="C24" s="2" t="s">
        <v>1786</v>
      </c>
      <c r="D24" s="2" t="s">
        <v>1787</v>
      </c>
      <c r="E24" s="3" t="s">
        <v>1690</v>
      </c>
      <c r="F24" s="3" t="s">
        <v>316</v>
      </c>
      <c r="G24" s="3" t="s">
        <v>317</v>
      </c>
      <c r="H24" s="2" t="s">
        <v>1788</v>
      </c>
      <c r="I24" s="3">
        <v>1.4916312001900001E-4</v>
      </c>
      <c r="J24" s="3">
        <v>2.2790000000000002E-3</v>
      </c>
      <c r="K24" s="3">
        <v>-0.31528</v>
      </c>
      <c r="L24" s="3">
        <v>-1.2197662499999999</v>
      </c>
      <c r="M24" s="3"/>
      <c r="N24" s="3" t="s">
        <v>1690</v>
      </c>
      <c r="O24" s="3" t="s">
        <v>1789</v>
      </c>
      <c r="P24" s="3" t="s">
        <v>1790</v>
      </c>
      <c r="Q24" s="3" t="s">
        <v>1791</v>
      </c>
      <c r="R24" s="3" t="s">
        <v>1792</v>
      </c>
      <c r="S24" s="3">
        <v>9.9950299999999999</v>
      </c>
      <c r="T24" s="3">
        <v>9.5553299999999997</v>
      </c>
      <c r="U24" s="3">
        <v>1.4916312001900001E-4</v>
      </c>
      <c r="V24" s="3">
        <v>0.194418155994</v>
      </c>
      <c r="W24" s="3">
        <v>0.90448625000000005</v>
      </c>
      <c r="X24" s="2" t="s">
        <v>1793</v>
      </c>
      <c r="Y24" s="3" t="s">
        <v>1794</v>
      </c>
      <c r="Z24" s="3" t="s">
        <v>32</v>
      </c>
      <c r="AA24" s="3" t="s">
        <v>659</v>
      </c>
      <c r="AB24" s="3" t="s">
        <v>453</v>
      </c>
      <c r="AC24" s="3" t="s">
        <v>1795</v>
      </c>
      <c r="AD24" s="3">
        <v>3</v>
      </c>
      <c r="AE24" s="2" t="s">
        <v>1786</v>
      </c>
      <c r="AF24" s="17" t="s">
        <v>1788</v>
      </c>
      <c r="AG24" s="3" t="s">
        <v>8314</v>
      </c>
      <c r="AH24" s="3" t="s">
        <v>8345</v>
      </c>
    </row>
    <row r="25" spans="1:36" x14ac:dyDescent="0.25">
      <c r="A25" s="2" t="s">
        <v>3591</v>
      </c>
      <c r="B25" s="3">
        <v>-1.0935216666700001</v>
      </c>
      <c r="C25" s="2" t="s">
        <v>3592</v>
      </c>
      <c r="D25" s="2" t="s">
        <v>3593</v>
      </c>
      <c r="E25" s="3" t="s">
        <v>1088</v>
      </c>
      <c r="F25" s="3" t="s">
        <v>2805</v>
      </c>
      <c r="G25" s="3" t="s">
        <v>317</v>
      </c>
      <c r="H25" s="2" t="s">
        <v>3594</v>
      </c>
      <c r="I25" s="3">
        <v>1.4490241246500001E-4</v>
      </c>
      <c r="J25" s="3">
        <v>2.2950000000000002E-3</v>
      </c>
      <c r="K25" s="3">
        <v>-0.32133166666700003</v>
      </c>
      <c r="L25" s="3">
        <v>1.0935216666700001</v>
      </c>
      <c r="M25" s="3" t="s">
        <v>1088</v>
      </c>
      <c r="N25" s="3"/>
      <c r="O25" s="3" t="s">
        <v>3595</v>
      </c>
      <c r="P25" s="3" t="s">
        <v>3596</v>
      </c>
      <c r="Q25" s="3" t="s">
        <v>3597</v>
      </c>
      <c r="R25" s="3" t="s">
        <v>344</v>
      </c>
      <c r="S25" s="3">
        <v>8.7931650000000001</v>
      </c>
      <c r="T25" s="3">
        <v>10.506634999999999</v>
      </c>
      <c r="U25" s="3">
        <v>1.4490241246500001E-4</v>
      </c>
      <c r="V25" s="3">
        <v>0.16392086354300001</v>
      </c>
      <c r="W25" s="3">
        <v>-1.41485333333</v>
      </c>
      <c r="X25" s="2" t="s">
        <v>3598</v>
      </c>
      <c r="Y25" s="3" t="s">
        <v>3599</v>
      </c>
      <c r="Z25" s="3" t="s">
        <v>32</v>
      </c>
      <c r="AA25" s="3" t="s">
        <v>1088</v>
      </c>
      <c r="AB25" s="3" t="s">
        <v>3600</v>
      </c>
      <c r="AC25" s="3" t="s">
        <v>3601</v>
      </c>
      <c r="AD25" s="3">
        <v>5</v>
      </c>
      <c r="AE25" s="2" t="s">
        <v>3592</v>
      </c>
      <c r="AF25" s="17" t="s">
        <v>3594</v>
      </c>
      <c r="AG25" s="3" t="s">
        <v>8314</v>
      </c>
      <c r="AH25" s="3" t="s">
        <v>8345</v>
      </c>
    </row>
    <row r="26" spans="1:36" x14ac:dyDescent="0.25">
      <c r="A26" s="2" t="s">
        <v>312</v>
      </c>
      <c r="B26" s="3">
        <v>1.47039083333</v>
      </c>
      <c r="C26" s="2" t="s">
        <v>313</v>
      </c>
      <c r="D26" s="2" t="s">
        <v>314</v>
      </c>
      <c r="E26" s="3" t="s">
        <v>840</v>
      </c>
      <c r="F26" s="3" t="s">
        <v>316</v>
      </c>
      <c r="G26" s="3" t="s">
        <v>317</v>
      </c>
      <c r="H26" s="2" t="s">
        <v>1241</v>
      </c>
      <c r="I26" s="3">
        <v>1.4574208936299999E-3</v>
      </c>
      <c r="J26" s="3">
        <v>2.317E-3</v>
      </c>
      <c r="K26" s="3">
        <v>-1.3332683333299999</v>
      </c>
      <c r="L26" s="3">
        <v>-1.47039083333</v>
      </c>
      <c r="M26" s="3"/>
      <c r="N26" s="3" t="s">
        <v>840</v>
      </c>
      <c r="O26" s="3" t="s">
        <v>319</v>
      </c>
      <c r="P26" s="3" t="s">
        <v>320</v>
      </c>
      <c r="Q26" s="3" t="s">
        <v>321</v>
      </c>
      <c r="R26" s="3" t="s">
        <v>1242</v>
      </c>
      <c r="S26" s="3">
        <v>8.324465</v>
      </c>
      <c r="T26" s="3">
        <v>9.0400475</v>
      </c>
      <c r="U26" s="3">
        <v>1.4574208936299999E-3</v>
      </c>
      <c r="V26" s="3">
        <v>5.5834506362800003E-4</v>
      </c>
      <c r="W26" s="3">
        <v>0.13712250000000001</v>
      </c>
      <c r="X26" s="2" t="s">
        <v>323</v>
      </c>
      <c r="Y26" s="3" t="s">
        <v>1243</v>
      </c>
      <c r="Z26" s="3" t="s">
        <v>32</v>
      </c>
      <c r="AA26" s="3" t="s">
        <v>840</v>
      </c>
      <c r="AB26" s="3" t="s">
        <v>337</v>
      </c>
      <c r="AC26" s="3" t="s">
        <v>325</v>
      </c>
      <c r="AD26" s="3">
        <v>3</v>
      </c>
      <c r="AE26" s="2" t="s">
        <v>313</v>
      </c>
      <c r="AF26" s="17" t="s">
        <v>1241</v>
      </c>
      <c r="AG26" s="3" t="s">
        <v>8338</v>
      </c>
    </row>
    <row r="27" spans="1:36" x14ac:dyDescent="0.25">
      <c r="A27" s="2" t="s">
        <v>5915</v>
      </c>
      <c r="B27" s="3">
        <v>-1.8639300000000001</v>
      </c>
      <c r="C27" s="2" t="s">
        <v>5916</v>
      </c>
      <c r="D27" s="2" t="s">
        <v>5917</v>
      </c>
      <c r="E27" s="3" t="s">
        <v>391</v>
      </c>
      <c r="F27" s="3" t="s">
        <v>2805</v>
      </c>
      <c r="G27" s="3" t="s">
        <v>317</v>
      </c>
      <c r="H27" s="2" t="s">
        <v>5918</v>
      </c>
      <c r="I27" s="3">
        <v>2.441E-3</v>
      </c>
      <c r="J27" s="3">
        <v>2.441E-3</v>
      </c>
      <c r="K27" s="3">
        <v>0.36148166666699999</v>
      </c>
      <c r="L27" s="3">
        <v>1.8639300000000001</v>
      </c>
      <c r="M27" s="3" t="s">
        <v>391</v>
      </c>
      <c r="N27" s="3"/>
      <c r="O27" s="3" t="s">
        <v>5919</v>
      </c>
      <c r="P27" s="3" t="s">
        <v>5920</v>
      </c>
      <c r="Q27" s="3" t="s">
        <v>5921</v>
      </c>
      <c r="R27" s="3" t="s">
        <v>344</v>
      </c>
      <c r="S27" s="3">
        <v>12.204715</v>
      </c>
      <c r="T27" s="3">
        <v>9.4348100000000006</v>
      </c>
      <c r="U27" s="3">
        <v>2.9254502311100001E-3</v>
      </c>
      <c r="V27" s="3">
        <v>0.12192275018</v>
      </c>
      <c r="W27" s="3">
        <v>-1.5024483333300001</v>
      </c>
      <c r="X27" s="2" t="s">
        <v>5922</v>
      </c>
      <c r="Y27" s="3" t="s">
        <v>5923</v>
      </c>
      <c r="Z27" s="3" t="s">
        <v>32</v>
      </c>
      <c r="AA27" s="3" t="s">
        <v>391</v>
      </c>
      <c r="AB27" s="3"/>
      <c r="AC27" s="3" t="s">
        <v>652</v>
      </c>
      <c r="AD27" s="3">
        <v>2</v>
      </c>
      <c r="AE27" s="2" t="s">
        <v>5916</v>
      </c>
      <c r="AF27" s="17" t="s">
        <v>5918</v>
      </c>
      <c r="AG27" s="21" t="s">
        <v>8314</v>
      </c>
      <c r="AH27" s="3" t="s">
        <v>8346</v>
      </c>
      <c r="AI27" s="18" t="s">
        <v>8347</v>
      </c>
      <c r="AJ27">
        <f>10/25</f>
        <v>0.4</v>
      </c>
    </row>
    <row r="28" spans="1:36" x14ac:dyDescent="0.25">
      <c r="A28" s="2" t="s">
        <v>5433</v>
      </c>
      <c r="B28" s="3">
        <v>-1.9313654166700001</v>
      </c>
      <c r="C28" s="2" t="s">
        <v>5434</v>
      </c>
      <c r="D28" s="2" t="s">
        <v>5435</v>
      </c>
      <c r="E28" s="3" t="s">
        <v>1088</v>
      </c>
      <c r="F28" s="3" t="s">
        <v>2805</v>
      </c>
      <c r="G28" s="3" t="s">
        <v>317</v>
      </c>
      <c r="H28" s="2" t="s">
        <v>5963</v>
      </c>
      <c r="I28" s="3">
        <v>2.5000000000000001E-3</v>
      </c>
      <c r="J28" s="3">
        <v>2.5000000000000001E-3</v>
      </c>
      <c r="K28" s="3">
        <v>0.49480499999999999</v>
      </c>
      <c r="L28" s="3">
        <v>1.9313654166700001</v>
      </c>
      <c r="M28" s="3" t="s">
        <v>1088</v>
      </c>
      <c r="N28" s="3"/>
      <c r="O28" s="3" t="s">
        <v>344</v>
      </c>
      <c r="P28" s="3" t="s">
        <v>344</v>
      </c>
      <c r="Q28" s="3"/>
      <c r="R28" s="3" t="s">
        <v>344</v>
      </c>
      <c r="S28" s="3">
        <v>6.0352249999999996</v>
      </c>
      <c r="T28" s="3">
        <v>10.95241375</v>
      </c>
      <c r="U28" s="3">
        <v>2.6222264657499998E-3</v>
      </c>
      <c r="V28" s="3">
        <v>5.49852915948E-2</v>
      </c>
      <c r="W28" s="3">
        <v>-1.4365604166699999</v>
      </c>
      <c r="X28" s="2" t="s">
        <v>5440</v>
      </c>
      <c r="Y28" s="3" t="s">
        <v>5964</v>
      </c>
      <c r="Z28" s="3" t="s">
        <v>32</v>
      </c>
      <c r="AA28" s="3" t="s">
        <v>1088</v>
      </c>
      <c r="AB28" s="3" t="s">
        <v>395</v>
      </c>
      <c r="AC28" s="3" t="s">
        <v>5442</v>
      </c>
      <c r="AD28" s="3">
        <v>3</v>
      </c>
      <c r="AE28" s="2" t="s">
        <v>5434</v>
      </c>
      <c r="AF28" s="17" t="s">
        <v>5963</v>
      </c>
      <c r="AG28" s="3" t="s">
        <v>8314</v>
      </c>
      <c r="AH28" s="3" t="s">
        <v>8346</v>
      </c>
    </row>
    <row r="29" spans="1:36" x14ac:dyDescent="0.25">
      <c r="A29" s="2" t="s">
        <v>3772</v>
      </c>
      <c r="B29" s="3">
        <v>-1.2909299999999999</v>
      </c>
      <c r="C29" s="2" t="s">
        <v>3773</v>
      </c>
      <c r="D29" s="2" t="s">
        <v>3774</v>
      </c>
      <c r="E29" s="3" t="s">
        <v>891</v>
      </c>
      <c r="F29" s="3" t="s">
        <v>2805</v>
      </c>
      <c r="G29" s="3" t="s">
        <v>317</v>
      </c>
      <c r="H29" s="2" t="s">
        <v>4801</v>
      </c>
      <c r="I29" s="3">
        <v>2.6649999999999998E-3</v>
      </c>
      <c r="J29" s="3">
        <v>2.6649999999999998E-3</v>
      </c>
      <c r="K29" s="3">
        <v>4.9590000000000002E-2</v>
      </c>
      <c r="L29" s="3">
        <v>1.2909299999999999</v>
      </c>
      <c r="M29" s="3" t="s">
        <v>891</v>
      </c>
      <c r="N29" s="3"/>
      <c r="O29" s="3" t="s">
        <v>4802</v>
      </c>
      <c r="P29" s="3" t="s">
        <v>344</v>
      </c>
      <c r="Q29" s="3" t="s">
        <v>4803</v>
      </c>
      <c r="R29" s="3" t="s">
        <v>344</v>
      </c>
      <c r="S29" s="3">
        <v>10.35192</v>
      </c>
      <c r="T29" s="3">
        <v>8.7512933333300005</v>
      </c>
      <c r="U29" s="3">
        <v>2.9361516004800001E-3</v>
      </c>
      <c r="V29" s="3">
        <v>0.55316130207199998</v>
      </c>
      <c r="W29" s="3">
        <v>-1.2413400000000001</v>
      </c>
      <c r="X29" s="2" t="s">
        <v>3778</v>
      </c>
      <c r="Y29" s="3" t="s">
        <v>4804</v>
      </c>
      <c r="Z29" s="3" t="s">
        <v>32</v>
      </c>
      <c r="AA29" s="3" t="s">
        <v>3496</v>
      </c>
      <c r="AB29" s="3" t="s">
        <v>1144</v>
      </c>
      <c r="AC29" s="3" t="s">
        <v>3780</v>
      </c>
      <c r="AD29" s="3">
        <v>4</v>
      </c>
      <c r="AE29" s="2" t="s">
        <v>3773</v>
      </c>
      <c r="AF29" s="17" t="s">
        <v>4801</v>
      </c>
      <c r="AG29" s="3" t="s">
        <v>8314</v>
      </c>
      <c r="AH29" s="3" t="s">
        <v>8346</v>
      </c>
    </row>
    <row r="30" spans="1:36" x14ac:dyDescent="0.25">
      <c r="A30" s="2" t="s">
        <v>477</v>
      </c>
      <c r="B30" s="3">
        <v>1.18332666667</v>
      </c>
      <c r="C30" s="2" t="s">
        <v>478</v>
      </c>
      <c r="D30" s="2" t="s">
        <v>479</v>
      </c>
      <c r="E30" s="3" t="s">
        <v>373</v>
      </c>
      <c r="F30" s="3" t="s">
        <v>316</v>
      </c>
      <c r="G30" s="3" t="s">
        <v>317</v>
      </c>
      <c r="H30" s="2" t="s">
        <v>1956</v>
      </c>
      <c r="I30" s="3">
        <v>2.794E-3</v>
      </c>
      <c r="J30" s="3">
        <v>2.794E-3</v>
      </c>
      <c r="K30" s="3">
        <v>-2.19011166667</v>
      </c>
      <c r="L30" s="3">
        <v>-1.18332666667</v>
      </c>
      <c r="M30" s="3"/>
      <c r="N30" s="3" t="s">
        <v>373</v>
      </c>
      <c r="O30" s="3" t="s">
        <v>482</v>
      </c>
      <c r="P30" s="3" t="s">
        <v>483</v>
      </c>
      <c r="Q30" s="3" t="s">
        <v>484</v>
      </c>
      <c r="R30" s="3" t="s">
        <v>1308</v>
      </c>
      <c r="S30" s="3">
        <v>9.2457650000000005</v>
      </c>
      <c r="T30" s="3">
        <v>7.3694674999999998</v>
      </c>
      <c r="U30" s="3">
        <v>3.6780107122900002E-3</v>
      </c>
      <c r="V30" s="3">
        <v>3.7612233395100003E-2</v>
      </c>
      <c r="W30" s="3">
        <v>-1.006785</v>
      </c>
      <c r="X30" s="2" t="s">
        <v>486</v>
      </c>
      <c r="Y30" s="3" t="s">
        <v>1957</v>
      </c>
      <c r="Z30" s="3" t="s">
        <v>32</v>
      </c>
      <c r="AA30" s="3" t="s">
        <v>373</v>
      </c>
      <c r="AB30" s="3"/>
      <c r="AC30" s="3" t="s">
        <v>488</v>
      </c>
      <c r="AD30" s="3">
        <v>2</v>
      </c>
      <c r="AE30" s="2" t="s">
        <v>478</v>
      </c>
      <c r="AF30" s="17" t="s">
        <v>1956</v>
      </c>
      <c r="AG30" s="3" t="s">
        <v>8338</v>
      </c>
    </row>
    <row r="31" spans="1:36" x14ac:dyDescent="0.25">
      <c r="A31" s="2" t="s">
        <v>477</v>
      </c>
      <c r="B31" s="3">
        <v>1.7123933333300001</v>
      </c>
      <c r="C31" s="2" t="s">
        <v>478</v>
      </c>
      <c r="D31" s="2" t="s">
        <v>479</v>
      </c>
      <c r="E31" s="3" t="s">
        <v>814</v>
      </c>
      <c r="F31" s="3" t="s">
        <v>316</v>
      </c>
      <c r="G31" s="3" t="s">
        <v>317</v>
      </c>
      <c r="H31" s="2" t="s">
        <v>815</v>
      </c>
      <c r="I31" s="3">
        <v>2.8270000000000001E-3</v>
      </c>
      <c r="J31" s="3">
        <v>2.8270000000000001E-3</v>
      </c>
      <c r="K31" s="3">
        <v>-2.7191783333299999</v>
      </c>
      <c r="L31" s="3">
        <v>-1.7123933333300001</v>
      </c>
      <c r="M31" s="3"/>
      <c r="N31" s="3" t="s">
        <v>814</v>
      </c>
      <c r="O31" s="3" t="s">
        <v>482</v>
      </c>
      <c r="P31" s="3" t="s">
        <v>483</v>
      </c>
      <c r="Q31" s="3" t="s">
        <v>484</v>
      </c>
      <c r="R31" s="3" t="s">
        <v>700</v>
      </c>
      <c r="S31" s="3">
        <v>7.7868250000000003</v>
      </c>
      <c r="T31" s="3">
        <v>7.3694674999999998</v>
      </c>
      <c r="U31" s="3">
        <v>3.6151958839400001E-3</v>
      </c>
      <c r="V31" s="3">
        <v>6.8777652865700006E-2</v>
      </c>
      <c r="W31" s="3">
        <v>-1.006785</v>
      </c>
      <c r="X31" s="2" t="s">
        <v>486</v>
      </c>
      <c r="Y31" s="3" t="s">
        <v>816</v>
      </c>
      <c r="Z31" s="3" t="s">
        <v>32</v>
      </c>
      <c r="AA31" s="3" t="s">
        <v>814</v>
      </c>
      <c r="AB31" s="3"/>
      <c r="AC31" s="3" t="s">
        <v>488</v>
      </c>
      <c r="AD31" s="3">
        <v>2</v>
      </c>
      <c r="AE31" s="2" t="s">
        <v>478</v>
      </c>
      <c r="AF31" s="17" t="s">
        <v>815</v>
      </c>
      <c r="AG31" s="3" t="s">
        <v>8338</v>
      </c>
    </row>
    <row r="32" spans="1:36" x14ac:dyDescent="0.25">
      <c r="A32" s="2" t="s">
        <v>5535</v>
      </c>
      <c r="B32" s="3">
        <v>-1.5495265384600001</v>
      </c>
      <c r="C32" s="2" t="s">
        <v>5536</v>
      </c>
      <c r="D32" s="2" t="s">
        <v>5537</v>
      </c>
      <c r="E32" s="3" t="s">
        <v>891</v>
      </c>
      <c r="F32" s="3" t="s">
        <v>2805</v>
      </c>
      <c r="G32" s="3" t="s">
        <v>317</v>
      </c>
      <c r="H32" s="2" t="s">
        <v>5538</v>
      </c>
      <c r="I32" s="3">
        <v>3.23261367279E-4</v>
      </c>
      <c r="J32" s="3">
        <v>2.9020000000000001E-3</v>
      </c>
      <c r="K32" s="3">
        <v>3.3939999999999998E-2</v>
      </c>
      <c r="L32" s="3">
        <v>1.5495265384600001</v>
      </c>
      <c r="M32" s="3" t="s">
        <v>891</v>
      </c>
      <c r="N32" s="3"/>
      <c r="O32" s="3" t="s">
        <v>344</v>
      </c>
      <c r="P32" s="3" t="s">
        <v>344</v>
      </c>
      <c r="Q32" s="3"/>
      <c r="R32" s="3" t="s">
        <v>344</v>
      </c>
      <c r="S32" s="3">
        <v>9.0636299999999999</v>
      </c>
      <c r="T32" s="3">
        <v>8.2125857692299995</v>
      </c>
      <c r="U32" s="3">
        <v>3.23261367279E-4</v>
      </c>
      <c r="V32" s="3">
        <v>0.84692845861099997</v>
      </c>
      <c r="W32" s="3">
        <v>-1.51558653846</v>
      </c>
      <c r="X32" s="2" t="s">
        <v>5539</v>
      </c>
      <c r="Y32" s="3" t="s">
        <v>5540</v>
      </c>
      <c r="Z32" s="3" t="s">
        <v>31</v>
      </c>
      <c r="AA32" s="3" t="s">
        <v>391</v>
      </c>
      <c r="AB32" s="3"/>
      <c r="AC32" s="3" t="s">
        <v>407</v>
      </c>
      <c r="AD32" s="3">
        <v>2</v>
      </c>
      <c r="AE32" s="2" t="s">
        <v>5536</v>
      </c>
      <c r="AF32" s="17" t="s">
        <v>5538</v>
      </c>
      <c r="AG32" s="3" t="s">
        <v>8338</v>
      </c>
    </row>
    <row r="33" spans="1:36" x14ac:dyDescent="0.25">
      <c r="A33" s="2" t="s">
        <v>3591</v>
      </c>
      <c r="B33" s="3">
        <v>-1.4870366666699999</v>
      </c>
      <c r="C33" s="2" t="s">
        <v>3592</v>
      </c>
      <c r="D33" s="2" t="s">
        <v>3593</v>
      </c>
      <c r="E33" s="3" t="s">
        <v>581</v>
      </c>
      <c r="F33" s="3" t="s">
        <v>2805</v>
      </c>
      <c r="G33" s="3" t="s">
        <v>317</v>
      </c>
      <c r="H33" s="2" t="s">
        <v>5368</v>
      </c>
      <c r="I33" s="3">
        <v>2.6096679716899998E-4</v>
      </c>
      <c r="J33" s="3">
        <v>2.905E-3</v>
      </c>
      <c r="K33" s="3">
        <v>7.2183333333300001E-2</v>
      </c>
      <c r="L33" s="3">
        <v>1.4870366666699999</v>
      </c>
      <c r="M33" s="3" t="s">
        <v>581</v>
      </c>
      <c r="N33" s="3"/>
      <c r="O33" s="3" t="s">
        <v>5369</v>
      </c>
      <c r="P33" s="3" t="s">
        <v>5370</v>
      </c>
      <c r="Q33" s="3" t="s">
        <v>5371</v>
      </c>
      <c r="R33" s="3" t="s">
        <v>344</v>
      </c>
      <c r="S33" s="3">
        <v>14.185600000000001</v>
      </c>
      <c r="T33" s="3">
        <v>10.506634999999999</v>
      </c>
      <c r="U33" s="3">
        <v>2.6096679716899998E-4</v>
      </c>
      <c r="V33" s="3">
        <v>0.40943234649999999</v>
      </c>
      <c r="W33" s="3">
        <v>-1.41485333333</v>
      </c>
      <c r="X33" s="2" t="s">
        <v>3598</v>
      </c>
      <c r="Y33" s="3" t="s">
        <v>5372</v>
      </c>
      <c r="Z33" s="3" t="s">
        <v>32</v>
      </c>
      <c r="AA33" s="3" t="s">
        <v>1396</v>
      </c>
      <c r="AB33" s="3"/>
      <c r="AC33" s="3" t="s">
        <v>3601</v>
      </c>
      <c r="AD33" s="3">
        <v>2</v>
      </c>
      <c r="AE33" s="2" t="s">
        <v>3592</v>
      </c>
      <c r="AF33" s="17" t="s">
        <v>5368</v>
      </c>
      <c r="AG33" s="3" t="s">
        <v>8314</v>
      </c>
      <c r="AH33" s="3" t="s">
        <v>8346</v>
      </c>
    </row>
    <row r="34" spans="1:36" x14ac:dyDescent="0.25">
      <c r="A34" s="2" t="s">
        <v>4710</v>
      </c>
      <c r="B34" s="3">
        <v>-1.7936379166700001</v>
      </c>
      <c r="C34" s="2" t="s">
        <v>4711</v>
      </c>
      <c r="D34" s="2" t="s">
        <v>4712</v>
      </c>
      <c r="E34" s="3" t="s">
        <v>581</v>
      </c>
      <c r="F34" s="3" t="s">
        <v>2805</v>
      </c>
      <c r="G34" s="3" t="s">
        <v>317</v>
      </c>
      <c r="H34" s="2" t="s">
        <v>5861</v>
      </c>
      <c r="I34" s="3">
        <v>2.9499999999999999E-3</v>
      </c>
      <c r="J34" s="3">
        <v>2.9499999999999999E-3</v>
      </c>
      <c r="K34" s="3">
        <v>0.35460166666699999</v>
      </c>
      <c r="L34" s="3">
        <v>1.7936379166700001</v>
      </c>
      <c r="M34" s="3" t="s">
        <v>581</v>
      </c>
      <c r="N34" s="3"/>
      <c r="O34" s="3" t="s">
        <v>5862</v>
      </c>
      <c r="P34" s="3" t="s">
        <v>5863</v>
      </c>
      <c r="Q34" s="3" t="s">
        <v>5864</v>
      </c>
      <c r="R34" s="3" t="s">
        <v>344</v>
      </c>
      <c r="S34" s="3">
        <v>8.0300150000000006</v>
      </c>
      <c r="T34" s="3">
        <v>8.3620412500000008</v>
      </c>
      <c r="U34" s="3">
        <v>3.9764957041100002E-2</v>
      </c>
      <c r="V34" s="3">
        <v>0.21066387443199999</v>
      </c>
      <c r="W34" s="3">
        <v>-1.43903625</v>
      </c>
      <c r="X34" s="2" t="s">
        <v>4717</v>
      </c>
      <c r="Y34" s="3" t="s">
        <v>5865</v>
      </c>
      <c r="Z34" s="3" t="s">
        <v>32</v>
      </c>
      <c r="AA34" s="3" t="s">
        <v>581</v>
      </c>
      <c r="AB34" s="3"/>
      <c r="AC34" s="3" t="s">
        <v>364</v>
      </c>
      <c r="AD34" s="3">
        <v>2</v>
      </c>
      <c r="AE34" s="2" t="s">
        <v>4711</v>
      </c>
      <c r="AF34" s="17" t="s">
        <v>5861</v>
      </c>
      <c r="AG34" s="3" t="s">
        <v>8314</v>
      </c>
      <c r="AH34" s="3" t="s">
        <v>8346</v>
      </c>
    </row>
    <row r="35" spans="1:36" x14ac:dyDescent="0.25">
      <c r="A35" s="2" t="s">
        <v>4188</v>
      </c>
      <c r="B35" s="3">
        <v>-1.1746333333300001</v>
      </c>
      <c r="C35" s="2" t="s">
        <v>4189</v>
      </c>
      <c r="D35" s="2" t="s">
        <v>4190</v>
      </c>
      <c r="E35" s="3" t="s">
        <v>615</v>
      </c>
      <c r="F35" s="3" t="s">
        <v>2805</v>
      </c>
      <c r="G35" s="3" t="s">
        <v>317</v>
      </c>
      <c r="H35" s="2" t="s">
        <v>4191</v>
      </c>
      <c r="I35" s="3">
        <v>2.6682000898100001E-3</v>
      </c>
      <c r="J35" s="3">
        <v>3.0019999999999999E-3</v>
      </c>
      <c r="K35" s="3">
        <v>1.61567166667</v>
      </c>
      <c r="L35" s="3">
        <v>1.1746333333300001</v>
      </c>
      <c r="M35" s="3" t="s">
        <v>615</v>
      </c>
      <c r="N35" s="3"/>
      <c r="O35" s="3" t="s">
        <v>4192</v>
      </c>
      <c r="P35" s="3" t="s">
        <v>4193</v>
      </c>
      <c r="Q35" s="3" t="s">
        <v>4194</v>
      </c>
      <c r="R35" s="3" t="s">
        <v>344</v>
      </c>
      <c r="S35" s="3">
        <v>6.1573149999999996</v>
      </c>
      <c r="T35" s="3">
        <v>6.8726149999999997</v>
      </c>
      <c r="U35" s="3">
        <v>2.6682000898100001E-3</v>
      </c>
      <c r="V35" s="3">
        <v>4.8486049145099998E-2</v>
      </c>
      <c r="W35" s="3">
        <v>0.44103833333300002</v>
      </c>
      <c r="X35" s="2" t="s">
        <v>4195</v>
      </c>
      <c r="Y35" s="3" t="s">
        <v>4196</v>
      </c>
      <c r="Z35" s="3" t="s">
        <v>32</v>
      </c>
      <c r="AA35" s="3" t="s">
        <v>652</v>
      </c>
      <c r="AB35" s="3" t="s">
        <v>453</v>
      </c>
      <c r="AC35" s="3" t="s">
        <v>652</v>
      </c>
      <c r="AD35" s="3">
        <v>3</v>
      </c>
      <c r="AE35" s="2" t="s">
        <v>4189</v>
      </c>
      <c r="AF35" s="17" t="s">
        <v>4191</v>
      </c>
      <c r="AG35" s="3" t="s">
        <v>8338</v>
      </c>
    </row>
    <row r="36" spans="1:36" x14ac:dyDescent="0.25">
      <c r="A36" s="2" t="s">
        <v>2777</v>
      </c>
      <c r="B36" s="3">
        <v>-1.0115812962999999</v>
      </c>
      <c r="C36" s="2" t="s">
        <v>2778</v>
      </c>
      <c r="D36" s="2" t="s">
        <v>2779</v>
      </c>
      <c r="E36" s="3" t="s">
        <v>581</v>
      </c>
      <c r="F36" s="3" t="s">
        <v>2805</v>
      </c>
      <c r="G36" s="3" t="s">
        <v>317</v>
      </c>
      <c r="H36" s="2" t="s">
        <v>2877</v>
      </c>
      <c r="I36" s="3">
        <v>1.7308928294900001E-3</v>
      </c>
      <c r="J36" s="3">
        <v>3.0200000000000001E-3</v>
      </c>
      <c r="K36" s="3">
        <v>0.13441833333299999</v>
      </c>
      <c r="L36" s="3">
        <v>1.0115812962999999</v>
      </c>
      <c r="M36" s="3" t="s">
        <v>581</v>
      </c>
      <c r="N36" s="3"/>
      <c r="O36" s="3" t="s">
        <v>2878</v>
      </c>
      <c r="P36" s="3" t="s">
        <v>352</v>
      </c>
      <c r="Q36" s="3" t="s">
        <v>2879</v>
      </c>
      <c r="R36" s="3" t="s">
        <v>344</v>
      </c>
      <c r="S36" s="3">
        <v>7.876055</v>
      </c>
      <c r="T36" s="3">
        <v>7.7604311111099999</v>
      </c>
      <c r="U36" s="3">
        <v>1.7308928294900001E-3</v>
      </c>
      <c r="V36" s="3">
        <v>0.60205672929599996</v>
      </c>
      <c r="W36" s="3">
        <v>-0.877162962963</v>
      </c>
      <c r="X36" s="2" t="s">
        <v>2782</v>
      </c>
      <c r="Y36" s="3" t="s">
        <v>2880</v>
      </c>
      <c r="Z36" s="3" t="s">
        <v>32</v>
      </c>
      <c r="AA36" s="3" t="s">
        <v>581</v>
      </c>
      <c r="AB36" s="3" t="s">
        <v>395</v>
      </c>
      <c r="AC36" s="3" t="s">
        <v>1176</v>
      </c>
      <c r="AD36" s="3">
        <v>3</v>
      </c>
      <c r="AE36" s="2" t="s">
        <v>2778</v>
      </c>
      <c r="AF36" s="17" t="s">
        <v>2877</v>
      </c>
      <c r="AG36" s="3" t="s">
        <v>8314</v>
      </c>
      <c r="AH36" s="3" t="s">
        <v>8346</v>
      </c>
    </row>
    <row r="37" spans="1:36" x14ac:dyDescent="0.25">
      <c r="A37" s="2" t="s">
        <v>347</v>
      </c>
      <c r="B37" s="3">
        <v>-1.43261166667</v>
      </c>
      <c r="C37" s="2" t="s">
        <v>109</v>
      </c>
      <c r="D37" s="2" t="s">
        <v>348</v>
      </c>
      <c r="E37" s="3" t="s">
        <v>499</v>
      </c>
      <c r="F37" s="3" t="s">
        <v>2805</v>
      </c>
      <c r="G37" s="3" t="s">
        <v>317</v>
      </c>
      <c r="H37" s="2" t="s">
        <v>5218</v>
      </c>
      <c r="I37" s="3">
        <v>3.2659999999999998E-3</v>
      </c>
      <c r="J37" s="3">
        <v>3.2659999999999998E-3</v>
      </c>
      <c r="K37" s="3">
        <v>0.180351666667</v>
      </c>
      <c r="L37" s="3">
        <v>1.43261166667</v>
      </c>
      <c r="M37" s="3" t="s">
        <v>499</v>
      </c>
      <c r="N37" s="3"/>
      <c r="O37" s="3" t="s">
        <v>5219</v>
      </c>
      <c r="P37" s="3" t="s">
        <v>5220</v>
      </c>
      <c r="Q37" s="3" t="s">
        <v>5221</v>
      </c>
      <c r="R37" s="3" t="s">
        <v>344</v>
      </c>
      <c r="S37" s="3">
        <v>10.413035000000001</v>
      </c>
      <c r="T37" s="3">
        <v>7.8567824999999996</v>
      </c>
      <c r="U37" s="3">
        <v>3.8828834625899999E-3</v>
      </c>
      <c r="V37" s="3">
        <v>2.9221106783800001E-2</v>
      </c>
      <c r="W37" s="3">
        <v>-1.2522599999999999</v>
      </c>
      <c r="X37" s="2" t="s">
        <v>354</v>
      </c>
      <c r="Y37" s="3" t="s">
        <v>5222</v>
      </c>
      <c r="Z37" s="3" t="s">
        <v>32</v>
      </c>
      <c r="AA37" s="3" t="s">
        <v>428</v>
      </c>
      <c r="AB37" s="3" t="s">
        <v>675</v>
      </c>
      <c r="AC37" s="3" t="s">
        <v>356</v>
      </c>
      <c r="AD37" s="3">
        <v>5</v>
      </c>
      <c r="AE37" s="2" t="s">
        <v>109</v>
      </c>
      <c r="AF37" s="17" t="s">
        <v>5218</v>
      </c>
      <c r="AG37" s="3" t="s">
        <v>8338</v>
      </c>
      <c r="AH37" s="3"/>
    </row>
    <row r="38" spans="1:36" x14ac:dyDescent="0.25">
      <c r="A38" s="2" t="s">
        <v>4710</v>
      </c>
      <c r="B38" s="3">
        <v>-1.4782062499999999</v>
      </c>
      <c r="C38" s="2" t="s">
        <v>4711</v>
      </c>
      <c r="D38" s="2" t="s">
        <v>4712</v>
      </c>
      <c r="E38" s="3" t="s">
        <v>5107</v>
      </c>
      <c r="F38" s="3" t="s">
        <v>2805</v>
      </c>
      <c r="G38" s="3" t="s">
        <v>317</v>
      </c>
      <c r="H38" s="2" t="s">
        <v>5329</v>
      </c>
      <c r="I38" s="3">
        <v>4.1112591867499998E-4</v>
      </c>
      <c r="J38" s="3">
        <v>3.3050000000000002E-3</v>
      </c>
      <c r="K38" s="3">
        <v>3.9170000000000003E-2</v>
      </c>
      <c r="L38" s="3">
        <v>1.4782062499999999</v>
      </c>
      <c r="M38" s="3" t="s">
        <v>5107</v>
      </c>
      <c r="N38" s="3"/>
      <c r="O38" s="3" t="s">
        <v>5330</v>
      </c>
      <c r="P38" s="3" t="s">
        <v>4715</v>
      </c>
      <c r="Q38" s="3" t="s">
        <v>5331</v>
      </c>
      <c r="R38" s="3" t="s">
        <v>344</v>
      </c>
      <c r="S38" s="3">
        <v>10.08386</v>
      </c>
      <c r="T38" s="3">
        <v>8.3620412500000008</v>
      </c>
      <c r="U38" s="3">
        <v>4.1112591867499998E-4</v>
      </c>
      <c r="V38" s="3">
        <v>0.73746738719399996</v>
      </c>
      <c r="W38" s="3">
        <v>-1.43903625</v>
      </c>
      <c r="X38" s="2" t="s">
        <v>4717</v>
      </c>
      <c r="Y38" s="3" t="s">
        <v>4718</v>
      </c>
      <c r="Z38" s="3" t="s">
        <v>32</v>
      </c>
      <c r="AA38" s="3" t="s">
        <v>3407</v>
      </c>
      <c r="AB38" s="3" t="s">
        <v>506</v>
      </c>
      <c r="AC38" s="3" t="s">
        <v>364</v>
      </c>
      <c r="AD38" s="3">
        <v>3</v>
      </c>
      <c r="AE38" s="2" t="s">
        <v>4711</v>
      </c>
      <c r="AF38" s="17" t="s">
        <v>5329</v>
      </c>
      <c r="AG38" s="3" t="s">
        <v>8314</v>
      </c>
      <c r="AH38" s="3" t="s">
        <v>8358</v>
      </c>
    </row>
    <row r="39" spans="1:36" x14ac:dyDescent="0.25">
      <c r="A39" s="2" t="s">
        <v>766</v>
      </c>
      <c r="B39" s="3">
        <v>-2.09048008772</v>
      </c>
      <c r="C39" s="2" t="s">
        <v>123</v>
      </c>
      <c r="D39" s="2" t="s">
        <v>767</v>
      </c>
      <c r="E39" s="3" t="s">
        <v>632</v>
      </c>
      <c r="F39" s="3" t="s">
        <v>2805</v>
      </c>
      <c r="G39" s="3" t="s">
        <v>317</v>
      </c>
      <c r="H39" s="2" t="s">
        <v>6007</v>
      </c>
      <c r="I39" s="3">
        <v>3.4039999999999999E-3</v>
      </c>
      <c r="J39" s="3">
        <v>3.4039999999999999E-3</v>
      </c>
      <c r="K39" s="3">
        <v>0.56909166666699995</v>
      </c>
      <c r="L39" s="3">
        <v>2.09048008772</v>
      </c>
      <c r="M39" s="3" t="s">
        <v>632</v>
      </c>
      <c r="N39" s="3"/>
      <c r="O39" s="3" t="s">
        <v>344</v>
      </c>
      <c r="P39" s="3" t="s">
        <v>344</v>
      </c>
      <c r="Q39" s="3"/>
      <c r="R39" s="3" t="s">
        <v>769</v>
      </c>
      <c r="S39" s="3">
        <v>10.098305</v>
      </c>
      <c r="T39" s="3">
        <v>8.86356684211</v>
      </c>
      <c r="U39" s="3">
        <v>4.3391092479799998E-2</v>
      </c>
      <c r="V39" s="3">
        <v>2.6741119230700001E-2</v>
      </c>
      <c r="W39" s="3">
        <v>-1.5213884210499999</v>
      </c>
      <c r="X39" s="2" t="s">
        <v>770</v>
      </c>
      <c r="Y39" s="3" t="s">
        <v>6008</v>
      </c>
      <c r="Z39" s="3" t="s">
        <v>31</v>
      </c>
      <c r="AA39" s="3" t="s">
        <v>632</v>
      </c>
      <c r="AB39" s="3"/>
      <c r="AC39" s="3" t="s">
        <v>349</v>
      </c>
      <c r="AD39" s="3">
        <v>2</v>
      </c>
      <c r="AE39" s="2" t="s">
        <v>123</v>
      </c>
      <c r="AF39" s="17" t="s">
        <v>6007</v>
      </c>
      <c r="AG39" s="3" t="s">
        <v>8338</v>
      </c>
    </row>
    <row r="40" spans="1:36" x14ac:dyDescent="0.25">
      <c r="A40" s="2" t="s">
        <v>2824</v>
      </c>
      <c r="B40" s="3">
        <v>-1.0013983333300001</v>
      </c>
      <c r="C40" s="2" t="s">
        <v>2825</v>
      </c>
      <c r="D40" s="2" t="s">
        <v>2826</v>
      </c>
      <c r="E40" s="3" t="s">
        <v>374</v>
      </c>
      <c r="F40" s="3" t="s">
        <v>2805</v>
      </c>
      <c r="G40" s="3" t="s">
        <v>317</v>
      </c>
      <c r="H40" s="2" t="s">
        <v>2827</v>
      </c>
      <c r="I40" s="3">
        <v>2.2053348060799998E-3</v>
      </c>
      <c r="J40" s="3">
        <v>3.4220000000000001E-3</v>
      </c>
      <c r="K40" s="3">
        <v>0.99392999999999998</v>
      </c>
      <c r="L40" s="3">
        <v>1.0013983333300001</v>
      </c>
      <c r="M40" s="3" t="s">
        <v>374</v>
      </c>
      <c r="N40" s="3"/>
      <c r="O40" s="3" t="s">
        <v>2828</v>
      </c>
      <c r="P40" s="3" t="s">
        <v>344</v>
      </c>
      <c r="Q40" s="3" t="s">
        <v>2829</v>
      </c>
      <c r="R40" s="3" t="s">
        <v>2830</v>
      </c>
      <c r="S40" s="3">
        <v>6.9384699999999997</v>
      </c>
      <c r="T40" s="3">
        <v>6.7111799999999997</v>
      </c>
      <c r="U40" s="3">
        <v>2.2053348060799998E-3</v>
      </c>
      <c r="V40" s="3">
        <v>1.6863645027499999E-4</v>
      </c>
      <c r="W40" s="3">
        <v>-7.4683333333299996E-3</v>
      </c>
      <c r="X40" s="2" t="s">
        <v>2831</v>
      </c>
      <c r="Y40" s="3" t="s">
        <v>2832</v>
      </c>
      <c r="Z40" s="3" t="s">
        <v>32</v>
      </c>
      <c r="AA40" s="3" t="s">
        <v>374</v>
      </c>
      <c r="AB40" s="3"/>
      <c r="AC40" s="3" t="s">
        <v>829</v>
      </c>
      <c r="AD40" s="3">
        <v>2</v>
      </c>
      <c r="AE40" s="2" t="s">
        <v>2825</v>
      </c>
      <c r="AF40" s="17" t="s">
        <v>2827</v>
      </c>
      <c r="AG40" s="3" t="s">
        <v>8338</v>
      </c>
    </row>
    <row r="41" spans="1:36" x14ac:dyDescent="0.25">
      <c r="A41" s="2" t="s">
        <v>4937</v>
      </c>
      <c r="B41" s="3">
        <v>-1.3224177083299999</v>
      </c>
      <c r="C41" s="2" t="s">
        <v>4938</v>
      </c>
      <c r="D41" s="2" t="s">
        <v>4939</v>
      </c>
      <c r="E41" s="3" t="s">
        <v>2214</v>
      </c>
      <c r="F41" s="3" t="s">
        <v>2805</v>
      </c>
      <c r="G41" s="3" t="s">
        <v>317</v>
      </c>
      <c r="H41" s="2" t="s">
        <v>4940</v>
      </c>
      <c r="I41" s="3">
        <v>3.555E-3</v>
      </c>
      <c r="J41" s="3">
        <v>3.555E-3</v>
      </c>
      <c r="K41" s="3">
        <v>-0.17245833333300001</v>
      </c>
      <c r="L41" s="3">
        <v>1.3224177083299999</v>
      </c>
      <c r="M41" s="3" t="s">
        <v>2214</v>
      </c>
      <c r="N41" s="3"/>
      <c r="O41" s="3" t="s">
        <v>4941</v>
      </c>
      <c r="P41" s="3" t="s">
        <v>4942</v>
      </c>
      <c r="Q41" s="3" t="s">
        <v>4943</v>
      </c>
      <c r="R41" s="3" t="s">
        <v>344</v>
      </c>
      <c r="S41" s="3">
        <v>10.833494999999999</v>
      </c>
      <c r="T41" s="3">
        <v>10.216079375</v>
      </c>
      <c r="U41" s="3">
        <v>4.2102304137800004E-3</v>
      </c>
      <c r="V41" s="3">
        <v>0.45164359647899999</v>
      </c>
      <c r="W41" s="3">
        <v>-1.49487604167</v>
      </c>
      <c r="X41" s="2" t="s">
        <v>4944</v>
      </c>
      <c r="Y41" s="3" t="s">
        <v>4945</v>
      </c>
      <c r="Z41" s="3" t="s">
        <v>32</v>
      </c>
      <c r="AA41" s="3" t="s">
        <v>581</v>
      </c>
      <c r="AB41" s="3" t="s">
        <v>813</v>
      </c>
      <c r="AC41" s="3" t="s">
        <v>407</v>
      </c>
      <c r="AD41" s="3">
        <v>3</v>
      </c>
      <c r="AE41" s="2" t="s">
        <v>4938</v>
      </c>
      <c r="AF41" s="17" t="s">
        <v>4940</v>
      </c>
      <c r="AG41" s="3" t="s">
        <v>8314</v>
      </c>
      <c r="AH41" s="3" t="s">
        <v>8346</v>
      </c>
    </row>
    <row r="42" spans="1:36" x14ac:dyDescent="0.25">
      <c r="A42" s="2" t="s">
        <v>4218</v>
      </c>
      <c r="B42" s="3">
        <v>-1.176419375</v>
      </c>
      <c r="C42" s="2" t="s">
        <v>4219</v>
      </c>
      <c r="D42" s="2" t="s">
        <v>4220</v>
      </c>
      <c r="E42" s="3" t="s">
        <v>391</v>
      </c>
      <c r="F42" s="3" t="s">
        <v>2805</v>
      </c>
      <c r="G42" s="3" t="s">
        <v>317</v>
      </c>
      <c r="H42" s="2" t="s">
        <v>4221</v>
      </c>
      <c r="I42" s="3">
        <v>3.5690000000000001E-3</v>
      </c>
      <c r="J42" s="3">
        <v>3.5690000000000001E-3</v>
      </c>
      <c r="K42" s="3">
        <v>0.44604166666700001</v>
      </c>
      <c r="L42" s="3">
        <v>1.176419375</v>
      </c>
      <c r="M42" s="3" t="s">
        <v>391</v>
      </c>
      <c r="N42" s="3"/>
      <c r="O42" s="3" t="s">
        <v>4222</v>
      </c>
      <c r="P42" s="3" t="s">
        <v>4223</v>
      </c>
      <c r="Q42" s="3" t="s">
        <v>4224</v>
      </c>
      <c r="R42" s="3" t="s">
        <v>344</v>
      </c>
      <c r="S42" s="3">
        <v>10.974005</v>
      </c>
      <c r="T42" s="3">
        <v>8.5879606249999991</v>
      </c>
      <c r="U42" s="3">
        <v>3.8123072186399998E-3</v>
      </c>
      <c r="V42" s="3">
        <v>1.9593411998699999E-2</v>
      </c>
      <c r="W42" s="3">
        <v>-0.73037770833299998</v>
      </c>
      <c r="X42" s="2" t="s">
        <v>4225</v>
      </c>
      <c r="Y42" s="3" t="s">
        <v>4226</v>
      </c>
      <c r="Z42" s="3" t="s">
        <v>32</v>
      </c>
      <c r="AA42" s="3" t="s">
        <v>391</v>
      </c>
      <c r="AB42" s="3"/>
      <c r="AC42" s="3" t="s">
        <v>3377</v>
      </c>
      <c r="AD42" s="3">
        <v>2</v>
      </c>
      <c r="AE42" s="2" t="s">
        <v>4219</v>
      </c>
      <c r="AF42" s="17" t="s">
        <v>4221</v>
      </c>
      <c r="AG42" s="3" t="s">
        <v>8338</v>
      </c>
    </row>
    <row r="43" spans="1:36" x14ac:dyDescent="0.25">
      <c r="A43" s="2" t="s">
        <v>572</v>
      </c>
      <c r="B43" s="3">
        <v>1.0200487499999999</v>
      </c>
      <c r="C43" s="2" t="s">
        <v>573</v>
      </c>
      <c r="D43" s="2" t="s">
        <v>574</v>
      </c>
      <c r="E43" s="3" t="s">
        <v>652</v>
      </c>
      <c r="F43" s="3" t="s">
        <v>316</v>
      </c>
      <c r="G43" s="3" t="s">
        <v>317</v>
      </c>
      <c r="H43" s="2" t="s">
        <v>2702</v>
      </c>
      <c r="I43" s="3">
        <v>2.5854166990799999E-4</v>
      </c>
      <c r="J43" s="3">
        <v>3.5790000000000001E-3</v>
      </c>
      <c r="K43" s="3">
        <v>0.19345499999999999</v>
      </c>
      <c r="L43" s="3">
        <v>-1.0200487499999999</v>
      </c>
      <c r="M43" s="3"/>
      <c r="N43" s="3" t="s">
        <v>652</v>
      </c>
      <c r="O43" s="3" t="s">
        <v>2703</v>
      </c>
      <c r="P43" s="3" t="s">
        <v>2704</v>
      </c>
      <c r="Q43" s="3" t="s">
        <v>2705</v>
      </c>
      <c r="R43" s="3" t="s">
        <v>344</v>
      </c>
      <c r="S43" s="3">
        <v>8.1615249999999993</v>
      </c>
      <c r="T43" s="3">
        <v>8.6845037499999993</v>
      </c>
      <c r="U43" s="3">
        <v>2.5854166990799999E-4</v>
      </c>
      <c r="V43" s="3">
        <v>0.34803643425699998</v>
      </c>
      <c r="W43" s="3">
        <v>1.2135037500000001</v>
      </c>
      <c r="X43" s="2" t="s">
        <v>579</v>
      </c>
      <c r="Y43" s="3" t="s">
        <v>2706</v>
      </c>
      <c r="Z43" s="3" t="s">
        <v>32</v>
      </c>
      <c r="AA43" s="3" t="s">
        <v>652</v>
      </c>
      <c r="AB43" s="3" t="s">
        <v>395</v>
      </c>
      <c r="AC43" s="3" t="s">
        <v>582</v>
      </c>
      <c r="AD43" s="3">
        <v>3</v>
      </c>
      <c r="AE43" s="2" t="s">
        <v>573</v>
      </c>
      <c r="AF43" s="17" t="s">
        <v>2702</v>
      </c>
      <c r="AG43" s="3" t="s">
        <v>8314</v>
      </c>
      <c r="AH43" s="3" t="s">
        <v>8346</v>
      </c>
    </row>
    <row r="44" spans="1:36" x14ac:dyDescent="0.25">
      <c r="A44" s="2" t="s">
        <v>492</v>
      </c>
      <c r="B44" s="3">
        <v>2.0769258333299998</v>
      </c>
      <c r="C44" s="2" t="s">
        <v>493</v>
      </c>
      <c r="D44" s="2" t="s">
        <v>494</v>
      </c>
      <c r="E44" s="3" t="s">
        <v>489</v>
      </c>
      <c r="F44" s="3" t="s">
        <v>316</v>
      </c>
      <c r="G44" s="3" t="s">
        <v>317</v>
      </c>
      <c r="H44" s="2" t="s">
        <v>556</v>
      </c>
      <c r="I44" s="3">
        <v>3.5890000000000002E-3</v>
      </c>
      <c r="J44" s="3">
        <v>3.5890000000000002E-3</v>
      </c>
      <c r="K44" s="3">
        <v>-2.9017233333300001</v>
      </c>
      <c r="L44" s="3">
        <v>-2.0769258333299998</v>
      </c>
      <c r="M44" s="3"/>
      <c r="N44" s="3" t="s">
        <v>489</v>
      </c>
      <c r="O44" s="3" t="s">
        <v>344</v>
      </c>
      <c r="P44" s="3" t="s">
        <v>344</v>
      </c>
      <c r="Q44" s="3"/>
      <c r="R44" s="3" t="s">
        <v>557</v>
      </c>
      <c r="S44" s="3">
        <v>8.54725</v>
      </c>
      <c r="T44" s="3">
        <v>7.6623524999999999</v>
      </c>
      <c r="U44" s="3">
        <v>4.7017365153500003E-2</v>
      </c>
      <c r="V44" s="3">
        <v>3.2666323633000001E-3</v>
      </c>
      <c r="W44" s="3">
        <v>-0.82479749999999996</v>
      </c>
      <c r="X44" s="2" t="s">
        <v>497</v>
      </c>
      <c r="Y44" s="3" t="s">
        <v>558</v>
      </c>
      <c r="Z44" s="3" t="s">
        <v>32</v>
      </c>
      <c r="AA44" s="3" t="s">
        <v>550</v>
      </c>
      <c r="AB44" s="3"/>
      <c r="AC44" s="3" t="s">
        <v>499</v>
      </c>
      <c r="AD44" s="3">
        <v>2</v>
      </c>
      <c r="AE44" s="2" t="s">
        <v>493</v>
      </c>
      <c r="AF44" s="17" t="s">
        <v>556</v>
      </c>
      <c r="AG44" s="3" t="s">
        <v>8338</v>
      </c>
      <c r="AI44" s="20" t="s">
        <v>8359</v>
      </c>
      <c r="AJ44" s="15">
        <f>18/43</f>
        <v>0.41860465116279072</v>
      </c>
    </row>
    <row r="45" spans="1:36" x14ac:dyDescent="0.25">
      <c r="A45" s="2" t="s">
        <v>572</v>
      </c>
      <c r="B45" s="3">
        <v>2.04736875</v>
      </c>
      <c r="C45" s="2" t="s">
        <v>573</v>
      </c>
      <c r="D45" s="2" t="s">
        <v>574</v>
      </c>
      <c r="E45" s="3" t="s">
        <v>346</v>
      </c>
      <c r="F45" s="3" t="s">
        <v>316</v>
      </c>
      <c r="G45" s="3" t="s">
        <v>317</v>
      </c>
      <c r="H45" s="2" t="s">
        <v>575</v>
      </c>
      <c r="I45" s="3">
        <v>4.3629438971600002E-4</v>
      </c>
      <c r="J45" s="3">
        <v>3.5920000000000001E-3</v>
      </c>
      <c r="K45" s="3">
        <v>-0.83386499999999997</v>
      </c>
      <c r="L45" s="3">
        <v>-2.04736875</v>
      </c>
      <c r="M45" s="3"/>
      <c r="N45" s="3" t="s">
        <v>346</v>
      </c>
      <c r="O45" s="3" t="s">
        <v>576</v>
      </c>
      <c r="P45" s="3" t="s">
        <v>577</v>
      </c>
      <c r="Q45" s="3" t="s">
        <v>578</v>
      </c>
      <c r="R45" s="3" t="s">
        <v>344</v>
      </c>
      <c r="S45" s="3">
        <v>7.0334050000000001</v>
      </c>
      <c r="T45" s="3">
        <v>8.6845037499999993</v>
      </c>
      <c r="U45" s="3">
        <v>4.3629438971600002E-4</v>
      </c>
      <c r="V45" s="3">
        <v>1.23190306301E-2</v>
      </c>
      <c r="W45" s="3">
        <v>1.2135037500000001</v>
      </c>
      <c r="X45" s="2" t="s">
        <v>579</v>
      </c>
      <c r="Y45" s="3" t="s">
        <v>580</v>
      </c>
      <c r="Z45" s="3" t="s">
        <v>32</v>
      </c>
      <c r="AA45" s="3" t="s">
        <v>581</v>
      </c>
      <c r="AB45" s="3"/>
      <c r="AC45" s="3" t="s">
        <v>582</v>
      </c>
      <c r="AD45" s="3">
        <v>2</v>
      </c>
      <c r="AE45" s="2" t="s">
        <v>573</v>
      </c>
      <c r="AF45" s="2" t="s">
        <v>575</v>
      </c>
    </row>
    <row r="46" spans="1:36" x14ac:dyDescent="0.25">
      <c r="A46" s="2" t="s">
        <v>4566</v>
      </c>
      <c r="B46" s="3">
        <v>-1.2387333333299999</v>
      </c>
      <c r="C46" s="2" t="s">
        <v>4567</v>
      </c>
      <c r="D46" s="2" t="s">
        <v>4568</v>
      </c>
      <c r="E46" s="3" t="s">
        <v>828</v>
      </c>
      <c r="F46" s="3" t="s">
        <v>2805</v>
      </c>
      <c r="G46" s="3" t="s">
        <v>317</v>
      </c>
      <c r="H46" s="2" t="s">
        <v>4569</v>
      </c>
      <c r="I46" s="3">
        <v>3.6909999999999998E-3</v>
      </c>
      <c r="J46" s="3">
        <v>3.6909999999999998E-3</v>
      </c>
      <c r="K46" s="3">
        <v>-0.10904</v>
      </c>
      <c r="L46" s="3">
        <v>1.2387333333299999</v>
      </c>
      <c r="M46" s="3" t="s">
        <v>828</v>
      </c>
      <c r="N46" s="3"/>
      <c r="O46" s="3" t="s">
        <v>344</v>
      </c>
      <c r="P46" s="3" t="s">
        <v>344</v>
      </c>
      <c r="Q46" s="3"/>
      <c r="R46" s="3" t="s">
        <v>344</v>
      </c>
      <c r="S46" s="3">
        <v>7.9364100000000004</v>
      </c>
      <c r="T46" s="3">
        <v>9.4783760000000008</v>
      </c>
      <c r="U46" s="3">
        <v>4.58685188522E-3</v>
      </c>
      <c r="V46" s="3">
        <v>0.62778652879600005</v>
      </c>
      <c r="W46" s="3">
        <v>-1.3477733333299999</v>
      </c>
      <c r="X46" s="2" t="s">
        <v>4570</v>
      </c>
      <c r="Y46" s="3" t="s">
        <v>4571</v>
      </c>
      <c r="Z46" s="3" t="s">
        <v>32</v>
      </c>
      <c r="AA46" s="3" t="s">
        <v>582</v>
      </c>
      <c r="AB46" s="3"/>
      <c r="AC46" s="3" t="s">
        <v>582</v>
      </c>
      <c r="AD46" s="3">
        <v>2</v>
      </c>
      <c r="AE46" s="2" t="s">
        <v>4567</v>
      </c>
      <c r="AF46" s="2" t="s">
        <v>4569</v>
      </c>
      <c r="AG46">
        <f>COUNTIF(AG2:AG44,"YES")</f>
        <v>18</v>
      </c>
    </row>
    <row r="47" spans="1:36" x14ac:dyDescent="0.25">
      <c r="A47" s="2" t="s">
        <v>397</v>
      </c>
      <c r="B47" s="3">
        <v>2.6537626315799998</v>
      </c>
      <c r="C47" s="2" t="s">
        <v>398</v>
      </c>
      <c r="D47" s="2" t="s">
        <v>399</v>
      </c>
      <c r="E47" s="3" t="s">
        <v>400</v>
      </c>
      <c r="F47" s="3" t="s">
        <v>316</v>
      </c>
      <c r="G47" s="3" t="s">
        <v>317</v>
      </c>
      <c r="H47" s="2" t="s">
        <v>401</v>
      </c>
      <c r="I47" s="3">
        <v>3.3915959409000002E-4</v>
      </c>
      <c r="J47" s="3">
        <v>3.8600000000000001E-3</v>
      </c>
      <c r="K47" s="3">
        <v>-2.7890666666700001</v>
      </c>
      <c r="L47" s="3">
        <v>-2.6537626315799998</v>
      </c>
      <c r="M47" s="3"/>
      <c r="N47" s="3" t="s">
        <v>400</v>
      </c>
      <c r="O47" s="3" t="s">
        <v>402</v>
      </c>
      <c r="P47" s="3" t="s">
        <v>403</v>
      </c>
      <c r="Q47" s="3" t="s">
        <v>404</v>
      </c>
      <c r="R47" s="3" t="s">
        <v>344</v>
      </c>
      <c r="S47" s="3">
        <v>7.0762</v>
      </c>
      <c r="T47" s="3">
        <v>9.5602047368399994</v>
      </c>
      <c r="U47" s="3">
        <v>3.3915959409000002E-4</v>
      </c>
      <c r="V47" s="3">
        <v>7.0416957260699999E-3</v>
      </c>
      <c r="W47" s="3">
        <v>-0.13530403508800001</v>
      </c>
      <c r="X47" s="2" t="s">
        <v>405</v>
      </c>
      <c r="Y47" s="3" t="s">
        <v>406</v>
      </c>
      <c r="Z47" s="3" t="s">
        <v>32</v>
      </c>
      <c r="AA47" s="3" t="s">
        <v>407</v>
      </c>
      <c r="AB47" s="3" t="s">
        <v>395</v>
      </c>
      <c r="AC47" s="3" t="s">
        <v>408</v>
      </c>
      <c r="AD47" s="3">
        <v>3</v>
      </c>
      <c r="AE47" s="2" t="s">
        <v>398</v>
      </c>
      <c r="AF47" s="2" t="s">
        <v>401</v>
      </c>
    </row>
    <row r="48" spans="1:36" x14ac:dyDescent="0.25">
      <c r="A48" s="2" t="s">
        <v>5574</v>
      </c>
      <c r="B48" s="3">
        <v>-1.5765875</v>
      </c>
      <c r="C48" s="2" t="s">
        <v>99</v>
      </c>
      <c r="D48" s="2" t="s">
        <v>5575</v>
      </c>
      <c r="E48" s="3" t="s">
        <v>391</v>
      </c>
      <c r="F48" s="3" t="s">
        <v>2805</v>
      </c>
      <c r="G48" s="3" t="s">
        <v>317</v>
      </c>
      <c r="H48" s="2" t="s">
        <v>5576</v>
      </c>
      <c r="I48" s="3">
        <v>2.3429743934100002E-3</v>
      </c>
      <c r="J48" s="3">
        <v>3.921E-3</v>
      </c>
      <c r="K48" s="3">
        <v>0.77653499999999998</v>
      </c>
      <c r="L48" s="3">
        <v>1.5765875</v>
      </c>
      <c r="M48" s="3" t="s">
        <v>391</v>
      </c>
      <c r="N48" s="3"/>
      <c r="O48" s="3" t="s">
        <v>5577</v>
      </c>
      <c r="P48" s="3" t="s">
        <v>5578</v>
      </c>
      <c r="Q48" s="3" t="s">
        <v>5579</v>
      </c>
      <c r="R48" s="3" t="s">
        <v>344</v>
      </c>
      <c r="S48" s="3">
        <v>6.7316349999999998</v>
      </c>
      <c r="T48" s="3">
        <v>9.2988324999999996</v>
      </c>
      <c r="U48" s="3">
        <v>2.3429743934100002E-3</v>
      </c>
      <c r="V48" s="3">
        <v>0.14192970431999999</v>
      </c>
      <c r="W48" s="3">
        <v>-0.80005250000000006</v>
      </c>
      <c r="X48" s="2" t="s">
        <v>5580</v>
      </c>
      <c r="Y48" s="3" t="s">
        <v>5581</v>
      </c>
      <c r="Z48" s="3" t="s">
        <v>32</v>
      </c>
      <c r="AA48" s="3" t="s">
        <v>1709</v>
      </c>
      <c r="AB48" s="3"/>
      <c r="AC48" s="3" t="s">
        <v>5582</v>
      </c>
      <c r="AD48" s="3">
        <v>2</v>
      </c>
      <c r="AE48" s="2" t="s">
        <v>99</v>
      </c>
      <c r="AF48" s="2" t="s">
        <v>5576</v>
      </c>
    </row>
    <row r="49" spans="1:32" x14ac:dyDescent="0.25">
      <c r="A49" s="2" t="s">
        <v>5433</v>
      </c>
      <c r="B49" s="3">
        <v>-1.5106570833299999</v>
      </c>
      <c r="C49" s="2" t="s">
        <v>5434</v>
      </c>
      <c r="D49" s="2" t="s">
        <v>5435</v>
      </c>
      <c r="E49" s="3" t="s">
        <v>652</v>
      </c>
      <c r="F49" s="3" t="s">
        <v>2805</v>
      </c>
      <c r="G49" s="3" t="s">
        <v>317</v>
      </c>
      <c r="H49" s="2" t="s">
        <v>5436</v>
      </c>
      <c r="I49" s="3">
        <v>3.9740000000000001E-3</v>
      </c>
      <c r="J49" s="3">
        <v>3.9740000000000001E-3</v>
      </c>
      <c r="K49" s="3">
        <v>7.4096666666700006E-2</v>
      </c>
      <c r="L49" s="3">
        <v>1.5106570833299999</v>
      </c>
      <c r="M49" s="3" t="s">
        <v>652</v>
      </c>
      <c r="N49" s="3"/>
      <c r="O49" s="3" t="s">
        <v>5437</v>
      </c>
      <c r="P49" s="3" t="s">
        <v>5438</v>
      </c>
      <c r="Q49" s="3" t="s">
        <v>5439</v>
      </c>
      <c r="R49" s="3" t="s">
        <v>344</v>
      </c>
      <c r="S49" s="3">
        <v>7.0401800000000003</v>
      </c>
      <c r="T49" s="3">
        <v>10.95241375</v>
      </c>
      <c r="U49" s="3">
        <v>4.3019844939800003E-2</v>
      </c>
      <c r="V49" s="3">
        <v>0.62285565844599999</v>
      </c>
      <c r="W49" s="3">
        <v>-1.4365604166699999</v>
      </c>
      <c r="X49" s="2" t="s">
        <v>5440</v>
      </c>
      <c r="Y49" s="3" t="s">
        <v>5441</v>
      </c>
      <c r="Z49" s="3" t="s">
        <v>32</v>
      </c>
      <c r="AA49" s="3" t="s">
        <v>652</v>
      </c>
      <c r="AB49" s="3" t="s">
        <v>395</v>
      </c>
      <c r="AC49" s="3" t="s">
        <v>5442</v>
      </c>
      <c r="AD49" s="3">
        <v>3</v>
      </c>
      <c r="AE49" s="2" t="s">
        <v>5434</v>
      </c>
      <c r="AF49" s="2" t="s">
        <v>5436</v>
      </c>
    </row>
    <row r="50" spans="1:32" x14ac:dyDescent="0.25">
      <c r="A50" s="2" t="s">
        <v>2603</v>
      </c>
      <c r="B50" s="3">
        <v>1.04354888889</v>
      </c>
      <c r="C50" s="2" t="s">
        <v>2604</v>
      </c>
      <c r="D50" s="2" t="s">
        <v>2605</v>
      </c>
      <c r="E50" s="3" t="s">
        <v>391</v>
      </c>
      <c r="F50" s="3" t="s">
        <v>316</v>
      </c>
      <c r="G50" s="3" t="s">
        <v>317</v>
      </c>
      <c r="H50" s="2" t="s">
        <v>2606</v>
      </c>
      <c r="I50" s="3">
        <v>4.6030000000000003E-3</v>
      </c>
      <c r="J50" s="3">
        <v>4.6030000000000003E-3</v>
      </c>
      <c r="K50" s="3">
        <v>-7.5196666666699996E-2</v>
      </c>
      <c r="L50" s="3">
        <v>-1.04354888889</v>
      </c>
      <c r="M50" s="3"/>
      <c r="N50" s="3" t="s">
        <v>391</v>
      </c>
      <c r="O50" s="3" t="s">
        <v>344</v>
      </c>
      <c r="P50" s="3" t="s">
        <v>344</v>
      </c>
      <c r="Q50" s="3"/>
      <c r="R50" s="3" t="s">
        <v>344</v>
      </c>
      <c r="S50" s="3">
        <v>7.6961700000000004</v>
      </c>
      <c r="T50" s="3">
        <v>7.35351666667</v>
      </c>
      <c r="U50" s="3">
        <v>5.4421669623199997E-3</v>
      </c>
      <c r="V50" s="3">
        <v>0.185660910343</v>
      </c>
      <c r="W50" s="3">
        <v>0.96835222222200001</v>
      </c>
      <c r="X50" s="2" t="s">
        <v>2607</v>
      </c>
      <c r="Y50" s="3" t="s">
        <v>2608</v>
      </c>
      <c r="Z50" s="3" t="s">
        <v>31</v>
      </c>
      <c r="AA50" s="3" t="s">
        <v>391</v>
      </c>
      <c r="AB50" s="3"/>
      <c r="AC50" s="3" t="s">
        <v>357</v>
      </c>
      <c r="AD50" s="3">
        <v>2</v>
      </c>
      <c r="AE50" s="2" t="s">
        <v>2604</v>
      </c>
      <c r="AF50" s="2" t="s">
        <v>2606</v>
      </c>
    </row>
    <row r="51" spans="1:32" x14ac:dyDescent="0.25">
      <c r="A51" s="2" t="s">
        <v>1623</v>
      </c>
      <c r="B51" s="3">
        <v>-1.16830416667</v>
      </c>
      <c r="C51" s="2" t="s">
        <v>1624</v>
      </c>
      <c r="D51" s="2" t="s">
        <v>1625</v>
      </c>
      <c r="E51" s="3" t="s">
        <v>2327</v>
      </c>
      <c r="F51" s="3" t="s">
        <v>2805</v>
      </c>
      <c r="G51" s="3" t="s">
        <v>317</v>
      </c>
      <c r="H51" s="2" t="s">
        <v>4159</v>
      </c>
      <c r="I51" s="3">
        <v>5.5718259568399999E-4</v>
      </c>
      <c r="J51" s="3">
        <v>4.6059999999999999E-3</v>
      </c>
      <c r="K51" s="3">
        <v>-8.8245000000000004E-2</v>
      </c>
      <c r="L51" s="3">
        <v>1.16830416667</v>
      </c>
      <c r="M51" s="3" t="s">
        <v>2327</v>
      </c>
      <c r="N51" s="3"/>
      <c r="O51" s="3" t="s">
        <v>344</v>
      </c>
      <c r="P51" s="3" t="s">
        <v>344</v>
      </c>
      <c r="Q51" s="3"/>
      <c r="R51" s="3" t="s">
        <v>344</v>
      </c>
      <c r="S51" s="3">
        <v>8.940175</v>
      </c>
      <c r="T51" s="3">
        <v>8.8748299999999993</v>
      </c>
      <c r="U51" s="3">
        <v>5.5718259568399999E-4</v>
      </c>
      <c r="V51" s="3">
        <v>0.37229940374199999</v>
      </c>
      <c r="W51" s="3">
        <v>-1.2565491666699999</v>
      </c>
      <c r="X51" s="2" t="s">
        <v>1631</v>
      </c>
      <c r="Y51" s="3" t="s">
        <v>4160</v>
      </c>
      <c r="Z51" s="3" t="s">
        <v>31</v>
      </c>
      <c r="AA51" s="3" t="s">
        <v>615</v>
      </c>
      <c r="AB51" s="3"/>
      <c r="AC51" s="3" t="s">
        <v>582</v>
      </c>
      <c r="AD51" s="3">
        <v>2</v>
      </c>
      <c r="AE51" s="2" t="s">
        <v>1624</v>
      </c>
      <c r="AF51" s="2" t="s">
        <v>4159</v>
      </c>
    </row>
    <row r="52" spans="1:32" x14ac:dyDescent="0.25">
      <c r="A52" s="2" t="s">
        <v>3591</v>
      </c>
      <c r="B52" s="3">
        <v>-1.40492166667</v>
      </c>
      <c r="C52" s="2" t="s">
        <v>3592</v>
      </c>
      <c r="D52" s="2" t="s">
        <v>3593</v>
      </c>
      <c r="E52" s="3" t="s">
        <v>793</v>
      </c>
      <c r="F52" s="3" t="s">
        <v>2805</v>
      </c>
      <c r="G52" s="3" t="s">
        <v>317</v>
      </c>
      <c r="H52" s="2" t="s">
        <v>5166</v>
      </c>
      <c r="I52" s="3">
        <v>5.1012516316E-4</v>
      </c>
      <c r="J52" s="3">
        <v>4.7210000000000004E-3</v>
      </c>
      <c r="K52" s="3">
        <v>-9.9316666666600002E-3</v>
      </c>
      <c r="L52" s="3">
        <v>1.40492166667</v>
      </c>
      <c r="M52" s="3" t="s">
        <v>793</v>
      </c>
      <c r="N52" s="3"/>
      <c r="O52" s="3" t="s">
        <v>344</v>
      </c>
      <c r="P52" s="3" t="s">
        <v>344</v>
      </c>
      <c r="Q52" s="3"/>
      <c r="R52" s="3" t="s">
        <v>344</v>
      </c>
      <c r="S52" s="3">
        <v>9.0899549999999998</v>
      </c>
      <c r="T52" s="3">
        <v>10.506634999999999</v>
      </c>
      <c r="U52" s="3">
        <v>5.1012516316E-4</v>
      </c>
      <c r="V52" s="3">
        <v>0.901127812418</v>
      </c>
      <c r="W52" s="3">
        <v>-1.41485333333</v>
      </c>
      <c r="X52" s="2" t="s">
        <v>3598</v>
      </c>
      <c r="Y52" s="3" t="s">
        <v>5167</v>
      </c>
      <c r="Z52" s="3" t="s">
        <v>32</v>
      </c>
      <c r="AA52" s="3" t="s">
        <v>793</v>
      </c>
      <c r="AB52" s="3" t="s">
        <v>1506</v>
      </c>
      <c r="AC52" s="3" t="s">
        <v>3601</v>
      </c>
      <c r="AD52" s="3">
        <v>5</v>
      </c>
      <c r="AE52" s="2" t="s">
        <v>3592</v>
      </c>
      <c r="AF52" s="2" t="s">
        <v>5166</v>
      </c>
    </row>
    <row r="53" spans="1:32" x14ac:dyDescent="0.25">
      <c r="A53" s="2" t="s">
        <v>940</v>
      </c>
      <c r="B53" s="3">
        <v>1.6144849999999999</v>
      </c>
      <c r="C53" s="2" t="s">
        <v>41</v>
      </c>
      <c r="D53" s="2" t="s">
        <v>941</v>
      </c>
      <c r="E53" s="3" t="s">
        <v>315</v>
      </c>
      <c r="F53" s="3" t="s">
        <v>316</v>
      </c>
      <c r="G53" s="3" t="s">
        <v>317</v>
      </c>
      <c r="H53" s="2" t="s">
        <v>942</v>
      </c>
      <c r="I53" s="3">
        <v>4.5720307617699998E-4</v>
      </c>
      <c r="J53" s="3">
        <v>4.816E-3</v>
      </c>
      <c r="K53" s="3">
        <v>-1.50509</v>
      </c>
      <c r="L53" s="3">
        <v>-1.6144849999999999</v>
      </c>
      <c r="M53" s="3"/>
      <c r="N53" s="3" t="s">
        <v>315</v>
      </c>
      <c r="O53" s="3" t="s">
        <v>943</v>
      </c>
      <c r="P53" s="3" t="s">
        <v>944</v>
      </c>
      <c r="Q53" s="3" t="s">
        <v>945</v>
      </c>
      <c r="R53" s="3" t="s">
        <v>344</v>
      </c>
      <c r="S53" s="3">
        <v>8.1862300000000001</v>
      </c>
      <c r="T53" s="3">
        <v>8.7568437499999998</v>
      </c>
      <c r="U53" s="3">
        <v>4.5720307617699998E-4</v>
      </c>
      <c r="V53" s="3">
        <v>6.9263231777500003E-3</v>
      </c>
      <c r="W53" s="3">
        <v>0.10939500000000001</v>
      </c>
      <c r="X53" s="2" t="s">
        <v>946</v>
      </c>
      <c r="Y53" s="3" t="s">
        <v>947</v>
      </c>
      <c r="Z53" s="3" t="s">
        <v>32</v>
      </c>
      <c r="AA53" s="3" t="s">
        <v>315</v>
      </c>
      <c r="AB53" s="3"/>
      <c r="AC53" s="3" t="s">
        <v>948</v>
      </c>
      <c r="AD53" s="3">
        <v>2</v>
      </c>
      <c r="AE53" s="2" t="s">
        <v>41</v>
      </c>
      <c r="AF53" s="2" t="s">
        <v>942</v>
      </c>
    </row>
    <row r="54" spans="1:32" x14ac:dyDescent="0.25">
      <c r="A54" s="2" t="s">
        <v>949</v>
      </c>
      <c r="B54" s="3">
        <v>1.5078176666700001</v>
      </c>
      <c r="C54" s="2" t="s">
        <v>950</v>
      </c>
      <c r="D54" s="2" t="s">
        <v>951</v>
      </c>
      <c r="E54" s="3" t="s">
        <v>1219</v>
      </c>
      <c r="F54" s="3" t="s">
        <v>316</v>
      </c>
      <c r="G54" s="3" t="s">
        <v>317</v>
      </c>
      <c r="H54" s="2" t="s">
        <v>1220</v>
      </c>
      <c r="I54" s="3">
        <v>4.8690000000000001E-3</v>
      </c>
      <c r="J54" s="3">
        <v>4.8690000000000001E-3</v>
      </c>
      <c r="K54" s="3">
        <v>-0.23161000000000001</v>
      </c>
      <c r="L54" s="3">
        <v>-1.5078176666700001</v>
      </c>
      <c r="M54" s="3"/>
      <c r="N54" s="3" t="s">
        <v>1219</v>
      </c>
      <c r="O54" s="3" t="s">
        <v>1221</v>
      </c>
      <c r="P54" s="3" t="s">
        <v>1222</v>
      </c>
      <c r="Q54" s="3" t="s">
        <v>1223</v>
      </c>
      <c r="R54" s="3" t="s">
        <v>344</v>
      </c>
      <c r="S54" s="3">
        <v>9.4161400000000004</v>
      </c>
      <c r="T54" s="3">
        <v>6.7761009999999997</v>
      </c>
      <c r="U54" s="3">
        <v>5.9775017610700001E-3</v>
      </c>
      <c r="V54" s="3">
        <v>0.104952455582</v>
      </c>
      <c r="W54" s="3">
        <v>1.27620766667</v>
      </c>
      <c r="X54" s="2" t="s">
        <v>956</v>
      </c>
      <c r="Y54" s="3" t="s">
        <v>1224</v>
      </c>
      <c r="Z54" s="3" t="s">
        <v>32</v>
      </c>
      <c r="AA54" s="3" t="s">
        <v>1225</v>
      </c>
      <c r="AB54" s="3" t="s">
        <v>462</v>
      </c>
      <c r="AC54" s="3" t="s">
        <v>659</v>
      </c>
      <c r="AD54" s="3">
        <v>4</v>
      </c>
      <c r="AE54" s="2" t="s">
        <v>950</v>
      </c>
      <c r="AF54" s="2" t="s">
        <v>1220</v>
      </c>
    </row>
    <row r="55" spans="1:32" x14ac:dyDescent="0.25">
      <c r="A55" s="2" t="s">
        <v>612</v>
      </c>
      <c r="B55" s="3">
        <v>1.9779199999999999</v>
      </c>
      <c r="C55" s="2" t="s">
        <v>613</v>
      </c>
      <c r="D55" s="2" t="s">
        <v>614</v>
      </c>
      <c r="E55" s="3" t="s">
        <v>615</v>
      </c>
      <c r="F55" s="3" t="s">
        <v>316</v>
      </c>
      <c r="G55" s="3" t="s">
        <v>317</v>
      </c>
      <c r="H55" s="2" t="s">
        <v>616</v>
      </c>
      <c r="I55" s="3">
        <v>5.13E-3</v>
      </c>
      <c r="J55" s="3">
        <v>5.13E-3</v>
      </c>
      <c r="K55" s="3">
        <v>-1.1850066666700001</v>
      </c>
      <c r="L55" s="3">
        <v>-1.9779199999999999</v>
      </c>
      <c r="M55" s="3"/>
      <c r="N55" s="3" t="s">
        <v>615</v>
      </c>
      <c r="O55" s="3" t="s">
        <v>617</v>
      </c>
      <c r="P55" s="3" t="s">
        <v>344</v>
      </c>
      <c r="Q55" s="3" t="s">
        <v>618</v>
      </c>
      <c r="R55" s="3" t="s">
        <v>344</v>
      </c>
      <c r="S55" s="3">
        <v>6.3625400000000001</v>
      </c>
      <c r="T55" s="3">
        <v>8.7784499999999994</v>
      </c>
      <c r="U55" s="3">
        <v>5.2413784050000002E-3</v>
      </c>
      <c r="V55" s="3">
        <v>2.6390746125800001E-3</v>
      </c>
      <c r="W55" s="3">
        <v>0.79291333333299996</v>
      </c>
      <c r="X55" s="2" t="s">
        <v>619</v>
      </c>
      <c r="Y55" s="3" t="s">
        <v>620</v>
      </c>
      <c r="Z55" s="3" t="s">
        <v>32</v>
      </c>
      <c r="AA55" s="3" t="s">
        <v>621</v>
      </c>
      <c r="AB55" s="3" t="s">
        <v>622</v>
      </c>
      <c r="AC55" s="3" t="s">
        <v>428</v>
      </c>
      <c r="AD55" s="3">
        <v>5</v>
      </c>
      <c r="AE55" s="2" t="s">
        <v>613</v>
      </c>
      <c r="AF55" s="2" t="s">
        <v>616</v>
      </c>
    </row>
    <row r="56" spans="1:32" x14ac:dyDescent="0.25">
      <c r="A56" s="2" t="s">
        <v>2089</v>
      </c>
      <c r="B56" s="3">
        <v>1.16309375</v>
      </c>
      <c r="C56" s="2" t="s">
        <v>2090</v>
      </c>
      <c r="D56" s="2" t="s">
        <v>2091</v>
      </c>
      <c r="E56" s="3" t="s">
        <v>2092</v>
      </c>
      <c r="F56" s="3" t="s">
        <v>316</v>
      </c>
      <c r="G56" s="3" t="s">
        <v>317</v>
      </c>
      <c r="H56" s="2" t="s">
        <v>2093</v>
      </c>
      <c r="I56" s="3">
        <v>5.1659999999999996E-3</v>
      </c>
      <c r="J56" s="3">
        <v>5.1659999999999996E-3</v>
      </c>
      <c r="K56" s="3">
        <v>-0.110165</v>
      </c>
      <c r="L56" s="3">
        <v>-1.16309375</v>
      </c>
      <c r="M56" s="3"/>
      <c r="N56" s="3" t="s">
        <v>2092</v>
      </c>
      <c r="O56" s="3" t="s">
        <v>2094</v>
      </c>
      <c r="P56" s="3" t="s">
        <v>2095</v>
      </c>
      <c r="Q56" s="3" t="s">
        <v>2096</v>
      </c>
      <c r="R56" s="3" t="s">
        <v>344</v>
      </c>
      <c r="S56" s="3">
        <v>6.8335650000000001</v>
      </c>
      <c r="T56" s="3">
        <v>10.21502875</v>
      </c>
      <c r="U56" s="3">
        <v>6.4367284406699997E-3</v>
      </c>
      <c r="V56" s="3">
        <v>0.597351709688</v>
      </c>
      <c r="W56" s="3">
        <v>1.05292875</v>
      </c>
      <c r="X56" s="2" t="s">
        <v>2097</v>
      </c>
      <c r="Y56" s="3" t="s">
        <v>2098</v>
      </c>
      <c r="Z56" s="3" t="s">
        <v>32</v>
      </c>
      <c r="AA56" s="3" t="s">
        <v>2099</v>
      </c>
      <c r="AB56" s="3"/>
      <c r="AC56" s="3" t="s">
        <v>407</v>
      </c>
      <c r="AD56" s="3">
        <v>2</v>
      </c>
      <c r="AE56" s="2" t="s">
        <v>2090</v>
      </c>
      <c r="AF56" s="2" t="s">
        <v>2093</v>
      </c>
    </row>
    <row r="57" spans="1:32" x14ac:dyDescent="0.25">
      <c r="A57" s="2" t="s">
        <v>6053</v>
      </c>
      <c r="B57" s="3">
        <v>-2.3445075000000002</v>
      </c>
      <c r="C57" s="2" t="s">
        <v>6054</v>
      </c>
      <c r="D57" s="2" t="s">
        <v>6055</v>
      </c>
      <c r="E57" s="3" t="s">
        <v>559</v>
      </c>
      <c r="F57" s="3" t="s">
        <v>2805</v>
      </c>
      <c r="G57" s="3" t="s">
        <v>317</v>
      </c>
      <c r="H57" s="2" t="s">
        <v>6056</v>
      </c>
      <c r="I57" s="3">
        <v>5.0385703795800005E-4</v>
      </c>
      <c r="J57" s="3">
        <v>5.195E-3</v>
      </c>
      <c r="K57" s="3">
        <v>2.0182866666699999</v>
      </c>
      <c r="L57" s="3">
        <v>2.3445075000000002</v>
      </c>
      <c r="M57" s="3" t="s">
        <v>559</v>
      </c>
      <c r="N57" s="3"/>
      <c r="O57" s="3" t="s">
        <v>6057</v>
      </c>
      <c r="P57" s="3" t="s">
        <v>6058</v>
      </c>
      <c r="Q57" s="3" t="s">
        <v>6059</v>
      </c>
      <c r="R57" s="3" t="s">
        <v>719</v>
      </c>
      <c r="S57" s="3">
        <v>8.3224199999999993</v>
      </c>
      <c r="T57" s="3">
        <v>7.5955649999999997</v>
      </c>
      <c r="U57" s="3">
        <v>5.0385703795800005E-4</v>
      </c>
      <c r="V57" s="3">
        <v>2.0081262514299999E-3</v>
      </c>
      <c r="W57" s="3">
        <v>-0.326220833333</v>
      </c>
      <c r="X57" s="2" t="s">
        <v>6060</v>
      </c>
      <c r="Y57" s="3" t="s">
        <v>6061</v>
      </c>
      <c r="Z57" s="3" t="s">
        <v>32</v>
      </c>
      <c r="AA57" s="3" t="s">
        <v>374</v>
      </c>
      <c r="AB57" s="3"/>
      <c r="AC57" s="3" t="s">
        <v>1127</v>
      </c>
      <c r="AD57" s="3">
        <v>2</v>
      </c>
      <c r="AE57" s="2" t="s">
        <v>6054</v>
      </c>
      <c r="AF57" s="2" t="s">
        <v>6056</v>
      </c>
    </row>
    <row r="58" spans="1:32" x14ac:dyDescent="0.25">
      <c r="A58" s="2" t="s">
        <v>888</v>
      </c>
      <c r="B58" s="3">
        <v>1.6601859999999999</v>
      </c>
      <c r="C58" s="2" t="s">
        <v>889</v>
      </c>
      <c r="D58" s="2" t="s">
        <v>890</v>
      </c>
      <c r="E58" s="3" t="s">
        <v>891</v>
      </c>
      <c r="F58" s="3" t="s">
        <v>316</v>
      </c>
      <c r="G58" s="3" t="s">
        <v>317</v>
      </c>
      <c r="H58" s="2" t="s">
        <v>892</v>
      </c>
      <c r="I58" s="3">
        <v>4.6804912963600002E-4</v>
      </c>
      <c r="J58" s="3">
        <v>5.2119999999999996E-3</v>
      </c>
      <c r="K58" s="3">
        <v>-2.7342516666700001</v>
      </c>
      <c r="L58" s="3">
        <v>-1.6601859999999999</v>
      </c>
      <c r="M58" s="3"/>
      <c r="N58" s="3" t="s">
        <v>891</v>
      </c>
      <c r="O58" s="3" t="s">
        <v>344</v>
      </c>
      <c r="P58" s="3" t="s">
        <v>344</v>
      </c>
      <c r="Q58" s="3"/>
      <c r="R58" s="3" t="s">
        <v>893</v>
      </c>
      <c r="S58" s="3">
        <v>10.465735</v>
      </c>
      <c r="T58" s="3">
        <v>9.9126030000000007</v>
      </c>
      <c r="U58" s="3">
        <v>4.6804912963600002E-4</v>
      </c>
      <c r="V58" s="3">
        <v>4.6626523536399997E-2</v>
      </c>
      <c r="W58" s="3">
        <v>-1.0740656666699999</v>
      </c>
      <c r="X58" s="2" t="s">
        <v>894</v>
      </c>
      <c r="Y58" s="3" t="s">
        <v>895</v>
      </c>
      <c r="Z58" s="3" t="s">
        <v>31</v>
      </c>
      <c r="AA58" s="3" t="s">
        <v>391</v>
      </c>
      <c r="AB58" s="3"/>
      <c r="AC58" s="3" t="s">
        <v>391</v>
      </c>
      <c r="AD58" s="3">
        <v>2</v>
      </c>
      <c r="AE58" s="2" t="s">
        <v>889</v>
      </c>
      <c r="AF58" s="2" t="s">
        <v>892</v>
      </c>
    </row>
    <row r="59" spans="1:32" x14ac:dyDescent="0.25">
      <c r="A59" s="2" t="s">
        <v>3811</v>
      </c>
      <c r="B59" s="3">
        <v>-1.11378333333</v>
      </c>
      <c r="C59" s="2" t="s">
        <v>3812</v>
      </c>
      <c r="D59" s="2" t="s">
        <v>3813</v>
      </c>
      <c r="E59" s="3" t="s">
        <v>3814</v>
      </c>
      <c r="F59" s="3" t="s">
        <v>2805</v>
      </c>
      <c r="G59" s="3" t="s">
        <v>317</v>
      </c>
      <c r="H59" s="2" t="s">
        <v>3815</v>
      </c>
      <c r="I59" s="3">
        <v>5.65745341181E-4</v>
      </c>
      <c r="J59" s="3">
        <v>5.2610000000000001E-3</v>
      </c>
      <c r="K59" s="3">
        <v>-8.1766666666699996E-3</v>
      </c>
      <c r="L59" s="3">
        <v>1.11378333333</v>
      </c>
      <c r="M59" s="3" t="s">
        <v>3814</v>
      </c>
      <c r="N59" s="3"/>
      <c r="O59" s="3" t="s">
        <v>3816</v>
      </c>
      <c r="P59" s="3" t="s">
        <v>3817</v>
      </c>
      <c r="Q59" s="3" t="s">
        <v>3818</v>
      </c>
      <c r="R59" s="3" t="s">
        <v>344</v>
      </c>
      <c r="S59" s="3">
        <v>7.7384700000000004</v>
      </c>
      <c r="T59" s="3">
        <v>9.5504777777799994</v>
      </c>
      <c r="U59" s="3">
        <v>5.65745341181E-4</v>
      </c>
      <c r="V59" s="3">
        <v>0.96095463532199998</v>
      </c>
      <c r="W59" s="3">
        <v>-1.1219600000000001</v>
      </c>
      <c r="X59" s="2" t="s">
        <v>3819</v>
      </c>
      <c r="Y59" s="3" t="s">
        <v>3820</v>
      </c>
      <c r="Z59" s="3" t="s">
        <v>32</v>
      </c>
      <c r="AA59" s="3" t="s">
        <v>3455</v>
      </c>
      <c r="AB59" s="3"/>
      <c r="AC59" s="3" t="s">
        <v>3455</v>
      </c>
      <c r="AD59" s="3">
        <v>2</v>
      </c>
      <c r="AE59" s="2" t="s">
        <v>3812</v>
      </c>
      <c r="AF59" s="2" t="s">
        <v>3815</v>
      </c>
    </row>
    <row r="60" spans="1:32" x14ac:dyDescent="0.25">
      <c r="A60" s="2" t="s">
        <v>4025</v>
      </c>
      <c r="B60" s="3">
        <v>-1.14543666667</v>
      </c>
      <c r="C60" s="2" t="s">
        <v>4026</v>
      </c>
      <c r="D60" s="2" t="s">
        <v>4027</v>
      </c>
      <c r="E60" s="3" t="s">
        <v>891</v>
      </c>
      <c r="F60" s="3" t="s">
        <v>2805</v>
      </c>
      <c r="G60" s="3" t="s">
        <v>317</v>
      </c>
      <c r="H60" s="2" t="s">
        <v>4028</v>
      </c>
      <c r="I60" s="3">
        <v>4.9342830681200003E-4</v>
      </c>
      <c r="J60" s="3">
        <v>5.2700000000000004E-3</v>
      </c>
      <c r="K60" s="3">
        <v>0.423453333333</v>
      </c>
      <c r="L60" s="3">
        <v>1.14543666667</v>
      </c>
      <c r="M60" s="3" t="s">
        <v>891</v>
      </c>
      <c r="N60" s="3"/>
      <c r="O60" s="3" t="s">
        <v>4029</v>
      </c>
      <c r="P60" s="3" t="s">
        <v>4030</v>
      </c>
      <c r="Q60" s="3" t="s">
        <v>4031</v>
      </c>
      <c r="R60" s="3" t="s">
        <v>4032</v>
      </c>
      <c r="S60" s="3">
        <v>9.0754199999999994</v>
      </c>
      <c r="T60" s="3">
        <v>8.8490199999999994</v>
      </c>
      <c r="U60" s="3">
        <v>4.9342830681200003E-4</v>
      </c>
      <c r="V60" s="3">
        <v>0.11364976696200001</v>
      </c>
      <c r="W60" s="3">
        <v>-0.72198333333300002</v>
      </c>
      <c r="X60" s="2" t="s">
        <v>4033</v>
      </c>
      <c r="Y60" s="3" t="s">
        <v>4034</v>
      </c>
      <c r="Z60" s="3" t="s">
        <v>32</v>
      </c>
      <c r="AA60" s="3" t="s">
        <v>391</v>
      </c>
      <c r="AB60" s="3"/>
      <c r="AC60" s="3" t="s">
        <v>315</v>
      </c>
      <c r="AD60" s="3">
        <v>2</v>
      </c>
      <c r="AE60" s="2" t="s">
        <v>4026</v>
      </c>
      <c r="AF60" s="2" t="s">
        <v>4028</v>
      </c>
    </row>
    <row r="61" spans="1:32" x14ac:dyDescent="0.25">
      <c r="A61" s="2" t="s">
        <v>6108</v>
      </c>
      <c r="B61" s="3">
        <v>-3.3562294444399998</v>
      </c>
      <c r="C61" s="2" t="s">
        <v>6109</v>
      </c>
      <c r="D61" s="2" t="s">
        <v>6110</v>
      </c>
      <c r="E61" s="3" t="s">
        <v>374</v>
      </c>
      <c r="F61" s="3" t="s">
        <v>2805</v>
      </c>
      <c r="G61" s="3" t="s">
        <v>317</v>
      </c>
      <c r="H61" s="2" t="s">
        <v>6111</v>
      </c>
      <c r="I61" s="3">
        <v>3.2132830043999998E-3</v>
      </c>
      <c r="J61" s="3">
        <v>5.3800000000000002E-3</v>
      </c>
      <c r="K61" s="3">
        <v>3.1438700000000002</v>
      </c>
      <c r="L61" s="3">
        <v>3.3562294444399998</v>
      </c>
      <c r="M61" s="3" t="s">
        <v>374</v>
      </c>
      <c r="N61" s="3"/>
      <c r="O61" s="3" t="s">
        <v>6112</v>
      </c>
      <c r="P61" s="3" t="s">
        <v>344</v>
      </c>
      <c r="Q61" s="3" t="s">
        <v>6113</v>
      </c>
      <c r="R61" s="3" t="s">
        <v>6114</v>
      </c>
      <c r="S61" s="3">
        <v>7.9540199999999999</v>
      </c>
      <c r="T61" s="3">
        <v>8.4868050000000004</v>
      </c>
      <c r="U61" s="3">
        <v>3.2132830043999998E-3</v>
      </c>
      <c r="V61" s="3">
        <v>4.82976493136E-4</v>
      </c>
      <c r="W61" s="3">
        <v>-0.21235944444400001</v>
      </c>
      <c r="X61" s="2" t="s">
        <v>6115</v>
      </c>
      <c r="Y61" s="3" t="s">
        <v>6116</v>
      </c>
      <c r="Z61" s="3" t="s">
        <v>32</v>
      </c>
      <c r="AA61" s="3" t="s">
        <v>374</v>
      </c>
      <c r="AB61" s="3" t="s">
        <v>675</v>
      </c>
      <c r="AC61" s="3" t="s">
        <v>5014</v>
      </c>
      <c r="AD61" s="3">
        <v>5</v>
      </c>
      <c r="AE61" s="2" t="s">
        <v>6109</v>
      </c>
      <c r="AF61" s="2" t="s">
        <v>6111</v>
      </c>
    </row>
    <row r="62" spans="1:32" x14ac:dyDescent="0.25">
      <c r="A62" s="2" t="s">
        <v>1509</v>
      </c>
      <c r="B62" s="3">
        <v>1.3165933333299999</v>
      </c>
      <c r="C62" s="2" t="s">
        <v>128</v>
      </c>
      <c r="D62" s="2" t="s">
        <v>1510</v>
      </c>
      <c r="E62" s="3" t="s">
        <v>625</v>
      </c>
      <c r="F62" s="3" t="s">
        <v>316</v>
      </c>
      <c r="G62" s="3" t="s">
        <v>317</v>
      </c>
      <c r="H62" s="2" t="s">
        <v>1511</v>
      </c>
      <c r="I62" s="3">
        <v>6.4608189086400004E-4</v>
      </c>
      <c r="J62" s="3">
        <v>5.4339999999999996E-3</v>
      </c>
      <c r="K62" s="3">
        <v>-0.62115833333299997</v>
      </c>
      <c r="L62" s="3">
        <v>-1.3165933333299999</v>
      </c>
      <c r="M62" s="3"/>
      <c r="N62" s="3" t="s">
        <v>625</v>
      </c>
      <c r="O62" s="3" t="s">
        <v>1512</v>
      </c>
      <c r="P62" s="3" t="s">
        <v>1513</v>
      </c>
      <c r="Q62" s="3" t="s">
        <v>1514</v>
      </c>
      <c r="R62" s="3" t="s">
        <v>1515</v>
      </c>
      <c r="S62" s="3">
        <v>8.4172449999999994</v>
      </c>
      <c r="T62" s="3">
        <v>6.7848050000000004</v>
      </c>
      <c r="U62" s="3">
        <v>6.4608189086400004E-4</v>
      </c>
      <c r="V62" s="3">
        <v>2.9861238369399998E-2</v>
      </c>
      <c r="W62" s="3">
        <v>0.69543500000000003</v>
      </c>
      <c r="X62" s="2" t="s">
        <v>1516</v>
      </c>
      <c r="Y62" s="3" t="s">
        <v>1517</v>
      </c>
      <c r="Z62" s="3" t="s">
        <v>32</v>
      </c>
      <c r="AA62" s="3" t="s">
        <v>589</v>
      </c>
      <c r="AB62" s="3"/>
      <c r="AC62" s="3" t="s">
        <v>865</v>
      </c>
      <c r="AD62" s="3">
        <v>2</v>
      </c>
      <c r="AE62" s="2" t="s">
        <v>128</v>
      </c>
      <c r="AF62" s="2" t="s">
        <v>1511</v>
      </c>
    </row>
    <row r="63" spans="1:32" x14ac:dyDescent="0.25">
      <c r="A63" s="2" t="s">
        <v>1737</v>
      </c>
      <c r="B63" s="3">
        <v>1.23698633333</v>
      </c>
      <c r="C63" s="2" t="s">
        <v>1738</v>
      </c>
      <c r="D63" s="2" t="s">
        <v>1739</v>
      </c>
      <c r="E63" s="3" t="s">
        <v>357</v>
      </c>
      <c r="F63" s="3" t="s">
        <v>316</v>
      </c>
      <c r="G63" s="3" t="s">
        <v>317</v>
      </c>
      <c r="H63" s="2" t="s">
        <v>1740</v>
      </c>
      <c r="I63" s="3">
        <v>5.4660000000000004E-3</v>
      </c>
      <c r="J63" s="3">
        <v>5.4660000000000004E-3</v>
      </c>
      <c r="K63" s="3">
        <v>0.15577166666700001</v>
      </c>
      <c r="L63" s="3">
        <v>-1.23698633333</v>
      </c>
      <c r="M63" s="3"/>
      <c r="N63" s="3" t="s">
        <v>357</v>
      </c>
      <c r="O63" s="3" t="s">
        <v>1741</v>
      </c>
      <c r="P63" s="3" t="s">
        <v>1742</v>
      </c>
      <c r="Q63" s="3" t="s">
        <v>1743</v>
      </c>
      <c r="R63" s="3" t="s">
        <v>344</v>
      </c>
      <c r="S63" s="3">
        <v>9.4646749999999997</v>
      </c>
      <c r="T63" s="3">
        <v>9.0870960000000007</v>
      </c>
      <c r="U63" s="3">
        <v>5.6787017297600002E-3</v>
      </c>
      <c r="V63" s="3">
        <v>0.184158808024</v>
      </c>
      <c r="W63" s="3">
        <v>1.3927579999999999</v>
      </c>
      <c r="X63" s="2" t="s">
        <v>1744</v>
      </c>
      <c r="Y63" s="3" t="s">
        <v>1745</v>
      </c>
      <c r="Z63" s="3" t="s">
        <v>32</v>
      </c>
      <c r="AA63" s="3" t="s">
        <v>357</v>
      </c>
      <c r="AB63" s="3" t="s">
        <v>506</v>
      </c>
      <c r="AC63" s="3" t="s">
        <v>793</v>
      </c>
      <c r="AD63" s="3">
        <v>3</v>
      </c>
      <c r="AE63" s="2" t="s">
        <v>1738</v>
      </c>
      <c r="AF63" s="2" t="s">
        <v>1740</v>
      </c>
    </row>
    <row r="64" spans="1:32" x14ac:dyDescent="0.25">
      <c r="A64" s="2" t="s">
        <v>6037</v>
      </c>
      <c r="B64" s="3">
        <v>-2.30979791667</v>
      </c>
      <c r="C64" s="2" t="s">
        <v>6038</v>
      </c>
      <c r="D64" s="2" t="s">
        <v>6039</v>
      </c>
      <c r="E64" s="3" t="s">
        <v>524</v>
      </c>
      <c r="F64" s="3" t="s">
        <v>2805</v>
      </c>
      <c r="G64" s="3" t="s">
        <v>317</v>
      </c>
      <c r="H64" s="2" t="s">
        <v>6040</v>
      </c>
      <c r="I64" s="3">
        <v>3.4375278896099999E-3</v>
      </c>
      <c r="J64" s="3">
        <v>5.4749999999999998E-3</v>
      </c>
      <c r="K64" s="3">
        <v>2.19275833333</v>
      </c>
      <c r="L64" s="3">
        <v>2.30979791667</v>
      </c>
      <c r="M64" s="3" t="s">
        <v>524</v>
      </c>
      <c r="N64" s="3"/>
      <c r="O64" s="3" t="s">
        <v>6041</v>
      </c>
      <c r="P64" s="3" t="s">
        <v>6042</v>
      </c>
      <c r="Q64" s="3" t="s">
        <v>6043</v>
      </c>
      <c r="R64" s="3" t="s">
        <v>344</v>
      </c>
      <c r="S64" s="3">
        <v>7.3688549999999999</v>
      </c>
      <c r="T64" s="3">
        <v>7.9593012500000002</v>
      </c>
      <c r="U64" s="3">
        <v>3.4375278896099999E-3</v>
      </c>
      <c r="V64" s="3">
        <v>1.51727206415E-3</v>
      </c>
      <c r="W64" s="3">
        <v>-0.11703958333300001</v>
      </c>
      <c r="X64" s="2" t="s">
        <v>6044</v>
      </c>
      <c r="Y64" s="3" t="s">
        <v>6045</v>
      </c>
      <c r="Z64" s="3" t="s">
        <v>32</v>
      </c>
      <c r="AA64" s="3" t="s">
        <v>524</v>
      </c>
      <c r="AB64" s="3" t="s">
        <v>996</v>
      </c>
      <c r="AC64" s="3" t="s">
        <v>582</v>
      </c>
      <c r="AD64" s="3">
        <v>5</v>
      </c>
      <c r="AE64" s="2" t="s">
        <v>6038</v>
      </c>
      <c r="AF64" s="2" t="s">
        <v>6040</v>
      </c>
    </row>
    <row r="65" spans="1:32" x14ac:dyDescent="0.25">
      <c r="A65" s="2" t="s">
        <v>409</v>
      </c>
      <c r="B65" s="3">
        <v>2.3893206666700002</v>
      </c>
      <c r="C65" s="2" t="s">
        <v>410</v>
      </c>
      <c r="D65" s="2" t="s">
        <v>411</v>
      </c>
      <c r="E65" s="3" t="s">
        <v>346</v>
      </c>
      <c r="F65" s="3" t="s">
        <v>316</v>
      </c>
      <c r="G65" s="3" t="s">
        <v>317</v>
      </c>
      <c r="H65" s="2" t="s">
        <v>460</v>
      </c>
      <c r="I65" s="3">
        <v>7.5899566313799996E-4</v>
      </c>
      <c r="J65" s="3">
        <v>5.5120000000000004E-3</v>
      </c>
      <c r="K65" s="3">
        <v>-3.5279600000000002</v>
      </c>
      <c r="L65" s="3">
        <v>-2.3893206666700002</v>
      </c>
      <c r="M65" s="3"/>
      <c r="N65" s="3" t="s">
        <v>346</v>
      </c>
      <c r="O65" s="3" t="s">
        <v>344</v>
      </c>
      <c r="P65" s="3" t="s">
        <v>344</v>
      </c>
      <c r="Q65" s="3"/>
      <c r="R65" s="3" t="s">
        <v>344</v>
      </c>
      <c r="S65" s="3">
        <v>10.17784</v>
      </c>
      <c r="T65" s="3">
        <v>13.64278</v>
      </c>
      <c r="U65" s="3">
        <v>7.5899566313799996E-4</v>
      </c>
      <c r="V65" s="3">
        <v>5.8484063881500002E-4</v>
      </c>
      <c r="W65" s="3">
        <v>-1.13863933333</v>
      </c>
      <c r="X65" s="2" t="s">
        <v>416</v>
      </c>
      <c r="Y65" s="3" t="s">
        <v>461</v>
      </c>
      <c r="Z65" s="3" t="s">
        <v>32</v>
      </c>
      <c r="AA65" s="3" t="s">
        <v>346</v>
      </c>
      <c r="AB65" s="3" t="s">
        <v>462</v>
      </c>
      <c r="AC65" s="3" t="s">
        <v>418</v>
      </c>
      <c r="AD65" s="3">
        <v>4</v>
      </c>
      <c r="AE65" s="2" t="s">
        <v>410</v>
      </c>
      <c r="AF65" s="2" t="s">
        <v>460</v>
      </c>
    </row>
    <row r="66" spans="1:32" x14ac:dyDescent="0.25">
      <c r="A66" s="2" t="s">
        <v>4755</v>
      </c>
      <c r="B66" s="3">
        <v>-1.28389777778</v>
      </c>
      <c r="C66" s="2" t="s">
        <v>4756</v>
      </c>
      <c r="D66" s="2" t="s">
        <v>4757</v>
      </c>
      <c r="E66" s="3" t="s">
        <v>1186</v>
      </c>
      <c r="F66" s="3" t="s">
        <v>2805</v>
      </c>
      <c r="G66" s="3" t="s">
        <v>317</v>
      </c>
      <c r="H66" s="2" t="s">
        <v>4758</v>
      </c>
      <c r="I66" s="3">
        <v>5.1262878789800001E-3</v>
      </c>
      <c r="J66" s="3">
        <v>5.548E-3</v>
      </c>
      <c r="K66" s="3">
        <v>-5.0261666666699997E-2</v>
      </c>
      <c r="L66" s="3">
        <v>1.28389777778</v>
      </c>
      <c r="M66" s="3" t="s">
        <v>1186</v>
      </c>
      <c r="N66" s="3"/>
      <c r="O66" s="3" t="s">
        <v>4759</v>
      </c>
      <c r="P66" s="3" t="s">
        <v>4760</v>
      </c>
      <c r="Q66" s="3" t="s">
        <v>4761</v>
      </c>
      <c r="R66" s="3" t="s">
        <v>344</v>
      </c>
      <c r="S66" s="3">
        <v>7.2462949999999999</v>
      </c>
      <c r="T66" s="3">
        <v>7.0567283333299997</v>
      </c>
      <c r="U66" s="3">
        <v>5.1262878789800001E-3</v>
      </c>
      <c r="V66" s="3">
        <v>0.60486956572700001</v>
      </c>
      <c r="W66" s="3">
        <v>-1.33415944444</v>
      </c>
      <c r="X66" s="2" t="s">
        <v>4762</v>
      </c>
      <c r="Y66" s="3" t="s">
        <v>4763</v>
      </c>
      <c r="Z66" s="3" t="s">
        <v>32</v>
      </c>
      <c r="AA66" s="3" t="s">
        <v>1186</v>
      </c>
      <c r="AB66" s="3" t="s">
        <v>506</v>
      </c>
      <c r="AC66" s="3" t="s">
        <v>499</v>
      </c>
      <c r="AD66" s="3">
        <v>3</v>
      </c>
      <c r="AE66" s="2" t="s">
        <v>4756</v>
      </c>
      <c r="AF66" s="2" t="s">
        <v>4758</v>
      </c>
    </row>
    <row r="67" spans="1:32" x14ac:dyDescent="0.25">
      <c r="A67" s="2" t="s">
        <v>347</v>
      </c>
      <c r="B67" s="3">
        <v>3.2419166666699999</v>
      </c>
      <c r="C67" s="2" t="s">
        <v>109</v>
      </c>
      <c r="D67" s="2" t="s">
        <v>348</v>
      </c>
      <c r="E67" s="3" t="s">
        <v>349</v>
      </c>
      <c r="F67" s="3" t="s">
        <v>316</v>
      </c>
      <c r="G67" s="3" t="s">
        <v>317</v>
      </c>
      <c r="H67" s="2" t="s">
        <v>350</v>
      </c>
      <c r="I67" s="3">
        <v>5.777E-3</v>
      </c>
      <c r="J67" s="3">
        <v>5.777E-3</v>
      </c>
      <c r="K67" s="3">
        <v>-4.4941766666699996</v>
      </c>
      <c r="L67" s="3">
        <v>-3.2419166666699999</v>
      </c>
      <c r="M67" s="3"/>
      <c r="N67" s="3" t="s">
        <v>349</v>
      </c>
      <c r="O67" s="3" t="s">
        <v>351</v>
      </c>
      <c r="P67" s="3" t="s">
        <v>352</v>
      </c>
      <c r="Q67" s="3" t="s">
        <v>353</v>
      </c>
      <c r="R67" s="3" t="s">
        <v>344</v>
      </c>
      <c r="S67" s="3">
        <v>7.8291599999999999</v>
      </c>
      <c r="T67" s="3">
        <v>7.8567824999999996</v>
      </c>
      <c r="U67" s="3">
        <v>8.1114138974499993E-3</v>
      </c>
      <c r="V67" s="3">
        <v>1.1423178936099999E-3</v>
      </c>
      <c r="W67" s="3">
        <v>-1.2522599999999999</v>
      </c>
      <c r="X67" s="2" t="s">
        <v>354</v>
      </c>
      <c r="Y67" s="3" t="s">
        <v>355</v>
      </c>
      <c r="Z67" s="3" t="s">
        <v>32</v>
      </c>
      <c r="AA67" s="3" t="s">
        <v>349</v>
      </c>
      <c r="AB67" s="3"/>
      <c r="AC67" s="3" t="s">
        <v>356</v>
      </c>
      <c r="AD67" s="3">
        <v>2</v>
      </c>
      <c r="AE67" s="2" t="s">
        <v>109</v>
      </c>
      <c r="AF67" s="2" t="s">
        <v>350</v>
      </c>
    </row>
    <row r="68" spans="1:32" x14ac:dyDescent="0.25">
      <c r="A68" s="2" t="s">
        <v>3415</v>
      </c>
      <c r="B68" s="3">
        <v>-1.0743152381000001</v>
      </c>
      <c r="C68" s="2" t="s">
        <v>171</v>
      </c>
      <c r="D68" s="2" t="s">
        <v>3416</v>
      </c>
      <c r="E68" s="3" t="s">
        <v>3417</v>
      </c>
      <c r="F68" s="3" t="s">
        <v>2805</v>
      </c>
      <c r="G68" s="3" t="s">
        <v>317</v>
      </c>
      <c r="H68" s="2" t="s">
        <v>3418</v>
      </c>
      <c r="I68" s="3">
        <v>3.2573276504699999E-3</v>
      </c>
      <c r="J68" s="3">
        <v>5.8890000000000001E-3</v>
      </c>
      <c r="K68" s="3">
        <v>1.0138166666699999</v>
      </c>
      <c r="L68" s="3">
        <v>1.0743152381000001</v>
      </c>
      <c r="M68" s="3" t="s">
        <v>3417</v>
      </c>
      <c r="N68" s="3"/>
      <c r="O68" s="3" t="s">
        <v>344</v>
      </c>
      <c r="P68" s="3" t="s">
        <v>344</v>
      </c>
      <c r="Q68" s="3"/>
      <c r="R68" s="3" t="s">
        <v>344</v>
      </c>
      <c r="S68" s="3">
        <v>9.06114</v>
      </c>
      <c r="T68" s="3">
        <v>7.7976471428599998</v>
      </c>
      <c r="U68" s="3">
        <v>3.2573276504699999E-3</v>
      </c>
      <c r="V68" s="3">
        <v>2.59751686566E-2</v>
      </c>
      <c r="W68" s="3">
        <v>-6.0498571428599997E-2</v>
      </c>
      <c r="X68" s="2" t="s">
        <v>3419</v>
      </c>
      <c r="Y68" s="3" t="s">
        <v>3420</v>
      </c>
      <c r="Z68" s="3" t="s">
        <v>31</v>
      </c>
      <c r="AA68" s="3" t="s">
        <v>1062</v>
      </c>
      <c r="AB68" s="3"/>
      <c r="AC68" s="3" t="s">
        <v>3421</v>
      </c>
      <c r="AD68" s="3">
        <v>2</v>
      </c>
      <c r="AE68" s="2" t="s">
        <v>171</v>
      </c>
      <c r="AF68" s="2" t="s">
        <v>3418</v>
      </c>
    </row>
    <row r="69" spans="1:32" x14ac:dyDescent="0.25">
      <c r="A69" s="2" t="s">
        <v>3083</v>
      </c>
      <c r="B69" s="3">
        <v>-1.0366535185200001</v>
      </c>
      <c r="C69" s="2" t="s">
        <v>3084</v>
      </c>
      <c r="D69" s="2" t="s">
        <v>3085</v>
      </c>
      <c r="E69" s="3" t="s">
        <v>476</v>
      </c>
      <c r="F69" s="3" t="s">
        <v>2805</v>
      </c>
      <c r="G69" s="3" t="s">
        <v>317</v>
      </c>
      <c r="H69" s="2" t="s">
        <v>3086</v>
      </c>
      <c r="I69" s="3">
        <v>8.7628324081699997E-4</v>
      </c>
      <c r="J69" s="3">
        <v>5.9069999999999999E-3</v>
      </c>
      <c r="K69" s="3">
        <v>0.86471166666699995</v>
      </c>
      <c r="L69" s="3">
        <v>1.0366535185200001</v>
      </c>
      <c r="M69" s="3" t="s">
        <v>476</v>
      </c>
      <c r="N69" s="3"/>
      <c r="O69" s="3" t="s">
        <v>3087</v>
      </c>
      <c r="P69" s="3" t="s">
        <v>3088</v>
      </c>
      <c r="Q69" s="3" t="s">
        <v>3089</v>
      </c>
      <c r="R69" s="3" t="s">
        <v>3090</v>
      </c>
      <c r="S69" s="3">
        <v>8.1647850000000002</v>
      </c>
      <c r="T69" s="3">
        <v>9.0368144444399991</v>
      </c>
      <c r="U69" s="3">
        <v>8.7628324081699997E-4</v>
      </c>
      <c r="V69" s="3">
        <v>2.58127259081E-2</v>
      </c>
      <c r="W69" s="3">
        <v>-0.171941851852</v>
      </c>
      <c r="X69" s="2" t="s">
        <v>3091</v>
      </c>
      <c r="Y69" s="3" t="s">
        <v>3092</v>
      </c>
      <c r="Z69" s="3" t="s">
        <v>32</v>
      </c>
      <c r="AA69" s="3" t="s">
        <v>476</v>
      </c>
      <c r="AB69" s="3" t="s">
        <v>337</v>
      </c>
      <c r="AC69" s="3" t="s">
        <v>3093</v>
      </c>
      <c r="AD69" s="3">
        <v>3</v>
      </c>
      <c r="AE69" s="2" t="s">
        <v>3084</v>
      </c>
      <c r="AF69" s="2" t="s">
        <v>3086</v>
      </c>
    </row>
    <row r="70" spans="1:32" x14ac:dyDescent="0.25">
      <c r="A70" s="2" t="s">
        <v>5953</v>
      </c>
      <c r="B70" s="3">
        <v>-1.90862530303</v>
      </c>
      <c r="C70" s="2" t="s">
        <v>5954</v>
      </c>
      <c r="D70" s="2" t="s">
        <v>5955</v>
      </c>
      <c r="E70" s="3" t="s">
        <v>1038</v>
      </c>
      <c r="F70" s="3" t="s">
        <v>2805</v>
      </c>
      <c r="G70" s="3" t="s">
        <v>317</v>
      </c>
      <c r="H70" s="2" t="s">
        <v>5956</v>
      </c>
      <c r="I70" s="3">
        <v>5.84597767837E-4</v>
      </c>
      <c r="J70" s="3">
        <v>5.9890000000000004E-3</v>
      </c>
      <c r="K70" s="3">
        <v>1.1074933333300001</v>
      </c>
      <c r="L70" s="3">
        <v>1.90862530303</v>
      </c>
      <c r="M70" s="3" t="s">
        <v>1038</v>
      </c>
      <c r="N70" s="3"/>
      <c r="O70" s="3" t="s">
        <v>5957</v>
      </c>
      <c r="P70" s="3" t="s">
        <v>5958</v>
      </c>
      <c r="Q70" s="3" t="s">
        <v>5959</v>
      </c>
      <c r="R70" s="3" t="s">
        <v>5960</v>
      </c>
      <c r="S70" s="3">
        <v>8.5590399999999995</v>
      </c>
      <c r="T70" s="3">
        <v>8.2988004545499994</v>
      </c>
      <c r="U70" s="3">
        <v>5.84597767837E-4</v>
      </c>
      <c r="V70" s="3">
        <v>1.69796825585E-3</v>
      </c>
      <c r="W70" s="3">
        <v>-0.80113196969699996</v>
      </c>
      <c r="X70" s="2" t="s">
        <v>5961</v>
      </c>
      <c r="Y70" s="3" t="s">
        <v>5962</v>
      </c>
      <c r="Z70" s="3" t="s">
        <v>32</v>
      </c>
      <c r="AA70" s="3" t="s">
        <v>793</v>
      </c>
      <c r="AB70" s="3" t="s">
        <v>453</v>
      </c>
      <c r="AC70" s="3" t="s">
        <v>906</v>
      </c>
      <c r="AD70" s="3">
        <v>3</v>
      </c>
      <c r="AE70" s="2" t="s">
        <v>5954</v>
      </c>
      <c r="AF70" s="2" t="s">
        <v>5956</v>
      </c>
    </row>
    <row r="71" spans="1:32" x14ac:dyDescent="0.25">
      <c r="A71" s="2" t="s">
        <v>4257</v>
      </c>
      <c r="B71" s="3">
        <v>-1.8169850000000001</v>
      </c>
      <c r="C71" s="2" t="s">
        <v>4258</v>
      </c>
      <c r="D71" s="2" t="s">
        <v>4259</v>
      </c>
      <c r="E71" s="3" t="s">
        <v>596</v>
      </c>
      <c r="F71" s="3" t="s">
        <v>2805</v>
      </c>
      <c r="G71" s="3" t="s">
        <v>317</v>
      </c>
      <c r="H71" s="2" t="s">
        <v>5873</v>
      </c>
      <c r="I71" s="3">
        <v>3.1860159957100001E-3</v>
      </c>
      <c r="J71" s="3">
        <v>5.9930000000000001E-3</v>
      </c>
      <c r="K71" s="3">
        <v>1.8424199999999999</v>
      </c>
      <c r="L71" s="3">
        <v>1.8169850000000001</v>
      </c>
      <c r="M71" s="3" t="s">
        <v>596</v>
      </c>
      <c r="N71" s="3"/>
      <c r="O71" s="3" t="s">
        <v>5874</v>
      </c>
      <c r="P71" s="3" t="s">
        <v>5875</v>
      </c>
      <c r="Q71" s="3" t="s">
        <v>5876</v>
      </c>
      <c r="R71" s="3" t="s">
        <v>344</v>
      </c>
      <c r="S71" s="3">
        <v>4.7559699999999996</v>
      </c>
      <c r="T71" s="3">
        <v>8.0288799999999991</v>
      </c>
      <c r="U71" s="3">
        <v>3.1860159957100001E-3</v>
      </c>
      <c r="V71" s="3">
        <v>4.6455133593300002E-3</v>
      </c>
      <c r="W71" s="3">
        <v>2.5434999999999999E-2</v>
      </c>
      <c r="X71" s="2" t="s">
        <v>4264</v>
      </c>
      <c r="Y71" s="3" t="s">
        <v>4265</v>
      </c>
      <c r="Z71" s="3" t="s">
        <v>32</v>
      </c>
      <c r="AA71" s="3" t="s">
        <v>589</v>
      </c>
      <c r="AB71" s="3"/>
      <c r="AC71" s="3" t="s">
        <v>880</v>
      </c>
      <c r="AD71" s="3">
        <v>2</v>
      </c>
      <c r="AE71" s="2" t="s">
        <v>4258</v>
      </c>
      <c r="AF71" s="2" t="s">
        <v>5873</v>
      </c>
    </row>
    <row r="72" spans="1:32" x14ac:dyDescent="0.25">
      <c r="A72" s="2" t="s">
        <v>1633</v>
      </c>
      <c r="B72" s="3">
        <v>1.165554</v>
      </c>
      <c r="C72" s="2" t="s">
        <v>1634</v>
      </c>
      <c r="D72" s="2" t="s">
        <v>1635</v>
      </c>
      <c r="E72" s="3" t="s">
        <v>2077</v>
      </c>
      <c r="F72" s="3" t="s">
        <v>316</v>
      </c>
      <c r="G72" s="3" t="s">
        <v>317</v>
      </c>
      <c r="H72" s="2" t="s">
        <v>2078</v>
      </c>
      <c r="I72" s="3">
        <v>6.0600000000000003E-3</v>
      </c>
      <c r="J72" s="3">
        <v>6.0600000000000003E-3</v>
      </c>
      <c r="K72" s="3">
        <v>-1.3303750000000001</v>
      </c>
      <c r="L72" s="3">
        <v>-1.165554</v>
      </c>
      <c r="M72" s="3"/>
      <c r="N72" s="3" t="s">
        <v>2077</v>
      </c>
      <c r="O72" s="3" t="s">
        <v>1638</v>
      </c>
      <c r="P72" s="3" t="s">
        <v>1639</v>
      </c>
      <c r="Q72" s="3" t="s">
        <v>1640</v>
      </c>
      <c r="R72" s="3" t="s">
        <v>344</v>
      </c>
      <c r="S72" s="3">
        <v>9.2784549999999992</v>
      </c>
      <c r="T72" s="3">
        <v>9.3883569999999992</v>
      </c>
      <c r="U72" s="3">
        <v>7.2757490390400002E-3</v>
      </c>
      <c r="V72" s="3">
        <v>9.9025596352800001E-4</v>
      </c>
      <c r="W72" s="3">
        <v>-0.164821</v>
      </c>
      <c r="X72" s="2" t="s">
        <v>1641</v>
      </c>
      <c r="Y72" s="3" t="s">
        <v>1642</v>
      </c>
      <c r="Z72" s="3" t="s">
        <v>32</v>
      </c>
      <c r="AA72" s="3" t="s">
        <v>1643</v>
      </c>
      <c r="AB72" s="3" t="s">
        <v>1644</v>
      </c>
      <c r="AC72" s="3" t="s">
        <v>922</v>
      </c>
      <c r="AD72" s="3">
        <v>5</v>
      </c>
      <c r="AE72" s="2" t="s">
        <v>1634</v>
      </c>
      <c r="AF72" s="2" t="s">
        <v>2078</v>
      </c>
    </row>
    <row r="73" spans="1:32" x14ac:dyDescent="0.25">
      <c r="A73" s="2" t="s">
        <v>4077</v>
      </c>
      <c r="B73" s="3">
        <v>-1.58432666667</v>
      </c>
      <c r="C73" s="2" t="s">
        <v>4078</v>
      </c>
      <c r="D73" s="2" t="s">
        <v>4079</v>
      </c>
      <c r="E73" s="3" t="s">
        <v>422</v>
      </c>
      <c r="F73" s="3" t="s">
        <v>2805</v>
      </c>
      <c r="G73" s="3" t="s">
        <v>317</v>
      </c>
      <c r="H73" s="2" t="s">
        <v>5603</v>
      </c>
      <c r="I73" s="3">
        <v>6.1460000000000004E-3</v>
      </c>
      <c r="J73" s="3">
        <v>6.1460000000000004E-3</v>
      </c>
      <c r="K73" s="3">
        <v>0.40992000000000001</v>
      </c>
      <c r="L73" s="3">
        <v>1.58432666667</v>
      </c>
      <c r="M73" s="3" t="s">
        <v>422</v>
      </c>
      <c r="N73" s="3"/>
      <c r="O73" s="3" t="s">
        <v>5604</v>
      </c>
      <c r="P73" s="3" t="s">
        <v>5605</v>
      </c>
      <c r="Q73" s="3" t="s">
        <v>5606</v>
      </c>
      <c r="R73" s="3" t="s">
        <v>344</v>
      </c>
      <c r="S73" s="3">
        <v>8.8540899999999993</v>
      </c>
      <c r="T73" s="3">
        <v>8.6615900000000003</v>
      </c>
      <c r="U73" s="3">
        <v>6.8875981743999996E-3</v>
      </c>
      <c r="V73" s="3">
        <v>0.155086813282</v>
      </c>
      <c r="W73" s="3">
        <v>-1.1744066666699999</v>
      </c>
      <c r="X73" s="2" t="s">
        <v>4085</v>
      </c>
      <c r="Y73" s="3" t="s">
        <v>5607</v>
      </c>
      <c r="Z73" s="3" t="s">
        <v>32</v>
      </c>
      <c r="AA73" s="3" t="s">
        <v>422</v>
      </c>
      <c r="AB73" s="3" t="s">
        <v>2052</v>
      </c>
      <c r="AC73" s="3" t="s">
        <v>1795</v>
      </c>
      <c r="AD73" s="3">
        <v>5</v>
      </c>
      <c r="AE73" s="2" t="s">
        <v>4078</v>
      </c>
      <c r="AF73" s="2" t="s">
        <v>5603</v>
      </c>
    </row>
    <row r="74" spans="1:32" x14ac:dyDescent="0.25">
      <c r="A74" s="2" t="s">
        <v>1323</v>
      </c>
      <c r="B74" s="3">
        <v>1.3646799999999999</v>
      </c>
      <c r="C74" s="2" t="s">
        <v>1324</v>
      </c>
      <c r="D74" s="2" t="s">
        <v>1325</v>
      </c>
      <c r="E74" s="3" t="s">
        <v>427</v>
      </c>
      <c r="F74" s="3" t="s">
        <v>316</v>
      </c>
      <c r="G74" s="3" t="s">
        <v>317</v>
      </c>
      <c r="H74" s="2" t="s">
        <v>1454</v>
      </c>
      <c r="I74" s="3">
        <v>4.0218480377700004E-3</v>
      </c>
      <c r="J74" s="3">
        <v>6.1910000000000003E-3</v>
      </c>
      <c r="K74" s="3">
        <v>-1.1945916666700001</v>
      </c>
      <c r="L74" s="3">
        <v>-1.3646799999999999</v>
      </c>
      <c r="M74" s="3"/>
      <c r="N74" s="3" t="s">
        <v>427</v>
      </c>
      <c r="O74" s="3" t="s">
        <v>1455</v>
      </c>
      <c r="P74" s="3" t="s">
        <v>1456</v>
      </c>
      <c r="Q74" s="3" t="s">
        <v>1457</v>
      </c>
      <c r="R74" s="3" t="s">
        <v>344</v>
      </c>
      <c r="S74" s="3">
        <v>9.7676250000000007</v>
      </c>
      <c r="T74" s="3">
        <v>10.225063</v>
      </c>
      <c r="U74" s="3">
        <v>4.0218480377700004E-3</v>
      </c>
      <c r="V74" s="3">
        <v>1.68676531861E-2</v>
      </c>
      <c r="W74" s="3">
        <v>0.170088333333</v>
      </c>
      <c r="X74" s="2" t="s">
        <v>1330</v>
      </c>
      <c r="Y74" s="3" t="s">
        <v>1458</v>
      </c>
      <c r="Z74" s="3" t="s">
        <v>32</v>
      </c>
      <c r="AA74" s="3" t="s">
        <v>315</v>
      </c>
      <c r="AB74" s="3" t="s">
        <v>1459</v>
      </c>
      <c r="AC74" s="3" t="s">
        <v>536</v>
      </c>
      <c r="AD74" s="3">
        <v>3</v>
      </c>
      <c r="AE74" s="2" t="s">
        <v>1324</v>
      </c>
      <c r="AF74" s="2" t="s">
        <v>1454</v>
      </c>
    </row>
    <row r="75" spans="1:32" x14ac:dyDescent="0.25">
      <c r="A75" s="2" t="s">
        <v>4749</v>
      </c>
      <c r="B75" s="3">
        <v>-1.2832191176500001</v>
      </c>
      <c r="C75" s="2" t="s">
        <v>4750</v>
      </c>
      <c r="D75" s="2" t="s">
        <v>4751</v>
      </c>
      <c r="E75" s="3" t="s">
        <v>357</v>
      </c>
      <c r="F75" s="3" t="s">
        <v>2805</v>
      </c>
      <c r="G75" s="3" t="s">
        <v>317</v>
      </c>
      <c r="H75" s="2" t="s">
        <v>4752</v>
      </c>
      <c r="I75" s="3">
        <v>6.3699999999999998E-3</v>
      </c>
      <c r="J75" s="3">
        <v>6.3699999999999998E-3</v>
      </c>
      <c r="K75" s="3">
        <v>1.56789166667</v>
      </c>
      <c r="L75" s="3">
        <v>1.2832191176500001</v>
      </c>
      <c r="M75" s="3" t="s">
        <v>357</v>
      </c>
      <c r="N75" s="3"/>
      <c r="O75" s="3" t="s">
        <v>344</v>
      </c>
      <c r="P75" s="3" t="s">
        <v>344</v>
      </c>
      <c r="Q75" s="3"/>
      <c r="R75" s="3" t="s">
        <v>344</v>
      </c>
      <c r="S75" s="3">
        <v>9.5196950000000005</v>
      </c>
      <c r="T75" s="3">
        <v>8.1154441176500001</v>
      </c>
      <c r="U75" s="3">
        <v>8.0069330259600006E-3</v>
      </c>
      <c r="V75" s="3">
        <v>7.3164300256599996E-4</v>
      </c>
      <c r="W75" s="3">
        <v>0.28467254902</v>
      </c>
      <c r="X75" s="2" t="s">
        <v>4753</v>
      </c>
      <c r="Y75" s="3" t="s">
        <v>4754</v>
      </c>
      <c r="Z75" s="3" t="s">
        <v>31</v>
      </c>
      <c r="AA75" s="3" t="s">
        <v>357</v>
      </c>
      <c r="AB75" s="3"/>
      <c r="AC75" s="3" t="s">
        <v>668</v>
      </c>
      <c r="AD75" s="3">
        <v>2</v>
      </c>
      <c r="AE75" s="2" t="s">
        <v>4750</v>
      </c>
      <c r="AF75" s="2" t="s">
        <v>4752</v>
      </c>
    </row>
    <row r="76" spans="1:32" x14ac:dyDescent="0.25">
      <c r="A76" s="2" t="s">
        <v>1334</v>
      </c>
      <c r="B76" s="3">
        <v>1.3996583333299999</v>
      </c>
      <c r="C76" s="2" t="s">
        <v>1335</v>
      </c>
      <c r="D76" s="2" t="s">
        <v>1336</v>
      </c>
      <c r="E76" s="3" t="s">
        <v>652</v>
      </c>
      <c r="F76" s="3" t="s">
        <v>316</v>
      </c>
      <c r="G76" s="3" t="s">
        <v>317</v>
      </c>
      <c r="H76" s="2" t="s">
        <v>1337</v>
      </c>
      <c r="I76" s="3">
        <v>6.4180000000000001E-3</v>
      </c>
      <c r="J76" s="3">
        <v>6.4180000000000001E-3</v>
      </c>
      <c r="K76" s="3">
        <v>-1.59239</v>
      </c>
      <c r="L76" s="3">
        <v>-1.3996583333299999</v>
      </c>
      <c r="M76" s="3"/>
      <c r="N76" s="3" t="s">
        <v>652</v>
      </c>
      <c r="O76" s="3" t="s">
        <v>344</v>
      </c>
      <c r="P76" s="3" t="s">
        <v>344</v>
      </c>
      <c r="Q76" s="3"/>
      <c r="R76" s="3" t="s">
        <v>344</v>
      </c>
      <c r="S76" s="3">
        <v>6.4100400000000004</v>
      </c>
      <c r="T76" s="3">
        <v>9.0201849999999997</v>
      </c>
      <c r="U76" s="3">
        <v>4.4397179402799997E-2</v>
      </c>
      <c r="V76" s="3">
        <v>1.31923340519E-2</v>
      </c>
      <c r="W76" s="3">
        <v>-0.19273166666700001</v>
      </c>
      <c r="X76" s="2" t="s">
        <v>1338</v>
      </c>
      <c r="Y76" s="3" t="s">
        <v>1339</v>
      </c>
      <c r="Z76" s="3" t="s">
        <v>31</v>
      </c>
      <c r="AA76" s="3" t="s">
        <v>652</v>
      </c>
      <c r="AB76" s="3"/>
      <c r="AC76" s="3" t="s">
        <v>1340</v>
      </c>
      <c r="AD76" s="3">
        <v>2</v>
      </c>
      <c r="AE76" s="2" t="s">
        <v>1335</v>
      </c>
      <c r="AF76" s="2" t="s">
        <v>1337</v>
      </c>
    </row>
    <row r="77" spans="1:32" x14ac:dyDescent="0.25">
      <c r="A77" s="2" t="s">
        <v>3006</v>
      </c>
      <c r="B77" s="3">
        <v>-1.3999588888900001</v>
      </c>
      <c r="C77" s="2" t="s">
        <v>3007</v>
      </c>
      <c r="D77" s="2" t="s">
        <v>3008</v>
      </c>
      <c r="E77" s="3" t="s">
        <v>2700</v>
      </c>
      <c r="F77" s="3" t="s">
        <v>2805</v>
      </c>
      <c r="G77" s="3" t="s">
        <v>317</v>
      </c>
      <c r="H77" s="2" t="s">
        <v>5147</v>
      </c>
      <c r="I77" s="3">
        <v>8.7577360120100005E-4</v>
      </c>
      <c r="J77" s="3">
        <v>6.4749999999999999E-3</v>
      </c>
      <c r="K77" s="3">
        <v>0.23778833333300001</v>
      </c>
      <c r="L77" s="3">
        <v>1.3999588888900001</v>
      </c>
      <c r="M77" s="3" t="s">
        <v>2700</v>
      </c>
      <c r="N77" s="3"/>
      <c r="O77" s="3" t="s">
        <v>5148</v>
      </c>
      <c r="P77" s="3" t="s">
        <v>5149</v>
      </c>
      <c r="Q77" s="3" t="s">
        <v>5150</v>
      </c>
      <c r="R77" s="3" t="s">
        <v>344</v>
      </c>
      <c r="S77" s="3">
        <v>7.233975</v>
      </c>
      <c r="T77" s="3">
        <v>8.5322549999999993</v>
      </c>
      <c r="U77" s="3">
        <v>8.7577360120100005E-4</v>
      </c>
      <c r="V77" s="3">
        <v>0.254891835219</v>
      </c>
      <c r="W77" s="3">
        <v>-1.1621705555599999</v>
      </c>
      <c r="X77" s="2" t="s">
        <v>3014</v>
      </c>
      <c r="Y77" s="3" t="s">
        <v>5151</v>
      </c>
      <c r="Z77" s="3" t="s">
        <v>32</v>
      </c>
      <c r="AA77" s="3" t="s">
        <v>659</v>
      </c>
      <c r="AB77" s="3"/>
      <c r="AC77" s="3" t="s">
        <v>1690</v>
      </c>
      <c r="AD77" s="3">
        <v>2</v>
      </c>
      <c r="AE77" s="2" t="s">
        <v>3007</v>
      </c>
      <c r="AF77" s="2" t="s">
        <v>5147</v>
      </c>
    </row>
    <row r="78" spans="1:32" x14ac:dyDescent="0.25">
      <c r="A78" s="2" t="s">
        <v>2188</v>
      </c>
      <c r="B78" s="3">
        <v>1.1358097222200001</v>
      </c>
      <c r="C78" s="2" t="s">
        <v>2189</v>
      </c>
      <c r="D78" s="2" t="s">
        <v>2190</v>
      </c>
      <c r="E78" s="3" t="s">
        <v>391</v>
      </c>
      <c r="F78" s="3" t="s">
        <v>316</v>
      </c>
      <c r="G78" s="3" t="s">
        <v>317</v>
      </c>
      <c r="H78" s="2" t="s">
        <v>2191</v>
      </c>
      <c r="I78" s="3">
        <v>6.3477741703699998E-4</v>
      </c>
      <c r="J78" s="3">
        <v>6.5030000000000001E-3</v>
      </c>
      <c r="K78" s="3">
        <v>-0.28556666666699998</v>
      </c>
      <c r="L78" s="3">
        <v>-1.1358097222200001</v>
      </c>
      <c r="M78" s="3"/>
      <c r="N78" s="3" t="s">
        <v>391</v>
      </c>
      <c r="O78" s="3" t="s">
        <v>344</v>
      </c>
      <c r="P78" s="3" t="s">
        <v>344</v>
      </c>
      <c r="Q78" s="3"/>
      <c r="R78" s="3" t="s">
        <v>344</v>
      </c>
      <c r="S78" s="3">
        <v>7.66418</v>
      </c>
      <c r="T78" s="3">
        <v>6.7861824999999998</v>
      </c>
      <c r="U78" s="3">
        <v>6.3477741703699998E-4</v>
      </c>
      <c r="V78" s="3">
        <v>0.13774343732200001</v>
      </c>
      <c r="W78" s="3">
        <v>0.85024305555599999</v>
      </c>
      <c r="X78" s="2" t="s">
        <v>2192</v>
      </c>
      <c r="Y78" s="3" t="s">
        <v>2193</v>
      </c>
      <c r="Z78" s="3" t="s">
        <v>31</v>
      </c>
      <c r="AA78" s="3" t="s">
        <v>391</v>
      </c>
      <c r="AB78" s="3"/>
      <c r="AC78" s="3" t="s">
        <v>531</v>
      </c>
      <c r="AD78" s="3">
        <v>2</v>
      </c>
      <c r="AE78" s="2" t="s">
        <v>2189</v>
      </c>
      <c r="AF78" s="2" t="s">
        <v>2191</v>
      </c>
    </row>
    <row r="79" spans="1:32" x14ac:dyDescent="0.25">
      <c r="A79" s="2" t="s">
        <v>949</v>
      </c>
      <c r="B79" s="3">
        <v>1.37766433333</v>
      </c>
      <c r="C79" s="2" t="s">
        <v>950</v>
      </c>
      <c r="D79" s="2" t="s">
        <v>951</v>
      </c>
      <c r="E79" s="3" t="s">
        <v>438</v>
      </c>
      <c r="F79" s="3" t="s">
        <v>316</v>
      </c>
      <c r="G79" s="3" t="s">
        <v>317</v>
      </c>
      <c r="H79" s="2" t="s">
        <v>1397</v>
      </c>
      <c r="I79" s="3">
        <v>3.8297911660900002E-3</v>
      </c>
      <c r="J79" s="3">
        <v>6.522E-3</v>
      </c>
      <c r="K79" s="3">
        <v>-0.101456666667</v>
      </c>
      <c r="L79" s="3">
        <v>-1.37766433333</v>
      </c>
      <c r="M79" s="3"/>
      <c r="N79" s="3" t="s">
        <v>438</v>
      </c>
      <c r="O79" s="3" t="s">
        <v>953</v>
      </c>
      <c r="P79" s="3" t="s">
        <v>954</v>
      </c>
      <c r="Q79" s="3" t="s">
        <v>955</v>
      </c>
      <c r="R79" s="3" t="s">
        <v>344</v>
      </c>
      <c r="S79" s="3">
        <v>7.9413499999999999</v>
      </c>
      <c r="T79" s="3">
        <v>6.7761009999999997</v>
      </c>
      <c r="U79" s="3">
        <v>3.8297911660900002E-3</v>
      </c>
      <c r="V79" s="3">
        <v>0.61725262743800002</v>
      </c>
      <c r="W79" s="3">
        <v>1.27620766667</v>
      </c>
      <c r="X79" s="2" t="s">
        <v>956</v>
      </c>
      <c r="Y79" s="3" t="s">
        <v>957</v>
      </c>
      <c r="Z79" s="3" t="s">
        <v>32</v>
      </c>
      <c r="AA79" s="3" t="s">
        <v>1398</v>
      </c>
      <c r="AB79" s="3" t="s">
        <v>1399</v>
      </c>
      <c r="AC79" s="3" t="s">
        <v>659</v>
      </c>
      <c r="AD79" s="3">
        <v>5</v>
      </c>
      <c r="AE79" s="2" t="s">
        <v>950</v>
      </c>
      <c r="AF79" s="2" t="s">
        <v>1397</v>
      </c>
    </row>
    <row r="80" spans="1:32" x14ac:dyDescent="0.25">
      <c r="A80" s="2" t="s">
        <v>5660</v>
      </c>
      <c r="B80" s="3">
        <v>-1.63075047619</v>
      </c>
      <c r="C80" s="2" t="s">
        <v>5661</v>
      </c>
      <c r="D80" s="2" t="s">
        <v>5662</v>
      </c>
      <c r="E80" s="3" t="s">
        <v>906</v>
      </c>
      <c r="F80" s="3" t="s">
        <v>2805</v>
      </c>
      <c r="G80" s="3" t="s">
        <v>317</v>
      </c>
      <c r="H80" s="2" t="s">
        <v>5663</v>
      </c>
      <c r="I80" s="3">
        <v>9.808521880070001E-4</v>
      </c>
      <c r="J80" s="3">
        <v>6.6059999999999999E-3</v>
      </c>
      <c r="K80" s="3">
        <v>1.203465</v>
      </c>
      <c r="L80" s="3">
        <v>1.63075047619</v>
      </c>
      <c r="M80" s="3" t="s">
        <v>906</v>
      </c>
      <c r="N80" s="3"/>
      <c r="O80" s="3" t="s">
        <v>5664</v>
      </c>
      <c r="P80" s="3" t="s">
        <v>5665</v>
      </c>
      <c r="Q80" s="3" t="s">
        <v>5666</v>
      </c>
      <c r="R80" s="3" t="s">
        <v>5667</v>
      </c>
      <c r="S80" s="3">
        <v>6.9269550000000004</v>
      </c>
      <c r="T80" s="3">
        <v>7.8072435714299999</v>
      </c>
      <c r="U80" s="3">
        <v>9.808521880070001E-4</v>
      </c>
      <c r="V80" s="3">
        <v>1.44369078129E-2</v>
      </c>
      <c r="W80" s="3">
        <v>-0.42728547619000001</v>
      </c>
      <c r="X80" s="2" t="s">
        <v>5668</v>
      </c>
      <c r="Y80" s="3" t="s">
        <v>5669</v>
      </c>
      <c r="Z80" s="3" t="s">
        <v>32</v>
      </c>
      <c r="AA80" s="3" t="s">
        <v>906</v>
      </c>
      <c r="AB80" s="3" t="s">
        <v>1193</v>
      </c>
      <c r="AC80" s="3" t="s">
        <v>668</v>
      </c>
      <c r="AD80" s="3">
        <v>5</v>
      </c>
      <c r="AE80" s="2" t="s">
        <v>5661</v>
      </c>
      <c r="AF80" s="2" t="s">
        <v>5663</v>
      </c>
    </row>
    <row r="81" spans="1:32" x14ac:dyDescent="0.25">
      <c r="A81" s="2" t="s">
        <v>1049</v>
      </c>
      <c r="B81" s="3">
        <v>1.5679620833300001</v>
      </c>
      <c r="C81" s="2" t="s">
        <v>1050</v>
      </c>
      <c r="D81" s="2" t="s">
        <v>1051</v>
      </c>
      <c r="E81" s="3" t="s">
        <v>652</v>
      </c>
      <c r="F81" s="3" t="s">
        <v>316</v>
      </c>
      <c r="G81" s="3" t="s">
        <v>317</v>
      </c>
      <c r="H81" s="2" t="s">
        <v>1052</v>
      </c>
      <c r="I81" s="3">
        <v>4.9259694255699999E-3</v>
      </c>
      <c r="J81" s="3">
        <v>6.6769999999999998E-3</v>
      </c>
      <c r="K81" s="3">
        <v>-1.7069099999999999</v>
      </c>
      <c r="L81" s="3">
        <v>-1.5679620833300001</v>
      </c>
      <c r="M81" s="3"/>
      <c r="N81" s="3" t="s">
        <v>652</v>
      </c>
      <c r="O81" s="3" t="s">
        <v>1053</v>
      </c>
      <c r="P81" s="3" t="s">
        <v>1054</v>
      </c>
      <c r="Q81" s="3" t="s">
        <v>1055</v>
      </c>
      <c r="R81" s="3" t="s">
        <v>1056</v>
      </c>
      <c r="S81" s="3">
        <v>6.4732099999999999</v>
      </c>
      <c r="T81" s="3">
        <v>8.8308687500000005</v>
      </c>
      <c r="U81" s="3">
        <v>4.9259694255699999E-3</v>
      </c>
      <c r="V81" s="3">
        <v>2.55657660478E-3</v>
      </c>
      <c r="W81" s="3">
        <v>-0.13894791666699999</v>
      </c>
      <c r="X81" s="2" t="s">
        <v>1057</v>
      </c>
      <c r="Y81" s="3" t="s">
        <v>1058</v>
      </c>
      <c r="Z81" s="3" t="s">
        <v>32</v>
      </c>
      <c r="AA81" s="3" t="s">
        <v>652</v>
      </c>
      <c r="AB81" s="3" t="s">
        <v>337</v>
      </c>
      <c r="AC81" s="3" t="s">
        <v>407</v>
      </c>
      <c r="AD81" s="3">
        <v>3</v>
      </c>
      <c r="AE81" s="2" t="s">
        <v>1050</v>
      </c>
      <c r="AF81" s="2" t="s">
        <v>1052</v>
      </c>
    </row>
    <row r="82" spans="1:32" x14ac:dyDescent="0.25">
      <c r="A82" s="2" t="s">
        <v>563</v>
      </c>
      <c r="B82" s="3">
        <v>1.09420916667</v>
      </c>
      <c r="C82" s="2" t="s">
        <v>564</v>
      </c>
      <c r="D82" s="2" t="s">
        <v>565</v>
      </c>
      <c r="E82" s="3" t="s">
        <v>611</v>
      </c>
      <c r="F82" s="3" t="s">
        <v>316</v>
      </c>
      <c r="G82" s="3" t="s">
        <v>317</v>
      </c>
      <c r="H82" s="2" t="s">
        <v>2374</v>
      </c>
      <c r="I82" s="3">
        <v>9.8005546720099997E-4</v>
      </c>
      <c r="J82" s="3">
        <v>6.8100000000000001E-3</v>
      </c>
      <c r="K82" s="3">
        <v>0.118093333333</v>
      </c>
      <c r="L82" s="3">
        <v>-1.09420916667</v>
      </c>
      <c r="M82" s="3"/>
      <c r="N82" s="3" t="s">
        <v>611</v>
      </c>
      <c r="O82" s="3" t="s">
        <v>2275</v>
      </c>
      <c r="P82" s="3" t="s">
        <v>2276</v>
      </c>
      <c r="Q82" s="3" t="s">
        <v>2277</v>
      </c>
      <c r="R82" s="3" t="s">
        <v>344</v>
      </c>
      <c r="S82" s="3">
        <v>9.2123200000000001</v>
      </c>
      <c r="T82" s="3">
        <v>9.8800425000000001</v>
      </c>
      <c r="U82" s="3">
        <v>9.8005546720099997E-4</v>
      </c>
      <c r="V82" s="3">
        <v>0.40663769953000001</v>
      </c>
      <c r="W82" s="3">
        <v>1.2123025000000001</v>
      </c>
      <c r="X82" s="2" t="s">
        <v>570</v>
      </c>
      <c r="Y82" s="3" t="s">
        <v>2375</v>
      </c>
      <c r="Z82" s="3" t="s">
        <v>32</v>
      </c>
      <c r="AA82" s="3" t="s">
        <v>611</v>
      </c>
      <c r="AB82" s="3" t="s">
        <v>675</v>
      </c>
      <c r="AC82" s="3" t="s">
        <v>338</v>
      </c>
      <c r="AD82" s="3">
        <v>5</v>
      </c>
      <c r="AE82" s="2" t="s">
        <v>564</v>
      </c>
      <c r="AF82" s="2" t="s">
        <v>2374</v>
      </c>
    </row>
    <row r="83" spans="1:32" x14ac:dyDescent="0.25">
      <c r="A83" s="2" t="s">
        <v>1414</v>
      </c>
      <c r="B83" s="3">
        <v>1.3750947435900001</v>
      </c>
      <c r="C83" s="2" t="s">
        <v>1415</v>
      </c>
      <c r="D83" s="2" t="s">
        <v>1416</v>
      </c>
      <c r="E83" s="3" t="s">
        <v>1417</v>
      </c>
      <c r="F83" s="3" t="s">
        <v>316</v>
      </c>
      <c r="G83" s="3" t="s">
        <v>317</v>
      </c>
      <c r="H83" s="2" t="s">
        <v>1418</v>
      </c>
      <c r="I83" s="3">
        <v>4.5635460902199998E-3</v>
      </c>
      <c r="J83" s="3">
        <v>6.8209999999999998E-3</v>
      </c>
      <c r="K83" s="3">
        <v>-0.480903333333</v>
      </c>
      <c r="L83" s="3">
        <v>-1.3750947435900001</v>
      </c>
      <c r="M83" s="3"/>
      <c r="N83" s="3" t="s">
        <v>1417</v>
      </c>
      <c r="O83" s="3" t="s">
        <v>1419</v>
      </c>
      <c r="P83" s="3" t="s">
        <v>1420</v>
      </c>
      <c r="Q83" s="3" t="s">
        <v>1421</v>
      </c>
      <c r="R83" s="3" t="s">
        <v>344</v>
      </c>
      <c r="S83" s="3">
        <v>6.3213999999999997</v>
      </c>
      <c r="T83" s="3">
        <v>8.9029773076899996</v>
      </c>
      <c r="U83" s="3">
        <v>4.5635460902199998E-3</v>
      </c>
      <c r="V83" s="3">
        <v>0.309260162023</v>
      </c>
      <c r="W83" s="3">
        <v>0.89419141025600002</v>
      </c>
      <c r="X83" s="2" t="s">
        <v>1422</v>
      </c>
      <c r="Y83" s="3" t="s">
        <v>1423</v>
      </c>
      <c r="Z83" s="3" t="s">
        <v>32</v>
      </c>
      <c r="AA83" s="3" t="s">
        <v>329</v>
      </c>
      <c r="AB83" s="3" t="s">
        <v>1424</v>
      </c>
      <c r="AC83" s="3" t="s">
        <v>1425</v>
      </c>
      <c r="AD83" s="3">
        <v>4</v>
      </c>
      <c r="AE83" s="2" t="s">
        <v>1415</v>
      </c>
      <c r="AF83" s="2" t="s">
        <v>1418</v>
      </c>
    </row>
    <row r="84" spans="1:32" x14ac:dyDescent="0.25">
      <c r="A84" s="2" t="s">
        <v>5726</v>
      </c>
      <c r="B84" s="3">
        <v>-1.6597983333299999</v>
      </c>
      <c r="C84" s="2" t="s">
        <v>5727</v>
      </c>
      <c r="D84" s="2" t="s">
        <v>5728</v>
      </c>
      <c r="E84" s="3" t="s">
        <v>391</v>
      </c>
      <c r="F84" s="3" t="s">
        <v>2805</v>
      </c>
      <c r="G84" s="3" t="s">
        <v>317</v>
      </c>
      <c r="H84" s="2" t="s">
        <v>5729</v>
      </c>
      <c r="I84" s="3">
        <v>4.3819125978200001E-3</v>
      </c>
      <c r="J84" s="3">
        <v>6.8519999999999996E-3</v>
      </c>
      <c r="K84" s="3">
        <v>1.8601333333300001</v>
      </c>
      <c r="L84" s="3">
        <v>1.6597983333299999</v>
      </c>
      <c r="M84" s="3" t="s">
        <v>391</v>
      </c>
      <c r="N84" s="3"/>
      <c r="O84" s="3" t="s">
        <v>5730</v>
      </c>
      <c r="P84" s="3" t="s">
        <v>5731</v>
      </c>
      <c r="Q84" s="3" t="s">
        <v>5732</v>
      </c>
      <c r="R84" s="3" t="s">
        <v>344</v>
      </c>
      <c r="S84" s="3">
        <v>9.0986700000000003</v>
      </c>
      <c r="T84" s="3">
        <v>8.2665860000000002</v>
      </c>
      <c r="U84" s="3">
        <v>4.3819125978200001E-3</v>
      </c>
      <c r="V84" s="3">
        <v>5.25083603703E-4</v>
      </c>
      <c r="W84" s="3">
        <v>0.20033500000000001</v>
      </c>
      <c r="X84" s="2" t="s">
        <v>5733</v>
      </c>
      <c r="Y84" s="3" t="s">
        <v>5734</v>
      </c>
      <c r="Z84" s="3" t="s">
        <v>31</v>
      </c>
      <c r="AA84" s="3" t="s">
        <v>391</v>
      </c>
      <c r="AB84" s="3"/>
      <c r="AC84" s="3" t="s">
        <v>349</v>
      </c>
      <c r="AD84" s="3">
        <v>2</v>
      </c>
      <c r="AE84" s="2" t="s">
        <v>5727</v>
      </c>
      <c r="AF84" s="2" t="s">
        <v>5729</v>
      </c>
    </row>
    <row r="85" spans="1:32" x14ac:dyDescent="0.25">
      <c r="A85" s="2" t="s">
        <v>3781</v>
      </c>
      <c r="B85" s="3">
        <v>-1.1091206250000001</v>
      </c>
      <c r="C85" s="2" t="s">
        <v>3782</v>
      </c>
      <c r="D85" s="2" t="s">
        <v>3783</v>
      </c>
      <c r="E85" s="3" t="s">
        <v>652</v>
      </c>
      <c r="F85" s="3" t="s">
        <v>2805</v>
      </c>
      <c r="G85" s="3" t="s">
        <v>317</v>
      </c>
      <c r="H85" s="2" t="s">
        <v>3784</v>
      </c>
      <c r="I85" s="3">
        <v>4.1695814288599999E-3</v>
      </c>
      <c r="J85" s="3">
        <v>6.8669999999999998E-3</v>
      </c>
      <c r="K85" s="3">
        <v>0.17791000000000001</v>
      </c>
      <c r="L85" s="3">
        <v>1.1091206250000001</v>
      </c>
      <c r="M85" s="3" t="s">
        <v>652</v>
      </c>
      <c r="N85" s="3"/>
      <c r="O85" s="3" t="s">
        <v>3785</v>
      </c>
      <c r="P85" s="3" t="s">
        <v>344</v>
      </c>
      <c r="Q85" s="3" t="s">
        <v>3786</v>
      </c>
      <c r="R85" s="3" t="s">
        <v>344</v>
      </c>
      <c r="S85" s="3">
        <v>9.5074799999999993</v>
      </c>
      <c r="T85" s="3">
        <v>9.7898793749999999</v>
      </c>
      <c r="U85" s="3">
        <v>4.1695814288599999E-3</v>
      </c>
      <c r="V85" s="3">
        <v>0.54201473491399998</v>
      </c>
      <c r="W85" s="3">
        <v>-0.93121062499999996</v>
      </c>
      <c r="X85" s="2" t="s">
        <v>3787</v>
      </c>
      <c r="Y85" s="3" t="s">
        <v>3788</v>
      </c>
      <c r="Z85" s="3" t="s">
        <v>32</v>
      </c>
      <c r="AA85" s="3" t="s">
        <v>652</v>
      </c>
      <c r="AB85" s="3" t="s">
        <v>675</v>
      </c>
      <c r="AC85" s="3" t="s">
        <v>3789</v>
      </c>
      <c r="AD85" s="3">
        <v>5</v>
      </c>
      <c r="AE85" s="2" t="s">
        <v>3782</v>
      </c>
      <c r="AF85" s="2" t="s">
        <v>3784</v>
      </c>
    </row>
    <row r="86" spans="1:32" x14ac:dyDescent="0.25">
      <c r="A86" s="2" t="s">
        <v>1540</v>
      </c>
      <c r="B86" s="3">
        <v>1.3021597619</v>
      </c>
      <c r="C86" s="2" t="s">
        <v>1541</v>
      </c>
      <c r="D86" s="2" t="s">
        <v>1542</v>
      </c>
      <c r="E86" s="3" t="s">
        <v>1543</v>
      </c>
      <c r="F86" s="3" t="s">
        <v>316</v>
      </c>
      <c r="G86" s="3" t="s">
        <v>317</v>
      </c>
      <c r="H86" s="2" t="s">
        <v>1544</v>
      </c>
      <c r="I86" s="3">
        <v>1.31160858252E-3</v>
      </c>
      <c r="J86" s="3">
        <v>6.9309999999999997E-3</v>
      </c>
      <c r="K86" s="3">
        <v>-2.175265</v>
      </c>
      <c r="L86" s="3">
        <v>-1.3021597619</v>
      </c>
      <c r="M86" s="3"/>
      <c r="N86" s="3" t="s">
        <v>1543</v>
      </c>
      <c r="O86" s="3" t="s">
        <v>1545</v>
      </c>
      <c r="P86" s="3" t="s">
        <v>1546</v>
      </c>
      <c r="Q86" s="3" t="s">
        <v>1547</v>
      </c>
      <c r="R86" s="3" t="s">
        <v>1548</v>
      </c>
      <c r="S86" s="3">
        <v>8.7768750000000004</v>
      </c>
      <c r="T86" s="3">
        <v>10.061979642900001</v>
      </c>
      <c r="U86" s="3">
        <v>1.31160858252E-3</v>
      </c>
      <c r="V86" s="3">
        <v>2.71386097905E-2</v>
      </c>
      <c r="W86" s="3">
        <v>-0.87310523809499996</v>
      </c>
      <c r="X86" s="2" t="s">
        <v>1549</v>
      </c>
      <c r="Y86" s="3" t="s">
        <v>1550</v>
      </c>
      <c r="Z86" s="3" t="s">
        <v>32</v>
      </c>
      <c r="AA86" s="3" t="s">
        <v>1551</v>
      </c>
      <c r="AB86" s="3" t="s">
        <v>337</v>
      </c>
      <c r="AC86" s="3" t="s">
        <v>1552</v>
      </c>
      <c r="AD86" s="3">
        <v>3</v>
      </c>
      <c r="AE86" s="2" t="s">
        <v>1541</v>
      </c>
      <c r="AF86" s="2" t="s">
        <v>1544</v>
      </c>
    </row>
    <row r="87" spans="1:32" x14ac:dyDescent="0.25">
      <c r="A87" s="2" t="s">
        <v>2511</v>
      </c>
      <c r="B87" s="3">
        <v>1.0627866666700001</v>
      </c>
      <c r="C87" s="2" t="s">
        <v>2512</v>
      </c>
      <c r="D87" s="2" t="s">
        <v>2513</v>
      </c>
      <c r="E87" s="3" t="s">
        <v>589</v>
      </c>
      <c r="F87" s="3" t="s">
        <v>316</v>
      </c>
      <c r="G87" s="3" t="s">
        <v>317</v>
      </c>
      <c r="H87" s="2" t="s">
        <v>2514</v>
      </c>
      <c r="I87" s="3">
        <v>4.3547988828399999E-3</v>
      </c>
      <c r="J87" s="3">
        <v>6.9439999999999997E-3</v>
      </c>
      <c r="K87" s="3">
        <v>-1.52003166667</v>
      </c>
      <c r="L87" s="3">
        <v>-1.0627866666700001</v>
      </c>
      <c r="M87" s="3"/>
      <c r="N87" s="3" t="s">
        <v>589</v>
      </c>
      <c r="O87" s="3" t="s">
        <v>2515</v>
      </c>
      <c r="P87" s="3" t="s">
        <v>2516</v>
      </c>
      <c r="Q87" s="3" t="s">
        <v>2517</v>
      </c>
      <c r="R87" s="3" t="s">
        <v>344</v>
      </c>
      <c r="S87" s="3">
        <v>8.1306949999999993</v>
      </c>
      <c r="T87" s="3">
        <v>9.4124949999999998</v>
      </c>
      <c r="U87" s="3">
        <v>4.3547988828399999E-3</v>
      </c>
      <c r="V87" s="3">
        <v>1.3936406204099999E-2</v>
      </c>
      <c r="W87" s="3">
        <v>-0.45724500000000001</v>
      </c>
      <c r="X87" s="2" t="s">
        <v>2518</v>
      </c>
      <c r="Y87" s="3" t="s">
        <v>2519</v>
      </c>
      <c r="Z87" s="3" t="s">
        <v>32</v>
      </c>
      <c r="AA87" s="3" t="s">
        <v>880</v>
      </c>
      <c r="AB87" s="3" t="s">
        <v>2036</v>
      </c>
      <c r="AC87" s="3" t="s">
        <v>922</v>
      </c>
      <c r="AD87" s="3">
        <v>3</v>
      </c>
      <c r="AE87" s="2" t="s">
        <v>2512</v>
      </c>
      <c r="AF87" s="2" t="s">
        <v>2514</v>
      </c>
    </row>
    <row r="88" spans="1:32" x14ac:dyDescent="0.25">
      <c r="A88" s="2" t="s">
        <v>1796</v>
      </c>
      <c r="B88" s="3">
        <v>1.21411</v>
      </c>
      <c r="C88" s="2" t="s">
        <v>1797</v>
      </c>
      <c r="D88" s="2" t="s">
        <v>1798</v>
      </c>
      <c r="E88" s="3" t="s">
        <v>422</v>
      </c>
      <c r="F88" s="3" t="s">
        <v>316</v>
      </c>
      <c r="G88" s="3" t="s">
        <v>317</v>
      </c>
      <c r="H88" s="2" t="s">
        <v>1799</v>
      </c>
      <c r="I88" s="3">
        <v>6.9620000000000003E-3</v>
      </c>
      <c r="J88" s="3">
        <v>6.9620000000000003E-3</v>
      </c>
      <c r="K88" s="3">
        <v>-0.92399833333299997</v>
      </c>
      <c r="L88" s="3">
        <v>-1.21411</v>
      </c>
      <c r="M88" s="3"/>
      <c r="N88" s="3" t="s">
        <v>422</v>
      </c>
      <c r="O88" s="3" t="s">
        <v>1800</v>
      </c>
      <c r="P88" s="3" t="s">
        <v>1801</v>
      </c>
      <c r="Q88" s="3" t="s">
        <v>1802</v>
      </c>
      <c r="R88" s="3" t="s">
        <v>344</v>
      </c>
      <c r="S88" s="3">
        <v>6.5460050000000001</v>
      </c>
      <c r="T88" s="3">
        <v>8.7881816666700008</v>
      </c>
      <c r="U88" s="3">
        <v>8.4625706565900002E-3</v>
      </c>
      <c r="V88" s="3">
        <v>0.10508985504600001</v>
      </c>
      <c r="W88" s="3">
        <v>0.290111666667</v>
      </c>
      <c r="X88" s="2" t="s">
        <v>1803</v>
      </c>
      <c r="Y88" s="3" t="s">
        <v>1804</v>
      </c>
      <c r="Z88" s="3" t="s">
        <v>32</v>
      </c>
      <c r="AA88" s="3" t="s">
        <v>315</v>
      </c>
      <c r="AB88" s="3" t="s">
        <v>453</v>
      </c>
      <c r="AC88" s="3" t="s">
        <v>315</v>
      </c>
      <c r="AD88" s="3">
        <v>3</v>
      </c>
      <c r="AE88" s="2" t="s">
        <v>1797</v>
      </c>
      <c r="AF88" s="2" t="s">
        <v>1799</v>
      </c>
    </row>
    <row r="89" spans="1:32" x14ac:dyDescent="0.25">
      <c r="A89" s="2" t="s">
        <v>1352</v>
      </c>
      <c r="B89" s="3">
        <v>1.39036354167</v>
      </c>
      <c r="C89" s="2" t="s">
        <v>1353</v>
      </c>
      <c r="D89" s="2" t="s">
        <v>1354</v>
      </c>
      <c r="E89" s="3" t="s">
        <v>512</v>
      </c>
      <c r="F89" s="3" t="s">
        <v>316</v>
      </c>
      <c r="G89" s="3" t="s">
        <v>317</v>
      </c>
      <c r="H89" s="2" t="s">
        <v>1355</v>
      </c>
      <c r="I89" s="3">
        <v>1.7069195721100001E-3</v>
      </c>
      <c r="J89" s="3">
        <v>7.1170000000000001E-3</v>
      </c>
      <c r="K89" s="3">
        <v>-0.47429833333299998</v>
      </c>
      <c r="L89" s="3">
        <v>-1.39036354167</v>
      </c>
      <c r="M89" s="3"/>
      <c r="N89" s="3" t="s">
        <v>512</v>
      </c>
      <c r="O89" s="3" t="s">
        <v>1356</v>
      </c>
      <c r="P89" s="3" t="s">
        <v>1357</v>
      </c>
      <c r="Q89" s="3" t="s">
        <v>1358</v>
      </c>
      <c r="R89" s="3" t="s">
        <v>344</v>
      </c>
      <c r="S89" s="3">
        <v>6.371575</v>
      </c>
      <c r="T89" s="3">
        <v>8.4218543750000006</v>
      </c>
      <c r="U89" s="3">
        <v>1.7069195721100001E-3</v>
      </c>
      <c r="V89" s="3">
        <v>0.19710439261599999</v>
      </c>
      <c r="W89" s="3">
        <v>0.91606520833299998</v>
      </c>
      <c r="X89" s="2" t="s">
        <v>1359</v>
      </c>
      <c r="Y89" s="3" t="s">
        <v>1360</v>
      </c>
      <c r="Z89" s="3" t="s">
        <v>32</v>
      </c>
      <c r="AA89" s="3" t="s">
        <v>512</v>
      </c>
      <c r="AB89" s="3" t="s">
        <v>337</v>
      </c>
      <c r="AC89" s="3" t="s">
        <v>1361</v>
      </c>
      <c r="AD89" s="3">
        <v>3</v>
      </c>
      <c r="AE89" s="2" t="s">
        <v>1353</v>
      </c>
      <c r="AF89" s="2" t="s">
        <v>1355</v>
      </c>
    </row>
    <row r="90" spans="1:32" x14ac:dyDescent="0.25">
      <c r="A90" s="2" t="s">
        <v>563</v>
      </c>
      <c r="B90" s="3">
        <v>1.79464916667</v>
      </c>
      <c r="C90" s="2" t="s">
        <v>564</v>
      </c>
      <c r="D90" s="2" t="s">
        <v>565</v>
      </c>
      <c r="E90" s="3" t="s">
        <v>349</v>
      </c>
      <c r="F90" s="3" t="s">
        <v>316</v>
      </c>
      <c r="G90" s="3" t="s">
        <v>317</v>
      </c>
      <c r="H90" s="2" t="s">
        <v>718</v>
      </c>
      <c r="I90" s="3">
        <v>4.4027185364499998E-3</v>
      </c>
      <c r="J90" s="3">
        <v>7.1289999999999999E-3</v>
      </c>
      <c r="K90" s="3">
        <v>-0.58234666666699997</v>
      </c>
      <c r="L90" s="3">
        <v>-1.79464916667</v>
      </c>
      <c r="M90" s="3"/>
      <c r="N90" s="3" t="s">
        <v>349</v>
      </c>
      <c r="O90" s="3" t="s">
        <v>661</v>
      </c>
      <c r="P90" s="3" t="s">
        <v>662</v>
      </c>
      <c r="Q90" s="3" t="s">
        <v>663</v>
      </c>
      <c r="R90" s="3" t="s">
        <v>719</v>
      </c>
      <c r="S90" s="3">
        <v>10.53185</v>
      </c>
      <c r="T90" s="3">
        <v>9.8800425000000001</v>
      </c>
      <c r="U90" s="3">
        <v>4.4027185364499998E-3</v>
      </c>
      <c r="V90" s="3">
        <v>7.3086031731800005E-2</v>
      </c>
      <c r="W90" s="3">
        <v>1.2123025000000001</v>
      </c>
      <c r="X90" s="2" t="s">
        <v>570</v>
      </c>
      <c r="Y90" s="3" t="s">
        <v>720</v>
      </c>
      <c r="Z90" s="3" t="s">
        <v>32</v>
      </c>
      <c r="AA90" s="3" t="s">
        <v>349</v>
      </c>
      <c r="AB90" s="3"/>
      <c r="AC90" s="3" t="s">
        <v>338</v>
      </c>
      <c r="AD90" s="3">
        <v>2</v>
      </c>
      <c r="AE90" s="2" t="s">
        <v>564</v>
      </c>
      <c r="AF90" s="2" t="s">
        <v>718</v>
      </c>
    </row>
    <row r="91" spans="1:32" x14ac:dyDescent="0.25">
      <c r="A91" s="2" t="s">
        <v>701</v>
      </c>
      <c r="B91" s="3">
        <v>1.81961833333</v>
      </c>
      <c r="C91" s="2" t="s">
        <v>702</v>
      </c>
      <c r="D91" s="2" t="s">
        <v>703</v>
      </c>
      <c r="E91" s="3" t="s">
        <v>704</v>
      </c>
      <c r="F91" s="3" t="s">
        <v>316</v>
      </c>
      <c r="G91" s="3" t="s">
        <v>317</v>
      </c>
      <c r="H91" s="2" t="s">
        <v>705</v>
      </c>
      <c r="I91" s="3">
        <v>7.3709999999999999E-3</v>
      </c>
      <c r="J91" s="3">
        <v>7.3709999999999999E-3</v>
      </c>
      <c r="K91" s="3">
        <v>-0.26327499999999998</v>
      </c>
      <c r="L91" s="3">
        <v>-1.81961833333</v>
      </c>
      <c r="M91" s="3"/>
      <c r="N91" s="3" t="s">
        <v>704</v>
      </c>
      <c r="O91" s="3" t="s">
        <v>706</v>
      </c>
      <c r="P91" s="3" t="s">
        <v>707</v>
      </c>
      <c r="Q91" s="3" t="s">
        <v>708</v>
      </c>
      <c r="R91" s="3" t="s">
        <v>344</v>
      </c>
      <c r="S91" s="3">
        <v>8.5425649999999997</v>
      </c>
      <c r="T91" s="3">
        <v>6.8801899999999998</v>
      </c>
      <c r="U91" s="3">
        <v>9.2495198342699998E-3</v>
      </c>
      <c r="V91" s="3">
        <v>0.30525906081499998</v>
      </c>
      <c r="W91" s="3">
        <v>1.5563433333300001</v>
      </c>
      <c r="X91" s="2" t="s">
        <v>709</v>
      </c>
      <c r="Y91" s="3" t="s">
        <v>710</v>
      </c>
      <c r="Z91" s="3" t="s">
        <v>32</v>
      </c>
      <c r="AA91" s="3"/>
      <c r="AB91" s="3" t="s">
        <v>459</v>
      </c>
      <c r="AC91" s="3" t="s">
        <v>711</v>
      </c>
      <c r="AD91" s="3">
        <v>3</v>
      </c>
      <c r="AE91" s="2" t="s">
        <v>702</v>
      </c>
      <c r="AF91" s="2" t="s">
        <v>705</v>
      </c>
    </row>
    <row r="92" spans="1:32" x14ac:dyDescent="0.25">
      <c r="A92" s="2" t="s">
        <v>4077</v>
      </c>
      <c r="B92" s="3">
        <v>-1.173055</v>
      </c>
      <c r="C92" s="2" t="s">
        <v>4078</v>
      </c>
      <c r="D92" s="2" t="s">
        <v>4079</v>
      </c>
      <c r="E92" s="3" t="s">
        <v>4179</v>
      </c>
      <c r="F92" s="3" t="s">
        <v>2805</v>
      </c>
      <c r="G92" s="3" t="s">
        <v>317</v>
      </c>
      <c r="H92" s="2" t="s">
        <v>4180</v>
      </c>
      <c r="I92" s="3">
        <v>7.4286220142299997E-4</v>
      </c>
      <c r="J92" s="3">
        <v>7.3709999999999999E-3</v>
      </c>
      <c r="K92" s="3">
        <v>-1.3516666666700001E-3</v>
      </c>
      <c r="L92" s="3">
        <v>1.173055</v>
      </c>
      <c r="M92" s="3" t="s">
        <v>4179</v>
      </c>
      <c r="N92" s="3"/>
      <c r="O92" s="3" t="s">
        <v>4181</v>
      </c>
      <c r="P92" s="3" t="s">
        <v>344</v>
      </c>
      <c r="Q92" s="3" t="s">
        <v>4182</v>
      </c>
      <c r="R92" s="3" t="s">
        <v>344</v>
      </c>
      <c r="S92" s="3">
        <v>8.1469649999999998</v>
      </c>
      <c r="T92" s="3">
        <v>8.6615900000000003</v>
      </c>
      <c r="U92" s="3">
        <v>7.4286220142299997E-4</v>
      </c>
      <c r="V92" s="3">
        <v>0.99623502955900001</v>
      </c>
      <c r="W92" s="3">
        <v>-1.1744066666699999</v>
      </c>
      <c r="X92" s="2" t="s">
        <v>4085</v>
      </c>
      <c r="Y92" s="3" t="s">
        <v>4183</v>
      </c>
      <c r="Z92" s="3" t="s">
        <v>32</v>
      </c>
      <c r="AA92" s="3" t="s">
        <v>3377</v>
      </c>
      <c r="AB92" s="3"/>
      <c r="AC92" s="3" t="s">
        <v>1795</v>
      </c>
      <c r="AD92" s="3">
        <v>2</v>
      </c>
      <c r="AE92" s="2" t="s">
        <v>4078</v>
      </c>
      <c r="AF92" s="2" t="s">
        <v>4180</v>
      </c>
    </row>
    <row r="93" spans="1:32" x14ac:dyDescent="0.25">
      <c r="A93" s="2" t="s">
        <v>4306</v>
      </c>
      <c r="B93" s="3">
        <v>-1.1984908333299999</v>
      </c>
      <c r="C93" s="2" t="s">
        <v>4307</v>
      </c>
      <c r="D93" s="2" t="s">
        <v>4308</v>
      </c>
      <c r="E93" s="3" t="s">
        <v>391</v>
      </c>
      <c r="F93" s="3" t="s">
        <v>2805</v>
      </c>
      <c r="G93" s="3" t="s">
        <v>317</v>
      </c>
      <c r="H93" s="2" t="s">
        <v>4356</v>
      </c>
      <c r="I93" s="3">
        <v>4.5210756710899998E-3</v>
      </c>
      <c r="J93" s="3">
        <v>7.391E-3</v>
      </c>
      <c r="K93" s="3">
        <v>0.11699</v>
      </c>
      <c r="L93" s="3">
        <v>1.1984908333299999</v>
      </c>
      <c r="M93" s="3" t="s">
        <v>391</v>
      </c>
      <c r="N93" s="3"/>
      <c r="O93" s="3" t="s">
        <v>4310</v>
      </c>
      <c r="P93" s="3" t="s">
        <v>344</v>
      </c>
      <c r="Q93" s="3" t="s">
        <v>4311</v>
      </c>
      <c r="R93" s="3" t="s">
        <v>344</v>
      </c>
      <c r="S93" s="3">
        <v>8.8416399999999999</v>
      </c>
      <c r="T93" s="3">
        <v>10.3619225</v>
      </c>
      <c r="U93" s="3">
        <v>4.5210756710899998E-3</v>
      </c>
      <c r="V93" s="3">
        <v>0.36925683350600003</v>
      </c>
      <c r="W93" s="3">
        <v>-1.08150083333</v>
      </c>
      <c r="X93" s="2" t="s">
        <v>4312</v>
      </c>
      <c r="Y93" s="3" t="s">
        <v>4357</v>
      </c>
      <c r="Z93" s="3" t="s">
        <v>32</v>
      </c>
      <c r="AA93" s="3" t="s">
        <v>3496</v>
      </c>
      <c r="AB93" s="3"/>
      <c r="AC93" s="3" t="s">
        <v>828</v>
      </c>
      <c r="AD93" s="3">
        <v>2</v>
      </c>
      <c r="AE93" s="2" t="s">
        <v>4307</v>
      </c>
      <c r="AF93" s="2" t="s">
        <v>4356</v>
      </c>
    </row>
    <row r="94" spans="1:32" x14ac:dyDescent="0.25">
      <c r="A94" s="2" t="s">
        <v>5433</v>
      </c>
      <c r="B94" s="3">
        <v>-1.77179208333</v>
      </c>
      <c r="C94" s="2" t="s">
        <v>5434</v>
      </c>
      <c r="D94" s="2" t="s">
        <v>5435</v>
      </c>
      <c r="E94" s="3" t="s">
        <v>346</v>
      </c>
      <c r="F94" s="3" t="s">
        <v>2805</v>
      </c>
      <c r="G94" s="3" t="s">
        <v>317</v>
      </c>
      <c r="H94" s="2" t="s">
        <v>5845</v>
      </c>
      <c r="I94" s="3">
        <v>4.5295643786400002E-3</v>
      </c>
      <c r="J94" s="3">
        <v>7.4200000000000004E-3</v>
      </c>
      <c r="K94" s="3">
        <v>0.33523166666699999</v>
      </c>
      <c r="L94" s="3">
        <v>1.77179208333</v>
      </c>
      <c r="M94" s="3" t="s">
        <v>346</v>
      </c>
      <c r="N94" s="3"/>
      <c r="O94" s="3" t="s">
        <v>5846</v>
      </c>
      <c r="P94" s="3" t="s">
        <v>5847</v>
      </c>
      <c r="Q94" s="3" t="s">
        <v>5848</v>
      </c>
      <c r="R94" s="3" t="s">
        <v>344</v>
      </c>
      <c r="S94" s="3">
        <v>7.8573550000000001</v>
      </c>
      <c r="T94" s="3">
        <v>10.95241375</v>
      </c>
      <c r="U94" s="3">
        <v>4.5295643786400002E-3</v>
      </c>
      <c r="V94" s="3">
        <v>0.32145216529699999</v>
      </c>
      <c r="W94" s="3">
        <v>-1.4365604166699999</v>
      </c>
      <c r="X94" s="2" t="s">
        <v>5440</v>
      </c>
      <c r="Y94" s="3" t="s">
        <v>5849</v>
      </c>
      <c r="Z94" s="3" t="s">
        <v>32</v>
      </c>
      <c r="AA94" s="3" t="s">
        <v>346</v>
      </c>
      <c r="AB94" s="3" t="s">
        <v>1506</v>
      </c>
      <c r="AC94" s="3" t="s">
        <v>5442</v>
      </c>
      <c r="AD94" s="3">
        <v>5</v>
      </c>
      <c r="AE94" s="2" t="s">
        <v>5434</v>
      </c>
      <c r="AF94" s="2" t="s">
        <v>5845</v>
      </c>
    </row>
    <row r="95" spans="1:32" x14ac:dyDescent="0.25">
      <c r="A95" s="2" t="s">
        <v>1018</v>
      </c>
      <c r="B95" s="3">
        <v>1.5768945833300001</v>
      </c>
      <c r="C95" s="2" t="s">
        <v>1019</v>
      </c>
      <c r="D95" s="2" t="s">
        <v>1020</v>
      </c>
      <c r="E95" s="3" t="s">
        <v>1021</v>
      </c>
      <c r="F95" s="3" t="s">
        <v>316</v>
      </c>
      <c r="G95" s="3" t="s">
        <v>317</v>
      </c>
      <c r="H95" s="2" t="s">
        <v>1022</v>
      </c>
      <c r="I95" s="3">
        <v>1.52872516181E-3</v>
      </c>
      <c r="J95" s="3">
        <v>7.8130000000000005E-3</v>
      </c>
      <c r="K95" s="3">
        <v>-0.87530833333299995</v>
      </c>
      <c r="L95" s="3">
        <v>-1.5768945833300001</v>
      </c>
      <c r="M95" s="3"/>
      <c r="N95" s="3" t="s">
        <v>1021</v>
      </c>
      <c r="O95" s="3" t="s">
        <v>344</v>
      </c>
      <c r="P95" s="3" t="s">
        <v>344</v>
      </c>
      <c r="Q95" s="3"/>
      <c r="R95" s="3" t="s">
        <v>1023</v>
      </c>
      <c r="S95" s="3">
        <v>6.5996949999999996</v>
      </c>
      <c r="T95" s="3">
        <v>8.6633387499999994</v>
      </c>
      <c r="U95" s="3">
        <v>1.52872516181E-3</v>
      </c>
      <c r="V95" s="3">
        <v>5.2255324033599997E-2</v>
      </c>
      <c r="W95" s="3">
        <v>0.70158624999999997</v>
      </c>
      <c r="X95" s="2" t="s">
        <v>1024</v>
      </c>
      <c r="Y95" s="3"/>
      <c r="Z95" s="3" t="s">
        <v>32</v>
      </c>
      <c r="AA95" s="3"/>
      <c r="AB95" s="3"/>
      <c r="AC95" s="3" t="s">
        <v>1025</v>
      </c>
      <c r="AD95" s="3">
        <v>2</v>
      </c>
      <c r="AE95" s="2" t="s">
        <v>1019</v>
      </c>
      <c r="AF95" s="2" t="s">
        <v>1022</v>
      </c>
    </row>
    <row r="96" spans="1:32" x14ac:dyDescent="0.25">
      <c r="A96" s="2" t="s">
        <v>2385</v>
      </c>
      <c r="B96" s="3">
        <v>-1.04158666667</v>
      </c>
      <c r="C96" s="2" t="s">
        <v>2386</v>
      </c>
      <c r="D96" s="2" t="s">
        <v>2387</v>
      </c>
      <c r="E96" s="3" t="s">
        <v>2337</v>
      </c>
      <c r="F96" s="3" t="s">
        <v>2805</v>
      </c>
      <c r="G96" s="3" t="s">
        <v>317</v>
      </c>
      <c r="H96" s="2" t="s">
        <v>3131</v>
      </c>
      <c r="I96" s="3">
        <v>8.85836123291E-4</v>
      </c>
      <c r="J96" s="3">
        <v>7.8510000000000003E-3</v>
      </c>
      <c r="K96" s="3">
        <v>0.16262499999999999</v>
      </c>
      <c r="L96" s="3">
        <v>1.04158666667</v>
      </c>
      <c r="M96" s="3" t="s">
        <v>2337</v>
      </c>
      <c r="N96" s="3"/>
      <c r="O96" s="3" t="s">
        <v>3132</v>
      </c>
      <c r="P96" s="3" t="s">
        <v>3133</v>
      </c>
      <c r="Q96" s="3" t="s">
        <v>3134</v>
      </c>
      <c r="R96" s="3" t="s">
        <v>3135</v>
      </c>
      <c r="S96" s="3">
        <v>7.2657850000000002</v>
      </c>
      <c r="T96" s="3">
        <v>8.0351400000000002</v>
      </c>
      <c r="U96" s="3">
        <v>8.85836123291E-4</v>
      </c>
      <c r="V96" s="3">
        <v>8.3824752796199997E-2</v>
      </c>
      <c r="W96" s="3">
        <v>-0.87896166666700004</v>
      </c>
      <c r="X96" s="2" t="s">
        <v>2393</v>
      </c>
      <c r="Y96" s="3" t="s">
        <v>3136</v>
      </c>
      <c r="Z96" s="3" t="s">
        <v>32</v>
      </c>
      <c r="AA96" s="3" t="s">
        <v>2337</v>
      </c>
      <c r="AB96" s="3" t="s">
        <v>813</v>
      </c>
      <c r="AC96" s="3" t="s">
        <v>2395</v>
      </c>
      <c r="AD96" s="3">
        <v>3</v>
      </c>
      <c r="AE96" s="2" t="s">
        <v>2386</v>
      </c>
      <c r="AF96" s="2" t="s">
        <v>3131</v>
      </c>
    </row>
    <row r="97" spans="1:32" x14ac:dyDescent="0.25">
      <c r="A97" s="2" t="s">
        <v>388</v>
      </c>
      <c r="B97" s="3">
        <v>-1.7536252777800001</v>
      </c>
      <c r="C97" s="2" t="s">
        <v>389</v>
      </c>
      <c r="D97" s="2" t="s">
        <v>390</v>
      </c>
      <c r="E97" s="3" t="s">
        <v>922</v>
      </c>
      <c r="F97" s="3" t="s">
        <v>2805</v>
      </c>
      <c r="G97" s="3" t="s">
        <v>317</v>
      </c>
      <c r="H97" s="2" t="s">
        <v>5819</v>
      </c>
      <c r="I97" s="3">
        <v>5.1377479083500001E-3</v>
      </c>
      <c r="J97" s="3">
        <v>7.8799999999999999E-3</v>
      </c>
      <c r="K97" s="3">
        <v>0.76679833333299996</v>
      </c>
      <c r="L97" s="3">
        <v>1.7536252777800001</v>
      </c>
      <c r="M97" s="3" t="s">
        <v>922</v>
      </c>
      <c r="N97" s="3"/>
      <c r="O97" s="3" t="s">
        <v>5820</v>
      </c>
      <c r="P97" s="3" t="s">
        <v>5821</v>
      </c>
      <c r="Q97" s="3" t="s">
        <v>5822</v>
      </c>
      <c r="R97" s="3" t="s">
        <v>344</v>
      </c>
      <c r="S97" s="3">
        <v>5.5069850000000002</v>
      </c>
      <c r="T97" s="3">
        <v>9.3575208333299997</v>
      </c>
      <c r="U97" s="3">
        <v>5.1377479083500001E-3</v>
      </c>
      <c r="V97" s="3">
        <v>4.2036130008899997E-2</v>
      </c>
      <c r="W97" s="3">
        <v>-0.98682694444399999</v>
      </c>
      <c r="X97" s="2" t="s">
        <v>393</v>
      </c>
      <c r="Y97" s="3" t="s">
        <v>5823</v>
      </c>
      <c r="Z97" s="3" t="s">
        <v>32</v>
      </c>
      <c r="AA97" s="3" t="s">
        <v>922</v>
      </c>
      <c r="AB97" s="3" t="s">
        <v>1144</v>
      </c>
      <c r="AC97" s="3" t="s">
        <v>396</v>
      </c>
      <c r="AD97" s="3">
        <v>4</v>
      </c>
      <c r="AE97" s="2" t="s">
        <v>389</v>
      </c>
      <c r="AF97" s="2" t="s">
        <v>5819</v>
      </c>
    </row>
    <row r="98" spans="1:32" x14ac:dyDescent="0.25">
      <c r="A98" s="2" t="s">
        <v>5766</v>
      </c>
      <c r="B98" s="3">
        <v>-1.7092552777800001</v>
      </c>
      <c r="C98" s="2" t="s">
        <v>5767</v>
      </c>
      <c r="D98" s="2" t="s">
        <v>5768</v>
      </c>
      <c r="E98" s="3" t="s">
        <v>1340</v>
      </c>
      <c r="F98" s="3" t="s">
        <v>2805</v>
      </c>
      <c r="G98" s="3" t="s">
        <v>317</v>
      </c>
      <c r="H98" s="2" t="s">
        <v>5769</v>
      </c>
      <c r="I98" s="3">
        <v>7.7993280202099998E-3</v>
      </c>
      <c r="J98" s="3">
        <v>7.9330000000000008E-3</v>
      </c>
      <c r="K98" s="3">
        <v>2.7197</v>
      </c>
      <c r="L98" s="3">
        <v>1.7092552777800001</v>
      </c>
      <c r="M98" s="3" t="s">
        <v>1340</v>
      </c>
      <c r="N98" s="3"/>
      <c r="O98" s="3" t="s">
        <v>5770</v>
      </c>
      <c r="P98" s="3" t="s">
        <v>344</v>
      </c>
      <c r="Q98" s="3" t="s">
        <v>5771</v>
      </c>
      <c r="R98" s="3" t="s">
        <v>344</v>
      </c>
      <c r="S98" s="3">
        <v>6.6285699999999999</v>
      </c>
      <c r="T98" s="3">
        <v>7.2626258333299996</v>
      </c>
      <c r="U98" s="3">
        <v>7.7993280202099998E-3</v>
      </c>
      <c r="V98" s="3">
        <v>1.69327146139E-4</v>
      </c>
      <c r="W98" s="3">
        <v>1.0104447222199999</v>
      </c>
      <c r="X98" s="2" t="s">
        <v>5772</v>
      </c>
      <c r="Y98" s="3" t="s">
        <v>5773</v>
      </c>
      <c r="Z98" s="3" t="s">
        <v>32</v>
      </c>
      <c r="AA98" s="3" t="s">
        <v>1186</v>
      </c>
      <c r="AB98" s="3"/>
      <c r="AC98" s="3" t="s">
        <v>997</v>
      </c>
      <c r="AD98" s="3">
        <v>2</v>
      </c>
      <c r="AE98" s="2" t="s">
        <v>5767</v>
      </c>
      <c r="AF98" s="2" t="s">
        <v>5769</v>
      </c>
    </row>
    <row r="99" spans="1:32" x14ac:dyDescent="0.25">
      <c r="A99" s="2" t="s">
        <v>4396</v>
      </c>
      <c r="B99" s="3">
        <v>-1.2120404761900001</v>
      </c>
      <c r="C99" s="2" t="s">
        <v>4397</v>
      </c>
      <c r="D99" s="2" t="s">
        <v>4398</v>
      </c>
      <c r="E99" s="3" t="s">
        <v>2214</v>
      </c>
      <c r="F99" s="3" t="s">
        <v>2805</v>
      </c>
      <c r="G99" s="3" t="s">
        <v>317</v>
      </c>
      <c r="H99" s="2" t="s">
        <v>4399</v>
      </c>
      <c r="I99" s="3">
        <v>8.0239999999999999E-3</v>
      </c>
      <c r="J99" s="3">
        <v>8.0239999999999999E-3</v>
      </c>
      <c r="K99" s="3">
        <v>-0.34890166666700001</v>
      </c>
      <c r="L99" s="3">
        <v>1.2120404761900001</v>
      </c>
      <c r="M99" s="3" t="s">
        <v>2214</v>
      </c>
      <c r="N99" s="3"/>
      <c r="O99" s="3" t="s">
        <v>4400</v>
      </c>
      <c r="P99" s="3" t="s">
        <v>4401</v>
      </c>
      <c r="Q99" s="3" t="s">
        <v>4402</v>
      </c>
      <c r="R99" s="3" t="s">
        <v>4403</v>
      </c>
      <c r="S99" s="3">
        <v>8.9354250000000004</v>
      </c>
      <c r="T99" s="3">
        <v>10.143530714300001</v>
      </c>
      <c r="U99" s="3">
        <v>9.8632688009399998E-3</v>
      </c>
      <c r="V99" s="3">
        <v>0.108647655915</v>
      </c>
      <c r="W99" s="3">
        <v>-1.5609421428600001</v>
      </c>
      <c r="X99" s="2" t="s">
        <v>4404</v>
      </c>
      <c r="Y99" s="3" t="s">
        <v>4405</v>
      </c>
      <c r="Z99" s="3" t="s">
        <v>32</v>
      </c>
      <c r="AA99" s="3" t="s">
        <v>346</v>
      </c>
      <c r="AB99" s="3" t="s">
        <v>395</v>
      </c>
      <c r="AC99" s="3" t="s">
        <v>840</v>
      </c>
      <c r="AD99" s="3">
        <v>3</v>
      </c>
      <c r="AE99" s="2" t="s">
        <v>4397</v>
      </c>
      <c r="AF99" s="2" t="s">
        <v>4399</v>
      </c>
    </row>
    <row r="100" spans="1:32" x14ac:dyDescent="0.25">
      <c r="A100" s="2" t="s">
        <v>1882</v>
      </c>
      <c r="B100" s="3">
        <v>1.1985202777799999</v>
      </c>
      <c r="C100" s="2" t="s">
        <v>1883</v>
      </c>
      <c r="D100" s="2" t="s">
        <v>1884</v>
      </c>
      <c r="E100" s="3" t="s">
        <v>589</v>
      </c>
      <c r="F100" s="3" t="s">
        <v>316</v>
      </c>
      <c r="G100" s="3" t="s">
        <v>317</v>
      </c>
      <c r="H100" s="2" t="s">
        <v>1885</v>
      </c>
      <c r="I100" s="3">
        <v>1.34322275061E-3</v>
      </c>
      <c r="J100" s="3">
        <v>8.1740000000000007E-3</v>
      </c>
      <c r="K100" s="3">
        <v>-1.3763016666700001</v>
      </c>
      <c r="L100" s="3">
        <v>-1.1985202777799999</v>
      </c>
      <c r="M100" s="3"/>
      <c r="N100" s="3" t="s">
        <v>589</v>
      </c>
      <c r="O100" s="3" t="s">
        <v>1886</v>
      </c>
      <c r="P100" s="3" t="s">
        <v>352</v>
      </c>
      <c r="Q100" s="3" t="s">
        <v>1887</v>
      </c>
      <c r="R100" s="3" t="s">
        <v>344</v>
      </c>
      <c r="S100" s="3">
        <v>7.0432649999999999</v>
      </c>
      <c r="T100" s="3">
        <v>9.6023708333299993</v>
      </c>
      <c r="U100" s="3">
        <v>1.34322275061E-3</v>
      </c>
      <c r="V100" s="3">
        <v>7.4761764016099998E-3</v>
      </c>
      <c r="W100" s="3">
        <v>-0.177781388889</v>
      </c>
      <c r="X100" s="2" t="s">
        <v>1888</v>
      </c>
      <c r="Y100" s="3" t="s">
        <v>1889</v>
      </c>
      <c r="Z100" s="3" t="s">
        <v>32</v>
      </c>
      <c r="AA100" s="3" t="s">
        <v>880</v>
      </c>
      <c r="AB100" s="3" t="s">
        <v>1644</v>
      </c>
      <c r="AC100" s="3" t="s">
        <v>329</v>
      </c>
      <c r="AD100" s="3">
        <v>5</v>
      </c>
      <c r="AE100" s="2" t="s">
        <v>1883</v>
      </c>
      <c r="AF100" s="2" t="s">
        <v>1885</v>
      </c>
    </row>
    <row r="101" spans="1:32" x14ac:dyDescent="0.25">
      <c r="A101" s="2" t="s">
        <v>4406</v>
      </c>
      <c r="B101" s="3">
        <v>-1.528713</v>
      </c>
      <c r="C101" s="2" t="s">
        <v>4407</v>
      </c>
      <c r="D101" s="2" t="s">
        <v>4408</v>
      </c>
      <c r="E101" s="3" t="s">
        <v>1584</v>
      </c>
      <c r="F101" s="3" t="s">
        <v>2805</v>
      </c>
      <c r="G101" s="3" t="s">
        <v>317</v>
      </c>
      <c r="H101" s="2" t="s">
        <v>5486</v>
      </c>
      <c r="I101" s="3">
        <v>7.9487798307400007E-3</v>
      </c>
      <c r="J101" s="3">
        <v>8.2220000000000001E-3</v>
      </c>
      <c r="K101" s="3">
        <v>9.3228333333299995E-2</v>
      </c>
      <c r="L101" s="3">
        <v>1.528713</v>
      </c>
      <c r="M101" s="3" t="s">
        <v>1584</v>
      </c>
      <c r="N101" s="3"/>
      <c r="O101" s="3" t="s">
        <v>4410</v>
      </c>
      <c r="P101" s="3" t="s">
        <v>4411</v>
      </c>
      <c r="Q101" s="3" t="s">
        <v>4412</v>
      </c>
      <c r="R101" s="3" t="s">
        <v>344</v>
      </c>
      <c r="S101" s="3">
        <v>10.624084999999999</v>
      </c>
      <c r="T101" s="3">
        <v>8.2351799999999997</v>
      </c>
      <c r="U101" s="3">
        <v>7.9487798307400007E-3</v>
      </c>
      <c r="V101" s="3">
        <v>0.45118712086899998</v>
      </c>
      <c r="W101" s="3">
        <v>-1.4354846666700001</v>
      </c>
      <c r="X101" s="2" t="s">
        <v>4413</v>
      </c>
      <c r="Y101" s="3" t="s">
        <v>4414</v>
      </c>
      <c r="Z101" s="3" t="s">
        <v>32</v>
      </c>
      <c r="AA101" s="3" t="s">
        <v>865</v>
      </c>
      <c r="AB101" s="3" t="s">
        <v>801</v>
      </c>
      <c r="AC101" s="3" t="s">
        <v>364</v>
      </c>
      <c r="AD101" s="3">
        <v>4</v>
      </c>
      <c r="AE101" s="2" t="s">
        <v>4407</v>
      </c>
      <c r="AF101" s="2" t="s">
        <v>5486</v>
      </c>
    </row>
    <row r="102" spans="1:32" x14ac:dyDescent="0.25">
      <c r="A102" s="2" t="s">
        <v>2009</v>
      </c>
      <c r="B102" s="3">
        <v>-1.4164600000000001</v>
      </c>
      <c r="C102" s="2" t="s">
        <v>2010</v>
      </c>
      <c r="D102" s="2" t="s">
        <v>2011</v>
      </c>
      <c r="E102" s="3" t="s">
        <v>1340</v>
      </c>
      <c r="F102" s="3" t="s">
        <v>2805</v>
      </c>
      <c r="G102" s="3" t="s">
        <v>317</v>
      </c>
      <c r="H102" s="2" t="s">
        <v>5190</v>
      </c>
      <c r="I102" s="3">
        <v>5.26988482386E-3</v>
      </c>
      <c r="J102" s="3">
        <v>8.2439999999999996E-3</v>
      </c>
      <c r="K102" s="3">
        <v>0.225763333333</v>
      </c>
      <c r="L102" s="3">
        <v>1.4164600000000001</v>
      </c>
      <c r="M102" s="3" t="s">
        <v>1340</v>
      </c>
      <c r="N102" s="3"/>
      <c r="O102" s="3" t="s">
        <v>5191</v>
      </c>
      <c r="P102" s="3" t="s">
        <v>5192</v>
      </c>
      <c r="Q102" s="3" t="s">
        <v>5193</v>
      </c>
      <c r="R102" s="3" t="s">
        <v>344</v>
      </c>
      <c r="S102" s="3">
        <v>9.6831999999999994</v>
      </c>
      <c r="T102" s="3">
        <v>7.5803666666699998</v>
      </c>
      <c r="U102" s="3">
        <v>5.26988482386E-3</v>
      </c>
      <c r="V102" s="3">
        <v>0.104682101349</v>
      </c>
      <c r="W102" s="3">
        <v>-1.1906966666700001</v>
      </c>
      <c r="X102" s="2" t="s">
        <v>2016</v>
      </c>
      <c r="Y102" s="3" t="s">
        <v>2017</v>
      </c>
      <c r="Z102" s="3" t="s">
        <v>31</v>
      </c>
      <c r="AA102" s="3" t="s">
        <v>1186</v>
      </c>
      <c r="AB102" s="3"/>
      <c r="AC102" s="3" t="s">
        <v>1186</v>
      </c>
      <c r="AD102" s="3">
        <v>2</v>
      </c>
      <c r="AE102" s="2" t="s">
        <v>2010</v>
      </c>
      <c r="AF102" s="2" t="s">
        <v>5190</v>
      </c>
    </row>
    <row r="103" spans="1:32" x14ac:dyDescent="0.25">
      <c r="A103" s="2" t="s">
        <v>3638</v>
      </c>
      <c r="B103" s="3">
        <v>-1.0973642857100001</v>
      </c>
      <c r="C103" s="2" t="s">
        <v>3639</v>
      </c>
      <c r="D103" s="2" t="s">
        <v>3640</v>
      </c>
      <c r="E103" s="3" t="s">
        <v>357</v>
      </c>
      <c r="F103" s="3" t="s">
        <v>2805</v>
      </c>
      <c r="G103" s="3" t="s">
        <v>317</v>
      </c>
      <c r="H103" s="2" t="s">
        <v>3641</v>
      </c>
      <c r="I103" s="3">
        <v>1.29620713504E-3</v>
      </c>
      <c r="J103" s="3">
        <v>8.3750000000000005E-3</v>
      </c>
      <c r="K103" s="3">
        <v>0.86759666666699997</v>
      </c>
      <c r="L103" s="3">
        <v>1.0973642857100001</v>
      </c>
      <c r="M103" s="3" t="s">
        <v>357</v>
      </c>
      <c r="N103" s="3"/>
      <c r="O103" s="3" t="s">
        <v>344</v>
      </c>
      <c r="P103" s="3" t="s">
        <v>344</v>
      </c>
      <c r="Q103" s="3"/>
      <c r="R103" s="3" t="s">
        <v>344</v>
      </c>
      <c r="S103" s="3">
        <v>8.5496700000000008</v>
      </c>
      <c r="T103" s="3">
        <v>8.3559485714299999</v>
      </c>
      <c r="U103" s="3">
        <v>1.29620713504E-3</v>
      </c>
      <c r="V103" s="3">
        <v>0.123448013478</v>
      </c>
      <c r="W103" s="3">
        <v>-0.229767619048</v>
      </c>
      <c r="X103" s="2" t="s">
        <v>3642</v>
      </c>
      <c r="Y103" s="3" t="s">
        <v>3643</v>
      </c>
      <c r="Z103" s="3" t="s">
        <v>31</v>
      </c>
      <c r="AA103" s="3" t="s">
        <v>357</v>
      </c>
      <c r="AB103" s="3"/>
      <c r="AC103" s="3" t="s">
        <v>632</v>
      </c>
      <c r="AD103" s="3">
        <v>2</v>
      </c>
      <c r="AE103" s="2" t="s">
        <v>3639</v>
      </c>
      <c r="AF103" s="2" t="s">
        <v>3641</v>
      </c>
    </row>
    <row r="104" spans="1:32" x14ac:dyDescent="0.25">
      <c r="A104" s="2" t="s">
        <v>1497</v>
      </c>
      <c r="B104" s="3">
        <v>1.2973611111100001</v>
      </c>
      <c r="C104" s="2" t="s">
        <v>1498</v>
      </c>
      <c r="D104" s="2" t="s">
        <v>1499</v>
      </c>
      <c r="E104" s="3" t="s">
        <v>315</v>
      </c>
      <c r="F104" s="3" t="s">
        <v>316</v>
      </c>
      <c r="G104" s="3" t="s">
        <v>317</v>
      </c>
      <c r="H104" s="2" t="s">
        <v>1562</v>
      </c>
      <c r="I104" s="3">
        <v>1.17914521723E-3</v>
      </c>
      <c r="J104" s="3">
        <v>8.4910000000000003E-3</v>
      </c>
      <c r="K104" s="3">
        <v>-6.2098333333299997E-2</v>
      </c>
      <c r="L104" s="3">
        <v>-1.2973611111100001</v>
      </c>
      <c r="M104" s="3"/>
      <c r="N104" s="3" t="s">
        <v>315</v>
      </c>
      <c r="O104" s="3" t="s">
        <v>1563</v>
      </c>
      <c r="P104" s="3" t="s">
        <v>1564</v>
      </c>
      <c r="Q104" s="3" t="s">
        <v>1565</v>
      </c>
      <c r="R104" s="3" t="s">
        <v>1566</v>
      </c>
      <c r="S104" s="3">
        <v>6.2555050000000003</v>
      </c>
      <c r="T104" s="3">
        <v>6.77931166667</v>
      </c>
      <c r="U104" s="3">
        <v>1.17914521723E-3</v>
      </c>
      <c r="V104" s="3">
        <v>0.38523018534199999</v>
      </c>
      <c r="W104" s="3">
        <v>1.23526277778</v>
      </c>
      <c r="X104" s="2" t="s">
        <v>1504</v>
      </c>
      <c r="Y104" s="3" t="s">
        <v>1567</v>
      </c>
      <c r="Z104" s="3" t="s">
        <v>32</v>
      </c>
      <c r="AA104" s="3" t="s">
        <v>315</v>
      </c>
      <c r="AB104" s="3" t="s">
        <v>395</v>
      </c>
      <c r="AC104" s="3" t="s">
        <v>730</v>
      </c>
      <c r="AD104" s="3">
        <v>3</v>
      </c>
      <c r="AE104" s="2" t="s">
        <v>1498</v>
      </c>
      <c r="AF104" s="2" t="s">
        <v>1562</v>
      </c>
    </row>
    <row r="105" spans="1:32" x14ac:dyDescent="0.25">
      <c r="A105" s="2" t="s">
        <v>2566</v>
      </c>
      <c r="B105" s="3">
        <v>1.04775369048</v>
      </c>
      <c r="C105" s="2" t="s">
        <v>2567</v>
      </c>
      <c r="D105" s="2" t="s">
        <v>2568</v>
      </c>
      <c r="E105" s="3" t="s">
        <v>2569</v>
      </c>
      <c r="F105" s="3" t="s">
        <v>316</v>
      </c>
      <c r="G105" s="3" t="s">
        <v>317</v>
      </c>
      <c r="H105" s="2" t="s">
        <v>2570</v>
      </c>
      <c r="I105" s="3">
        <v>1.22124038517E-3</v>
      </c>
      <c r="J105" s="3">
        <v>8.5170000000000003E-3</v>
      </c>
      <c r="K105" s="3">
        <v>-1.3407216666699999</v>
      </c>
      <c r="L105" s="3">
        <v>-1.04775369048</v>
      </c>
      <c r="M105" s="3"/>
      <c r="N105" s="3" t="s">
        <v>2569</v>
      </c>
      <c r="O105" s="3" t="s">
        <v>2571</v>
      </c>
      <c r="P105" s="3" t="s">
        <v>2572</v>
      </c>
      <c r="Q105" s="3" t="s">
        <v>2573</v>
      </c>
      <c r="R105" s="3" t="s">
        <v>344</v>
      </c>
      <c r="S105" s="3">
        <v>7.8907449999999999</v>
      </c>
      <c r="T105" s="3">
        <v>11.4981660714</v>
      </c>
      <c r="U105" s="3">
        <v>1.22124038517E-3</v>
      </c>
      <c r="V105" s="3">
        <v>8.0865626907200006E-3</v>
      </c>
      <c r="W105" s="3">
        <v>-0.29296797618999998</v>
      </c>
      <c r="X105" s="2" t="s">
        <v>2574</v>
      </c>
      <c r="Y105" s="3" t="s">
        <v>2575</v>
      </c>
      <c r="Z105" s="3" t="s">
        <v>32</v>
      </c>
      <c r="AA105" s="3"/>
      <c r="AB105" s="3" t="s">
        <v>459</v>
      </c>
      <c r="AC105" s="3" t="s">
        <v>906</v>
      </c>
      <c r="AD105" s="3">
        <v>3</v>
      </c>
      <c r="AE105" s="2" t="s">
        <v>2567</v>
      </c>
      <c r="AF105" s="2" t="s">
        <v>2570</v>
      </c>
    </row>
    <row r="106" spans="1:32" x14ac:dyDescent="0.25">
      <c r="A106" s="2" t="s">
        <v>563</v>
      </c>
      <c r="B106" s="3">
        <v>1.6754325000000001</v>
      </c>
      <c r="C106" s="2" t="s">
        <v>564</v>
      </c>
      <c r="D106" s="2" t="s">
        <v>565</v>
      </c>
      <c r="E106" s="3" t="s">
        <v>865</v>
      </c>
      <c r="F106" s="3" t="s">
        <v>316</v>
      </c>
      <c r="G106" s="3" t="s">
        <v>317</v>
      </c>
      <c r="H106" s="2" t="s">
        <v>866</v>
      </c>
      <c r="I106" s="3">
        <v>1.06293184023E-3</v>
      </c>
      <c r="J106" s="3">
        <v>8.5839999999999996E-3</v>
      </c>
      <c r="K106" s="3">
        <v>-0.46312999999999999</v>
      </c>
      <c r="L106" s="3">
        <v>-1.6754325000000001</v>
      </c>
      <c r="M106" s="3"/>
      <c r="N106" s="3" t="s">
        <v>865</v>
      </c>
      <c r="O106" s="3" t="s">
        <v>661</v>
      </c>
      <c r="P106" s="3" t="s">
        <v>662</v>
      </c>
      <c r="Q106" s="3" t="s">
        <v>663</v>
      </c>
      <c r="R106" s="3" t="s">
        <v>719</v>
      </c>
      <c r="S106" s="3">
        <v>9.8416599999999992</v>
      </c>
      <c r="T106" s="3">
        <v>9.8800425000000001</v>
      </c>
      <c r="U106" s="3">
        <v>1.06293184023E-3</v>
      </c>
      <c r="V106" s="3">
        <v>7.1534560641500003E-2</v>
      </c>
      <c r="W106" s="3">
        <v>1.2123025000000001</v>
      </c>
      <c r="X106" s="2" t="s">
        <v>570</v>
      </c>
      <c r="Y106" s="3" t="s">
        <v>867</v>
      </c>
      <c r="Z106" s="3" t="s">
        <v>32</v>
      </c>
      <c r="AA106" s="3" t="s">
        <v>865</v>
      </c>
      <c r="AB106" s="3"/>
      <c r="AC106" s="3" t="s">
        <v>338</v>
      </c>
      <c r="AD106" s="3">
        <v>2</v>
      </c>
      <c r="AE106" s="2" t="s">
        <v>564</v>
      </c>
      <c r="AF106" s="2" t="s">
        <v>866</v>
      </c>
    </row>
    <row r="107" spans="1:32" x14ac:dyDescent="0.25">
      <c r="A107" s="2" t="s">
        <v>5249</v>
      </c>
      <c r="B107" s="3">
        <v>-1.4784527777800001</v>
      </c>
      <c r="C107" s="2" t="s">
        <v>281</v>
      </c>
      <c r="D107" s="2" t="s">
        <v>5250</v>
      </c>
      <c r="E107" s="3" t="s">
        <v>357</v>
      </c>
      <c r="F107" s="3" t="s">
        <v>2805</v>
      </c>
      <c r="G107" s="3" t="s">
        <v>317</v>
      </c>
      <c r="H107" s="2" t="s">
        <v>5332</v>
      </c>
      <c r="I107" s="3">
        <v>4.9693918334599999E-3</v>
      </c>
      <c r="J107" s="3">
        <v>8.5909999999999997E-3</v>
      </c>
      <c r="K107" s="3">
        <v>0.175395</v>
      </c>
      <c r="L107" s="3">
        <v>1.4784527777800001</v>
      </c>
      <c r="M107" s="3" t="s">
        <v>357</v>
      </c>
      <c r="N107" s="3"/>
      <c r="O107" s="3" t="s">
        <v>344</v>
      </c>
      <c r="P107" s="3" t="s">
        <v>344</v>
      </c>
      <c r="Q107" s="3"/>
      <c r="R107" s="3" t="s">
        <v>2697</v>
      </c>
      <c r="S107" s="3">
        <v>8.101915</v>
      </c>
      <c r="T107" s="3">
        <v>8.07663166667</v>
      </c>
      <c r="U107" s="3">
        <v>4.9693918334599999E-3</v>
      </c>
      <c r="V107" s="3">
        <v>0.51684863693399996</v>
      </c>
      <c r="W107" s="3">
        <v>-1.3030577777800001</v>
      </c>
      <c r="X107" s="2" t="s">
        <v>5255</v>
      </c>
      <c r="Y107" s="3" t="s">
        <v>5333</v>
      </c>
      <c r="Z107" s="3" t="s">
        <v>31</v>
      </c>
      <c r="AA107" s="3" t="s">
        <v>357</v>
      </c>
      <c r="AB107" s="3"/>
      <c r="AC107" s="3" t="s">
        <v>531</v>
      </c>
      <c r="AD107" s="3">
        <v>2</v>
      </c>
      <c r="AE107" s="2" t="s">
        <v>281</v>
      </c>
      <c r="AF107" s="2" t="s">
        <v>5332</v>
      </c>
    </row>
    <row r="108" spans="1:32" x14ac:dyDescent="0.25">
      <c r="A108" s="2" t="s">
        <v>1860</v>
      </c>
      <c r="B108" s="3">
        <v>1.20482351852</v>
      </c>
      <c r="C108" s="2" t="s">
        <v>1861</v>
      </c>
      <c r="D108" s="2" t="s">
        <v>1862</v>
      </c>
      <c r="E108" s="3" t="s">
        <v>1863</v>
      </c>
      <c r="F108" s="3" t="s">
        <v>316</v>
      </c>
      <c r="G108" s="3" t="s">
        <v>317</v>
      </c>
      <c r="H108" s="2" t="s">
        <v>1864</v>
      </c>
      <c r="I108" s="3">
        <v>3.4421198382899999E-3</v>
      </c>
      <c r="J108" s="3">
        <v>8.6770000000000007E-3</v>
      </c>
      <c r="K108" s="3">
        <v>-1.887235</v>
      </c>
      <c r="L108" s="3">
        <v>-1.20482351852</v>
      </c>
      <c r="M108" s="3"/>
      <c r="N108" s="3" t="s">
        <v>1863</v>
      </c>
      <c r="O108" s="3" t="s">
        <v>1865</v>
      </c>
      <c r="P108" s="3" t="s">
        <v>1866</v>
      </c>
      <c r="Q108" s="3" t="s">
        <v>1867</v>
      </c>
      <c r="R108" s="3" t="s">
        <v>1868</v>
      </c>
      <c r="S108" s="3">
        <v>8.1426149999999993</v>
      </c>
      <c r="T108" s="3">
        <v>11.519909999999999</v>
      </c>
      <c r="U108" s="3">
        <v>3.4421198382899999E-3</v>
      </c>
      <c r="V108" s="3">
        <v>1.34487633624E-2</v>
      </c>
      <c r="W108" s="3">
        <v>-0.68241148148099995</v>
      </c>
      <c r="X108" s="2" t="s">
        <v>1869</v>
      </c>
      <c r="Y108" s="3" t="s">
        <v>1870</v>
      </c>
      <c r="Z108" s="3" t="s">
        <v>32</v>
      </c>
      <c r="AA108" s="3" t="s">
        <v>865</v>
      </c>
      <c r="AB108" s="3" t="s">
        <v>813</v>
      </c>
      <c r="AC108" s="3" t="s">
        <v>1863</v>
      </c>
      <c r="AD108" s="3">
        <v>3</v>
      </c>
      <c r="AE108" s="2" t="s">
        <v>1861</v>
      </c>
      <c r="AF108" s="2" t="s">
        <v>1864</v>
      </c>
    </row>
    <row r="109" spans="1:32" x14ac:dyDescent="0.25">
      <c r="A109" s="2" t="s">
        <v>312</v>
      </c>
      <c r="B109" s="3">
        <v>1.9637074999999999</v>
      </c>
      <c r="C109" s="2" t="s">
        <v>313</v>
      </c>
      <c r="D109" s="2" t="s">
        <v>314</v>
      </c>
      <c r="E109" s="3" t="s">
        <v>636</v>
      </c>
      <c r="F109" s="3" t="s">
        <v>316</v>
      </c>
      <c r="G109" s="3" t="s">
        <v>317</v>
      </c>
      <c r="H109" s="2" t="s">
        <v>637</v>
      </c>
      <c r="I109" s="3">
        <v>5.7739653560500001E-3</v>
      </c>
      <c r="J109" s="3">
        <v>8.7819999999999999E-3</v>
      </c>
      <c r="K109" s="3">
        <v>-1.8265849999999999</v>
      </c>
      <c r="L109" s="3">
        <v>-1.9637074999999999</v>
      </c>
      <c r="M109" s="3"/>
      <c r="N109" s="3" t="s">
        <v>636</v>
      </c>
      <c r="O109" s="3" t="s">
        <v>638</v>
      </c>
      <c r="P109" s="3" t="s">
        <v>344</v>
      </c>
      <c r="Q109" s="3" t="s">
        <v>639</v>
      </c>
      <c r="R109" s="3" t="s">
        <v>344</v>
      </c>
      <c r="S109" s="3">
        <v>7.7380550000000001</v>
      </c>
      <c r="T109" s="3">
        <v>9.0400475</v>
      </c>
      <c r="U109" s="3">
        <v>5.7739653560500001E-3</v>
      </c>
      <c r="V109" s="3">
        <v>1.02696879365E-3</v>
      </c>
      <c r="W109" s="3">
        <v>0.13712250000000001</v>
      </c>
      <c r="X109" s="2" t="s">
        <v>323</v>
      </c>
      <c r="Y109" s="3" t="s">
        <v>640</v>
      </c>
      <c r="Z109" s="3" t="s">
        <v>32</v>
      </c>
      <c r="AA109" s="3" t="s">
        <v>325</v>
      </c>
      <c r="AB109" s="3"/>
      <c r="AC109" s="3" t="s">
        <v>325</v>
      </c>
      <c r="AD109" s="3">
        <v>2</v>
      </c>
      <c r="AE109" s="2" t="s">
        <v>313</v>
      </c>
      <c r="AF109" s="2" t="s">
        <v>637</v>
      </c>
    </row>
    <row r="110" spans="1:32" x14ac:dyDescent="0.25">
      <c r="A110" s="2" t="s">
        <v>1497</v>
      </c>
      <c r="B110" s="3">
        <v>1.3316061111099999</v>
      </c>
      <c r="C110" s="2" t="s">
        <v>1498</v>
      </c>
      <c r="D110" s="2" t="s">
        <v>1499</v>
      </c>
      <c r="E110" s="3" t="s">
        <v>1186</v>
      </c>
      <c r="F110" s="3" t="s">
        <v>316</v>
      </c>
      <c r="G110" s="3" t="s">
        <v>317</v>
      </c>
      <c r="H110" s="2" t="s">
        <v>1500</v>
      </c>
      <c r="I110" s="3">
        <v>1.4330851179299999E-3</v>
      </c>
      <c r="J110" s="3">
        <v>8.8520000000000005E-3</v>
      </c>
      <c r="K110" s="3">
        <v>-9.6343333333300002E-2</v>
      </c>
      <c r="L110" s="3">
        <v>-1.3316061111099999</v>
      </c>
      <c r="M110" s="3"/>
      <c r="N110" s="3" t="s">
        <v>1186</v>
      </c>
      <c r="O110" s="3" t="s">
        <v>1501</v>
      </c>
      <c r="P110" s="3" t="s">
        <v>1502</v>
      </c>
      <c r="Q110" s="3" t="s">
        <v>1503</v>
      </c>
      <c r="R110" s="3" t="s">
        <v>344</v>
      </c>
      <c r="S110" s="3">
        <v>6.9955699999999998</v>
      </c>
      <c r="T110" s="3">
        <v>6.77931166667</v>
      </c>
      <c r="U110" s="3">
        <v>1.4330851179299999E-3</v>
      </c>
      <c r="V110" s="3">
        <v>0.59313845280999999</v>
      </c>
      <c r="W110" s="3">
        <v>1.23526277778</v>
      </c>
      <c r="X110" s="2" t="s">
        <v>1504</v>
      </c>
      <c r="Y110" s="3" t="s">
        <v>1505</v>
      </c>
      <c r="Z110" s="3" t="s">
        <v>32</v>
      </c>
      <c r="AA110" s="3" t="s">
        <v>1186</v>
      </c>
      <c r="AB110" s="3" t="s">
        <v>1506</v>
      </c>
      <c r="AC110" s="3" t="s">
        <v>730</v>
      </c>
      <c r="AD110" s="3">
        <v>5</v>
      </c>
      <c r="AE110" s="2" t="s">
        <v>1498</v>
      </c>
      <c r="AF110" s="2" t="s">
        <v>1500</v>
      </c>
    </row>
    <row r="111" spans="1:32" x14ac:dyDescent="0.25">
      <c r="A111" s="2" t="s">
        <v>563</v>
      </c>
      <c r="B111" s="3">
        <v>2.0531008333299998</v>
      </c>
      <c r="C111" s="2" t="s">
        <v>564</v>
      </c>
      <c r="D111" s="2" t="s">
        <v>565</v>
      </c>
      <c r="E111" s="3" t="s">
        <v>536</v>
      </c>
      <c r="F111" s="3" t="s">
        <v>316</v>
      </c>
      <c r="G111" s="3" t="s">
        <v>317</v>
      </c>
      <c r="H111" s="2" t="s">
        <v>566</v>
      </c>
      <c r="I111" s="3">
        <v>8.9280000000000002E-3</v>
      </c>
      <c r="J111" s="3">
        <v>8.9280000000000002E-3</v>
      </c>
      <c r="K111" s="3">
        <v>-0.84079833333300003</v>
      </c>
      <c r="L111" s="3">
        <v>-2.0531008333299998</v>
      </c>
      <c r="M111" s="3"/>
      <c r="N111" s="3" t="s">
        <v>536</v>
      </c>
      <c r="O111" s="3" t="s">
        <v>567</v>
      </c>
      <c r="P111" s="3" t="s">
        <v>568</v>
      </c>
      <c r="Q111" s="3" t="s">
        <v>569</v>
      </c>
      <c r="R111" s="3" t="s">
        <v>344</v>
      </c>
      <c r="S111" s="3">
        <v>8.9246449999999999</v>
      </c>
      <c r="T111" s="3">
        <v>9.8800425000000001</v>
      </c>
      <c r="U111" s="3">
        <v>1.0157771958900001E-2</v>
      </c>
      <c r="V111" s="3">
        <v>3.3302043184300002E-2</v>
      </c>
      <c r="W111" s="3">
        <v>1.2123025000000001</v>
      </c>
      <c r="X111" s="2" t="s">
        <v>570</v>
      </c>
      <c r="Y111" s="3" t="s">
        <v>571</v>
      </c>
      <c r="Z111" s="3" t="s">
        <v>32</v>
      </c>
      <c r="AA111" s="3" t="s">
        <v>536</v>
      </c>
      <c r="AB111" s="3" t="s">
        <v>453</v>
      </c>
      <c r="AC111" s="3" t="s">
        <v>338</v>
      </c>
      <c r="AD111" s="3">
        <v>3</v>
      </c>
      <c r="AE111" s="2" t="s">
        <v>564</v>
      </c>
      <c r="AF111" s="2" t="s">
        <v>566</v>
      </c>
    </row>
    <row r="112" spans="1:32" x14ac:dyDescent="0.25">
      <c r="A112" s="2" t="s">
        <v>5503</v>
      </c>
      <c r="B112" s="3">
        <v>-1.54114111111</v>
      </c>
      <c r="C112" s="2" t="s">
        <v>5504</v>
      </c>
      <c r="D112" s="2" t="s">
        <v>5505</v>
      </c>
      <c r="E112" s="3" t="s">
        <v>512</v>
      </c>
      <c r="F112" s="3" t="s">
        <v>2805</v>
      </c>
      <c r="G112" s="3" t="s">
        <v>317</v>
      </c>
      <c r="H112" s="2" t="s">
        <v>5506</v>
      </c>
      <c r="I112" s="3">
        <v>8.9362147421500008E-3</v>
      </c>
      <c r="J112" s="3">
        <v>8.9479999999999994E-3</v>
      </c>
      <c r="K112" s="3">
        <v>1.5020833333300001</v>
      </c>
      <c r="L112" s="3">
        <v>1.54114111111</v>
      </c>
      <c r="M112" s="3" t="s">
        <v>512</v>
      </c>
      <c r="N112" s="3"/>
      <c r="O112" s="3" t="s">
        <v>5507</v>
      </c>
      <c r="P112" s="3" t="s">
        <v>5508</v>
      </c>
      <c r="Q112" s="3" t="s">
        <v>5509</v>
      </c>
      <c r="R112" s="3" t="s">
        <v>344</v>
      </c>
      <c r="S112" s="3">
        <v>4.91554</v>
      </c>
      <c r="T112" s="3">
        <v>6.6198600000000001</v>
      </c>
      <c r="U112" s="3">
        <v>8.9362147421500008E-3</v>
      </c>
      <c r="V112" s="3">
        <v>2.7669785919499999E-2</v>
      </c>
      <c r="W112" s="3">
        <v>-3.90577777778E-2</v>
      </c>
      <c r="X112" s="2" t="s">
        <v>5510</v>
      </c>
      <c r="Y112" s="3" t="s">
        <v>5511</v>
      </c>
      <c r="Z112" s="3" t="s">
        <v>32</v>
      </c>
      <c r="AA112" s="3" t="s">
        <v>512</v>
      </c>
      <c r="AB112" s="3" t="s">
        <v>337</v>
      </c>
      <c r="AC112" s="3" t="s">
        <v>2133</v>
      </c>
      <c r="AD112" s="3">
        <v>3</v>
      </c>
      <c r="AE112" s="2" t="s">
        <v>5504</v>
      </c>
      <c r="AF112" s="2" t="s">
        <v>5506</v>
      </c>
    </row>
    <row r="113" spans="1:32" x14ac:dyDescent="0.25">
      <c r="A113" s="2" t="s">
        <v>2961</v>
      </c>
      <c r="B113" s="3">
        <v>-1.1338999999999999</v>
      </c>
      <c r="C113" s="2" t="s">
        <v>2962</v>
      </c>
      <c r="D113" s="2" t="s">
        <v>2963</v>
      </c>
      <c r="E113" s="3" t="s">
        <v>428</v>
      </c>
      <c r="F113" s="3" t="s">
        <v>2805</v>
      </c>
      <c r="G113" s="3" t="s">
        <v>317</v>
      </c>
      <c r="H113" s="2" t="s">
        <v>3980</v>
      </c>
      <c r="I113" s="3">
        <v>1.4261411841099999E-3</v>
      </c>
      <c r="J113" s="3">
        <v>8.9739999999999993E-3</v>
      </c>
      <c r="K113" s="3">
        <v>0.36525166666699999</v>
      </c>
      <c r="L113" s="3">
        <v>1.1338999999999999</v>
      </c>
      <c r="M113" s="3" t="s">
        <v>428</v>
      </c>
      <c r="N113" s="3"/>
      <c r="O113" s="3" t="s">
        <v>3981</v>
      </c>
      <c r="P113" s="3" t="s">
        <v>3982</v>
      </c>
      <c r="Q113" s="3" t="s">
        <v>3983</v>
      </c>
      <c r="R113" s="3" t="s">
        <v>344</v>
      </c>
      <c r="S113" s="3">
        <v>6.6070250000000001</v>
      </c>
      <c r="T113" s="3">
        <v>7.9619450000000001</v>
      </c>
      <c r="U113" s="3">
        <v>1.4261411841099999E-3</v>
      </c>
      <c r="V113" s="3">
        <v>0.37136420125300001</v>
      </c>
      <c r="W113" s="3">
        <v>-0.76864833333299998</v>
      </c>
      <c r="X113" s="2" t="s">
        <v>2965</v>
      </c>
      <c r="Y113" s="3" t="s">
        <v>3984</v>
      </c>
      <c r="Z113" s="3" t="s">
        <v>32</v>
      </c>
      <c r="AA113" s="3" t="s">
        <v>428</v>
      </c>
      <c r="AB113" s="3" t="s">
        <v>337</v>
      </c>
      <c r="AC113" s="3" t="s">
        <v>840</v>
      </c>
      <c r="AD113" s="3">
        <v>3</v>
      </c>
      <c r="AE113" s="2" t="s">
        <v>2962</v>
      </c>
      <c r="AF113" s="2" t="s">
        <v>3980</v>
      </c>
    </row>
    <row r="114" spans="1:32" x14ac:dyDescent="0.25">
      <c r="A114" s="2" t="s">
        <v>1301</v>
      </c>
      <c r="B114" s="3">
        <v>-1.08789791667</v>
      </c>
      <c r="C114" s="2" t="s">
        <v>85</v>
      </c>
      <c r="D114" s="2" t="s">
        <v>1302</v>
      </c>
      <c r="E114" s="3" t="s">
        <v>1709</v>
      </c>
      <c r="F114" s="3" t="s">
        <v>2805</v>
      </c>
      <c r="G114" s="3" t="s">
        <v>317</v>
      </c>
      <c r="H114" s="2" t="s">
        <v>3549</v>
      </c>
      <c r="I114" s="3">
        <v>9.0130000000000002E-3</v>
      </c>
      <c r="J114" s="3">
        <v>9.0130000000000002E-3</v>
      </c>
      <c r="K114" s="3">
        <v>-2.9215000000000001E-2</v>
      </c>
      <c r="L114" s="3">
        <v>1.08789791667</v>
      </c>
      <c r="M114" s="3" t="s">
        <v>1709</v>
      </c>
      <c r="N114" s="3"/>
      <c r="O114" s="3" t="s">
        <v>344</v>
      </c>
      <c r="P114" s="3" t="s">
        <v>344</v>
      </c>
      <c r="Q114" s="3"/>
      <c r="R114" s="3" t="s">
        <v>344</v>
      </c>
      <c r="S114" s="3">
        <v>8.4122450000000004</v>
      </c>
      <c r="T114" s="3">
        <v>8.6674325000000003</v>
      </c>
      <c r="U114" s="3">
        <v>1.0203676330600001E-2</v>
      </c>
      <c r="V114" s="3">
        <v>0.59996982063000004</v>
      </c>
      <c r="W114" s="3">
        <v>-1.11711291667</v>
      </c>
      <c r="X114" s="2" t="s">
        <v>1304</v>
      </c>
      <c r="Y114" s="3" t="s">
        <v>1305</v>
      </c>
      <c r="Z114" s="3" t="s">
        <v>31</v>
      </c>
      <c r="AA114" s="3" t="s">
        <v>391</v>
      </c>
      <c r="AB114" s="3"/>
      <c r="AC114" s="3" t="s">
        <v>391</v>
      </c>
      <c r="AD114" s="3">
        <v>2</v>
      </c>
      <c r="AE114" s="2" t="s">
        <v>85</v>
      </c>
      <c r="AF114" s="2" t="s">
        <v>3549</v>
      </c>
    </row>
    <row r="115" spans="1:32" x14ac:dyDescent="0.25">
      <c r="A115" s="2" t="s">
        <v>2812</v>
      </c>
      <c r="B115" s="3">
        <v>-1.00082583333</v>
      </c>
      <c r="C115" s="2" t="s">
        <v>2813</v>
      </c>
      <c r="D115" s="2" t="s">
        <v>2814</v>
      </c>
      <c r="E115" s="3" t="s">
        <v>625</v>
      </c>
      <c r="F115" s="3" t="s">
        <v>2805</v>
      </c>
      <c r="G115" s="3" t="s">
        <v>317</v>
      </c>
      <c r="H115" s="2" t="s">
        <v>2815</v>
      </c>
      <c r="I115" s="3">
        <v>8.8846279792499996E-3</v>
      </c>
      <c r="J115" s="3">
        <v>9.0930000000000004E-3</v>
      </c>
      <c r="K115" s="3">
        <v>-0.27413666666699998</v>
      </c>
      <c r="L115" s="3">
        <v>1.00082583333</v>
      </c>
      <c r="M115" s="3" t="s">
        <v>625</v>
      </c>
      <c r="N115" s="3"/>
      <c r="O115" s="3" t="s">
        <v>2816</v>
      </c>
      <c r="P115" s="3" t="s">
        <v>2817</v>
      </c>
      <c r="Q115" s="3" t="s">
        <v>2818</v>
      </c>
      <c r="R115" s="3" t="s">
        <v>2819</v>
      </c>
      <c r="S115" s="3">
        <v>9.2980300000000007</v>
      </c>
      <c r="T115" s="3">
        <v>7.9958974999999999</v>
      </c>
      <c r="U115" s="3">
        <v>8.8846279792499996E-3</v>
      </c>
      <c r="V115" s="3">
        <v>0.30469013611399998</v>
      </c>
      <c r="W115" s="3">
        <v>-1.2749625</v>
      </c>
      <c r="X115" s="2" t="s">
        <v>2820</v>
      </c>
      <c r="Y115" s="3" t="s">
        <v>2821</v>
      </c>
      <c r="Z115" s="3" t="s">
        <v>32</v>
      </c>
      <c r="AA115" s="3" t="s">
        <v>2822</v>
      </c>
      <c r="AB115" s="3" t="s">
        <v>2823</v>
      </c>
      <c r="AC115" s="3" t="s">
        <v>1186</v>
      </c>
      <c r="AD115" s="3">
        <v>5</v>
      </c>
      <c r="AE115" s="2" t="s">
        <v>2813</v>
      </c>
      <c r="AF115" s="2" t="s">
        <v>2815</v>
      </c>
    </row>
    <row r="116" spans="1:32" x14ac:dyDescent="0.25">
      <c r="A116" s="2" t="s">
        <v>1509</v>
      </c>
      <c r="B116" s="3">
        <v>1.1080099999999999</v>
      </c>
      <c r="C116" s="2" t="s">
        <v>128</v>
      </c>
      <c r="D116" s="2" t="s">
        <v>1510</v>
      </c>
      <c r="E116" s="3" t="s">
        <v>2345</v>
      </c>
      <c r="F116" s="3" t="s">
        <v>316</v>
      </c>
      <c r="G116" s="3" t="s">
        <v>317</v>
      </c>
      <c r="H116" s="2" t="s">
        <v>2346</v>
      </c>
      <c r="I116" s="3">
        <v>1.9214336567899999E-3</v>
      </c>
      <c r="J116" s="3">
        <v>9.1160000000000008E-3</v>
      </c>
      <c r="K116" s="3">
        <v>-0.41257500000000003</v>
      </c>
      <c r="L116" s="3">
        <v>-1.1080099999999999</v>
      </c>
      <c r="M116" s="3"/>
      <c r="N116" s="3" t="s">
        <v>2345</v>
      </c>
      <c r="O116" s="3" t="s">
        <v>1512</v>
      </c>
      <c r="P116" s="3" t="s">
        <v>1513</v>
      </c>
      <c r="Q116" s="3" t="s">
        <v>1514</v>
      </c>
      <c r="R116" s="3" t="s">
        <v>1515</v>
      </c>
      <c r="S116" s="3">
        <v>6.8384549999999997</v>
      </c>
      <c r="T116" s="3">
        <v>6.7848050000000004</v>
      </c>
      <c r="U116" s="3">
        <v>1.9214336567899999E-3</v>
      </c>
      <c r="V116" s="3">
        <v>0.25870121973999999</v>
      </c>
      <c r="W116" s="3">
        <v>0.69543500000000003</v>
      </c>
      <c r="X116" s="2" t="s">
        <v>1516</v>
      </c>
      <c r="Y116" s="3" t="s">
        <v>1859</v>
      </c>
      <c r="Z116" s="3" t="s">
        <v>32</v>
      </c>
      <c r="AA116" s="3" t="s">
        <v>596</v>
      </c>
      <c r="AB116" s="3"/>
      <c r="AC116" s="3" t="s">
        <v>865</v>
      </c>
      <c r="AD116" s="3">
        <v>2</v>
      </c>
      <c r="AE116" s="2" t="s">
        <v>128</v>
      </c>
      <c r="AF116" s="2" t="s">
        <v>2346</v>
      </c>
    </row>
    <row r="117" spans="1:32" x14ac:dyDescent="0.25">
      <c r="A117" s="2" t="s">
        <v>3047</v>
      </c>
      <c r="B117" s="3">
        <v>-1.03217633333</v>
      </c>
      <c r="C117" s="2" t="s">
        <v>3048</v>
      </c>
      <c r="D117" s="2" t="s">
        <v>3049</v>
      </c>
      <c r="E117" s="3" t="s">
        <v>391</v>
      </c>
      <c r="F117" s="3" t="s">
        <v>2805</v>
      </c>
      <c r="G117" s="3" t="s">
        <v>317</v>
      </c>
      <c r="H117" s="2" t="s">
        <v>3050</v>
      </c>
      <c r="I117" s="3">
        <v>5.7760731420800002E-3</v>
      </c>
      <c r="J117" s="3">
        <v>9.2099999999999994E-3</v>
      </c>
      <c r="K117" s="3">
        <v>-8.4628333333299999E-2</v>
      </c>
      <c r="L117" s="3">
        <v>1.03217633333</v>
      </c>
      <c r="M117" s="3" t="s">
        <v>391</v>
      </c>
      <c r="N117" s="3"/>
      <c r="O117" s="3" t="s">
        <v>344</v>
      </c>
      <c r="P117" s="3" t="s">
        <v>344</v>
      </c>
      <c r="Q117" s="3"/>
      <c r="R117" s="3" t="s">
        <v>344</v>
      </c>
      <c r="S117" s="3">
        <v>7.7851749999999997</v>
      </c>
      <c r="T117" s="3">
        <v>10.907247999999999</v>
      </c>
      <c r="U117" s="3">
        <v>5.7760731420800002E-3</v>
      </c>
      <c r="V117" s="3">
        <v>0.48552739593299998</v>
      </c>
      <c r="W117" s="3">
        <v>-1.11680466667</v>
      </c>
      <c r="X117" s="2" t="s">
        <v>3051</v>
      </c>
      <c r="Y117" s="3" t="s">
        <v>3052</v>
      </c>
      <c r="Z117" s="3" t="s">
        <v>32</v>
      </c>
      <c r="AA117" s="3" t="s">
        <v>1709</v>
      </c>
      <c r="AB117" s="3"/>
      <c r="AC117" s="3" t="s">
        <v>3053</v>
      </c>
      <c r="AD117" s="3">
        <v>2</v>
      </c>
      <c r="AE117" s="2" t="s">
        <v>3048</v>
      </c>
      <c r="AF117" s="2" t="s">
        <v>3050</v>
      </c>
    </row>
    <row r="118" spans="1:32" x14ac:dyDescent="0.25">
      <c r="A118" s="2" t="s">
        <v>3881</v>
      </c>
      <c r="B118" s="3">
        <v>-1.1207125</v>
      </c>
      <c r="C118" s="2" t="s">
        <v>3882</v>
      </c>
      <c r="D118" s="2" t="s">
        <v>3883</v>
      </c>
      <c r="E118" s="3" t="s">
        <v>581</v>
      </c>
      <c r="F118" s="3" t="s">
        <v>2805</v>
      </c>
      <c r="G118" s="3" t="s">
        <v>317</v>
      </c>
      <c r="H118" s="2" t="s">
        <v>3884</v>
      </c>
      <c r="I118" s="3">
        <v>5.5122940273499999E-3</v>
      </c>
      <c r="J118" s="3">
        <v>9.2329999999999999E-3</v>
      </c>
      <c r="K118" s="3">
        <v>1.7664133333300001</v>
      </c>
      <c r="L118" s="3">
        <v>1.1207125</v>
      </c>
      <c r="M118" s="3" t="s">
        <v>581</v>
      </c>
      <c r="N118" s="3"/>
      <c r="O118" s="3" t="s">
        <v>344</v>
      </c>
      <c r="P118" s="3" t="s">
        <v>344</v>
      </c>
      <c r="Q118" s="3"/>
      <c r="R118" s="3" t="s">
        <v>344</v>
      </c>
      <c r="S118" s="3">
        <v>8.1074000000000002</v>
      </c>
      <c r="T118" s="3">
        <v>10.023227500000001</v>
      </c>
      <c r="U118" s="3">
        <v>5.5122940273499999E-3</v>
      </c>
      <c r="V118" s="3">
        <v>3.8683630688799999E-3</v>
      </c>
      <c r="W118" s="3">
        <v>0.64570083333299999</v>
      </c>
      <c r="X118" s="2" t="s">
        <v>3885</v>
      </c>
      <c r="Y118" s="3" t="s">
        <v>3886</v>
      </c>
      <c r="Z118" s="3" t="s">
        <v>32</v>
      </c>
      <c r="AA118" s="3" t="s">
        <v>581</v>
      </c>
      <c r="AB118" s="3"/>
      <c r="AC118" s="3" t="s">
        <v>652</v>
      </c>
      <c r="AD118" s="3">
        <v>2</v>
      </c>
      <c r="AE118" s="2" t="s">
        <v>3882</v>
      </c>
      <c r="AF118" s="2" t="s">
        <v>3884</v>
      </c>
    </row>
    <row r="119" spans="1:32" x14ac:dyDescent="0.25">
      <c r="A119" s="2" t="s">
        <v>5574</v>
      </c>
      <c r="B119" s="3">
        <v>-1.8588625000000001</v>
      </c>
      <c r="C119" s="2" t="s">
        <v>99</v>
      </c>
      <c r="D119" s="2" t="s">
        <v>5575</v>
      </c>
      <c r="E119" s="3" t="s">
        <v>3676</v>
      </c>
      <c r="F119" s="3" t="s">
        <v>2805</v>
      </c>
      <c r="G119" s="3" t="s">
        <v>317</v>
      </c>
      <c r="H119" s="2" t="s">
        <v>5910</v>
      </c>
      <c r="I119" s="3">
        <v>9.2479999999999993E-3</v>
      </c>
      <c r="J119" s="3">
        <v>9.2479999999999993E-3</v>
      </c>
      <c r="K119" s="3">
        <v>1.05881</v>
      </c>
      <c r="L119" s="3">
        <v>1.8588625000000001</v>
      </c>
      <c r="M119" s="3" t="s">
        <v>3676</v>
      </c>
      <c r="N119" s="3"/>
      <c r="O119" s="3" t="s">
        <v>5911</v>
      </c>
      <c r="P119" s="3" t="s">
        <v>5912</v>
      </c>
      <c r="Q119" s="3" t="s">
        <v>5913</v>
      </c>
      <c r="R119" s="3" t="s">
        <v>344</v>
      </c>
      <c r="S119" s="3">
        <v>9.6442599999999992</v>
      </c>
      <c r="T119" s="3">
        <v>9.2988324999999996</v>
      </c>
      <c r="U119" s="3">
        <v>1.1179258501400001E-2</v>
      </c>
      <c r="V119" s="3">
        <v>1.75807278729E-2</v>
      </c>
      <c r="W119" s="3">
        <v>-0.80005250000000006</v>
      </c>
      <c r="X119" s="2" t="s">
        <v>5580</v>
      </c>
      <c r="Y119" s="3" t="s">
        <v>5914</v>
      </c>
      <c r="Z119" s="3" t="s">
        <v>32</v>
      </c>
      <c r="AA119" s="3"/>
      <c r="AB119" s="3" t="s">
        <v>459</v>
      </c>
      <c r="AC119" s="3" t="s">
        <v>5582</v>
      </c>
      <c r="AD119" s="3">
        <v>3</v>
      </c>
      <c r="AE119" s="2" t="s">
        <v>99</v>
      </c>
      <c r="AF119" s="2" t="s">
        <v>5910</v>
      </c>
    </row>
    <row r="120" spans="1:32" x14ac:dyDescent="0.25">
      <c r="A120" s="2" t="s">
        <v>1845</v>
      </c>
      <c r="B120" s="3">
        <v>1.21032805556</v>
      </c>
      <c r="C120" s="2" t="s">
        <v>1846</v>
      </c>
      <c r="D120" s="2" t="s">
        <v>1847</v>
      </c>
      <c r="E120" s="3" t="s">
        <v>659</v>
      </c>
      <c r="F120" s="3" t="s">
        <v>316</v>
      </c>
      <c r="G120" s="3" t="s">
        <v>317</v>
      </c>
      <c r="H120" s="2" t="s">
        <v>1848</v>
      </c>
      <c r="I120" s="3">
        <v>9.2750000000000003E-3</v>
      </c>
      <c r="J120" s="3">
        <v>9.2750000000000003E-3</v>
      </c>
      <c r="K120" s="3">
        <v>-2.1591499999999999</v>
      </c>
      <c r="L120" s="3">
        <v>-1.21032805556</v>
      </c>
      <c r="M120" s="3"/>
      <c r="N120" s="3" t="s">
        <v>659</v>
      </c>
      <c r="O120" s="3" t="s">
        <v>1849</v>
      </c>
      <c r="P120" s="3" t="s">
        <v>1850</v>
      </c>
      <c r="Q120" s="3" t="s">
        <v>1851</v>
      </c>
      <c r="R120" s="3" t="s">
        <v>1852</v>
      </c>
      <c r="S120" s="3">
        <v>10.789910000000001</v>
      </c>
      <c r="T120" s="3">
        <v>9.3166808333300004</v>
      </c>
      <c r="U120" s="3">
        <v>1.1177234280900001E-2</v>
      </c>
      <c r="V120" s="3">
        <v>6.9106216275500003E-3</v>
      </c>
      <c r="W120" s="3">
        <v>-0.94882194444400003</v>
      </c>
      <c r="X120" s="2" t="s">
        <v>1853</v>
      </c>
      <c r="Y120" s="3" t="s">
        <v>1854</v>
      </c>
      <c r="Z120" s="3" t="s">
        <v>31</v>
      </c>
      <c r="AA120" s="3" t="s">
        <v>659</v>
      </c>
      <c r="AB120" s="3" t="s">
        <v>337</v>
      </c>
      <c r="AC120" s="3" t="s">
        <v>1855</v>
      </c>
      <c r="AD120" s="3">
        <v>3</v>
      </c>
      <c r="AE120" s="2" t="s">
        <v>1846</v>
      </c>
      <c r="AF120" s="2" t="s">
        <v>1848</v>
      </c>
    </row>
    <row r="121" spans="1:32" x14ac:dyDescent="0.25">
      <c r="A121" s="2" t="s">
        <v>586</v>
      </c>
      <c r="B121" s="3">
        <v>2.0273411666699999</v>
      </c>
      <c r="C121" s="2" t="s">
        <v>587</v>
      </c>
      <c r="D121" s="2" t="s">
        <v>588</v>
      </c>
      <c r="E121" s="3" t="s">
        <v>589</v>
      </c>
      <c r="F121" s="3" t="s">
        <v>316</v>
      </c>
      <c r="G121" s="3" t="s">
        <v>317</v>
      </c>
      <c r="H121" s="2" t="s">
        <v>590</v>
      </c>
      <c r="I121" s="3">
        <v>9.5309999999999995E-3</v>
      </c>
      <c r="J121" s="3">
        <v>9.5309999999999995E-3</v>
      </c>
      <c r="K121" s="3">
        <v>-1.8503849999999999</v>
      </c>
      <c r="L121" s="3">
        <v>-2.0273411666699999</v>
      </c>
      <c r="M121" s="3"/>
      <c r="N121" s="3" t="s">
        <v>589</v>
      </c>
      <c r="O121" s="3" t="s">
        <v>591</v>
      </c>
      <c r="P121" s="3" t="s">
        <v>592</v>
      </c>
      <c r="Q121" s="3" t="s">
        <v>593</v>
      </c>
      <c r="R121" s="3" t="s">
        <v>344</v>
      </c>
      <c r="S121" s="3">
        <v>8.4998149999999999</v>
      </c>
      <c r="T121" s="3">
        <v>9.1655365</v>
      </c>
      <c r="U121" s="3">
        <v>1.05878735336E-2</v>
      </c>
      <c r="V121" s="3">
        <v>2.1772369604800001E-3</v>
      </c>
      <c r="W121" s="3">
        <v>0.17695616666700001</v>
      </c>
      <c r="X121" s="2" t="s">
        <v>594</v>
      </c>
      <c r="Y121" s="3" t="s">
        <v>595</v>
      </c>
      <c r="Z121" s="3" t="s">
        <v>32</v>
      </c>
      <c r="AA121" s="3" t="s">
        <v>596</v>
      </c>
      <c r="AB121" s="3" t="s">
        <v>597</v>
      </c>
      <c r="AC121" s="3" t="s">
        <v>598</v>
      </c>
      <c r="AD121" s="3">
        <v>3</v>
      </c>
      <c r="AE121" s="2" t="s">
        <v>587</v>
      </c>
      <c r="AF121" s="2" t="s">
        <v>590</v>
      </c>
    </row>
    <row r="122" spans="1:32" x14ac:dyDescent="0.25">
      <c r="A122" s="2" t="s">
        <v>377</v>
      </c>
      <c r="B122" s="3">
        <v>1.7817574603199999</v>
      </c>
      <c r="C122" s="2" t="s">
        <v>36</v>
      </c>
      <c r="D122" s="2" t="s">
        <v>378</v>
      </c>
      <c r="E122" s="3" t="s">
        <v>730</v>
      </c>
      <c r="F122" s="3" t="s">
        <v>316</v>
      </c>
      <c r="G122" s="3" t="s">
        <v>317</v>
      </c>
      <c r="H122" s="2" t="s">
        <v>731</v>
      </c>
      <c r="I122" s="3">
        <v>5.9688156834500003E-3</v>
      </c>
      <c r="J122" s="3">
        <v>9.5560000000000003E-3</v>
      </c>
      <c r="K122" s="3">
        <v>-1.4898566666699999</v>
      </c>
      <c r="L122" s="3">
        <v>-1.7817574603199999</v>
      </c>
      <c r="M122" s="3"/>
      <c r="N122" s="3" t="s">
        <v>730</v>
      </c>
      <c r="O122" s="3" t="s">
        <v>381</v>
      </c>
      <c r="P122" s="3" t="s">
        <v>382</v>
      </c>
      <c r="Q122" s="3" t="s">
        <v>383</v>
      </c>
      <c r="R122" s="3" t="s">
        <v>732</v>
      </c>
      <c r="S122" s="3">
        <v>9.7376299999999993</v>
      </c>
      <c r="T122" s="3">
        <v>7.8361292857100002</v>
      </c>
      <c r="U122" s="3">
        <v>5.9688156834500003E-3</v>
      </c>
      <c r="V122" s="3">
        <v>1.0686228383000001E-2</v>
      </c>
      <c r="W122" s="3">
        <v>0.29190079365100002</v>
      </c>
      <c r="X122" s="2" t="s">
        <v>385</v>
      </c>
      <c r="Y122" s="3" t="s">
        <v>733</v>
      </c>
      <c r="Z122" s="3" t="s">
        <v>31</v>
      </c>
      <c r="AA122" s="3" t="s">
        <v>730</v>
      </c>
      <c r="AB122" s="3"/>
      <c r="AC122" s="3" t="s">
        <v>387</v>
      </c>
      <c r="AD122" s="3">
        <v>2</v>
      </c>
      <c r="AE122" s="2" t="s">
        <v>36</v>
      </c>
      <c r="AF122" s="2" t="s">
        <v>731</v>
      </c>
    </row>
    <row r="123" spans="1:32" x14ac:dyDescent="0.25">
      <c r="A123" s="2" t="s">
        <v>1947</v>
      </c>
      <c r="B123" s="3">
        <v>1.1872549999999999</v>
      </c>
      <c r="C123" s="2" t="s">
        <v>1948</v>
      </c>
      <c r="D123" s="2" t="s">
        <v>1949</v>
      </c>
      <c r="E123" s="3" t="s">
        <v>615</v>
      </c>
      <c r="F123" s="3" t="s">
        <v>316</v>
      </c>
      <c r="G123" s="3" t="s">
        <v>317</v>
      </c>
      <c r="H123" s="2" t="s">
        <v>1950</v>
      </c>
      <c r="I123" s="3">
        <v>9.6880000000000004E-3</v>
      </c>
      <c r="J123" s="3">
        <v>9.6880000000000004E-3</v>
      </c>
      <c r="K123" s="3">
        <v>-0.74524999999999997</v>
      </c>
      <c r="L123" s="3">
        <v>-1.1872549999999999</v>
      </c>
      <c r="M123" s="3"/>
      <c r="N123" s="3" t="s">
        <v>615</v>
      </c>
      <c r="O123" s="3" t="s">
        <v>1951</v>
      </c>
      <c r="P123" s="3" t="s">
        <v>344</v>
      </c>
      <c r="Q123" s="3" t="s">
        <v>1952</v>
      </c>
      <c r="R123" s="3" t="s">
        <v>344</v>
      </c>
      <c r="S123" s="3">
        <v>7.7140000000000004</v>
      </c>
      <c r="T123" s="3">
        <v>6.7151050000000003</v>
      </c>
      <c r="U123" s="3">
        <v>1.10938092187E-2</v>
      </c>
      <c r="V123" s="3">
        <v>3.0276833251200001E-2</v>
      </c>
      <c r="W123" s="3">
        <v>0.44200499999999998</v>
      </c>
      <c r="X123" s="2" t="s">
        <v>1953</v>
      </c>
      <c r="Y123" s="3" t="s">
        <v>1954</v>
      </c>
      <c r="Z123" s="3" t="s">
        <v>32</v>
      </c>
      <c r="AA123" s="3" t="s">
        <v>621</v>
      </c>
      <c r="AB123" s="3" t="s">
        <v>1955</v>
      </c>
      <c r="AC123" s="3" t="s">
        <v>315</v>
      </c>
      <c r="AD123" s="3">
        <v>5</v>
      </c>
      <c r="AE123" s="2" t="s">
        <v>1948</v>
      </c>
      <c r="AF123" s="2" t="s">
        <v>1950</v>
      </c>
    </row>
    <row r="124" spans="1:32" x14ac:dyDescent="0.25">
      <c r="A124" s="2" t="s">
        <v>5512</v>
      </c>
      <c r="B124" s="3">
        <v>-1.5439725</v>
      </c>
      <c r="C124" s="2" t="s">
        <v>5513</v>
      </c>
      <c r="D124" s="2" t="s">
        <v>5514</v>
      </c>
      <c r="E124" s="3" t="s">
        <v>391</v>
      </c>
      <c r="F124" s="3" t="s">
        <v>2805</v>
      </c>
      <c r="G124" s="3" t="s">
        <v>317</v>
      </c>
      <c r="H124" s="2" t="s">
        <v>5515</v>
      </c>
      <c r="I124" s="3">
        <v>9.7429999999999999E-3</v>
      </c>
      <c r="J124" s="3">
        <v>9.7429999999999999E-3</v>
      </c>
      <c r="K124" s="3">
        <v>0.122765</v>
      </c>
      <c r="L124" s="3">
        <v>1.5439725</v>
      </c>
      <c r="M124" s="3" t="s">
        <v>391</v>
      </c>
      <c r="N124" s="3"/>
      <c r="O124" s="3" t="s">
        <v>5516</v>
      </c>
      <c r="P124" s="3" t="s">
        <v>5517</v>
      </c>
      <c r="Q124" s="3" t="s">
        <v>5518</v>
      </c>
      <c r="R124" s="3" t="s">
        <v>344</v>
      </c>
      <c r="S124" s="3">
        <v>7.1177250000000001</v>
      </c>
      <c r="T124" s="3">
        <v>10.321137500000001</v>
      </c>
      <c r="U124" s="3">
        <v>1.04161455438E-2</v>
      </c>
      <c r="V124" s="3">
        <v>0.75433603037700003</v>
      </c>
      <c r="W124" s="3">
        <v>-1.4212075</v>
      </c>
      <c r="X124" s="2" t="s">
        <v>5519</v>
      </c>
      <c r="Y124" s="3" t="s">
        <v>5520</v>
      </c>
      <c r="Z124" s="3" t="s">
        <v>32</v>
      </c>
      <c r="AA124" s="3" t="s">
        <v>391</v>
      </c>
      <c r="AB124" s="3"/>
      <c r="AC124" s="3" t="s">
        <v>906</v>
      </c>
      <c r="AD124" s="3">
        <v>2</v>
      </c>
      <c r="AE124" s="2" t="s">
        <v>5513</v>
      </c>
      <c r="AF124" s="2" t="s">
        <v>5515</v>
      </c>
    </row>
    <row r="125" spans="1:32" x14ac:dyDescent="0.25">
      <c r="A125" s="2" t="s">
        <v>435</v>
      </c>
      <c r="B125" s="3">
        <v>2.3292216666700001</v>
      </c>
      <c r="C125" s="2" t="s">
        <v>436</v>
      </c>
      <c r="D125" s="2" t="s">
        <v>437</v>
      </c>
      <c r="E125" s="3" t="s">
        <v>489</v>
      </c>
      <c r="F125" s="3" t="s">
        <v>316</v>
      </c>
      <c r="G125" s="3" t="s">
        <v>317</v>
      </c>
      <c r="H125" s="2" t="s">
        <v>490</v>
      </c>
      <c r="I125" s="3">
        <v>6.36494747507E-3</v>
      </c>
      <c r="J125" s="3">
        <v>9.7870000000000006E-3</v>
      </c>
      <c r="K125" s="3">
        <v>-2.0453966666699999</v>
      </c>
      <c r="L125" s="3">
        <v>-2.3292216666700001</v>
      </c>
      <c r="M125" s="3"/>
      <c r="N125" s="3" t="s">
        <v>489</v>
      </c>
      <c r="O125" s="3" t="s">
        <v>344</v>
      </c>
      <c r="P125" s="3" t="s">
        <v>344</v>
      </c>
      <c r="Q125" s="3"/>
      <c r="R125" s="3" t="s">
        <v>491</v>
      </c>
      <c r="S125" s="3">
        <v>9.2995000000000001</v>
      </c>
      <c r="T125" s="3">
        <v>10.021805000000001</v>
      </c>
      <c r="U125" s="3">
        <v>6.36494747507E-3</v>
      </c>
      <c r="V125" s="3">
        <v>1.22956706033E-2</v>
      </c>
      <c r="W125" s="3">
        <v>0.28382499999999999</v>
      </c>
      <c r="X125" s="2" t="s">
        <v>441</v>
      </c>
      <c r="Y125" s="3" t="s">
        <v>442</v>
      </c>
      <c r="Z125" s="3" t="s">
        <v>32</v>
      </c>
      <c r="AA125" s="3" t="s">
        <v>443</v>
      </c>
      <c r="AB125" s="3"/>
      <c r="AC125" s="3" t="s">
        <v>438</v>
      </c>
      <c r="AD125" s="3">
        <v>2</v>
      </c>
      <c r="AE125" s="2" t="s">
        <v>436</v>
      </c>
      <c r="AF125" s="2" t="s">
        <v>490</v>
      </c>
    </row>
    <row r="126" spans="1:32" x14ac:dyDescent="0.25">
      <c r="A126" s="2" t="s">
        <v>347</v>
      </c>
      <c r="B126" s="3">
        <v>1.47963666667</v>
      </c>
      <c r="C126" s="2" t="s">
        <v>109</v>
      </c>
      <c r="D126" s="2" t="s">
        <v>348</v>
      </c>
      <c r="E126" s="3" t="s">
        <v>659</v>
      </c>
      <c r="F126" s="3" t="s">
        <v>316</v>
      </c>
      <c r="G126" s="3" t="s">
        <v>317</v>
      </c>
      <c r="H126" s="2" t="s">
        <v>1231</v>
      </c>
      <c r="I126" s="3">
        <v>1.65754031876E-3</v>
      </c>
      <c r="J126" s="3">
        <v>9.8779999999999996E-3</v>
      </c>
      <c r="K126" s="3">
        <v>-2.73189666667</v>
      </c>
      <c r="L126" s="3">
        <v>-1.47963666667</v>
      </c>
      <c r="M126" s="3"/>
      <c r="N126" s="3" t="s">
        <v>659</v>
      </c>
      <c r="O126" s="3" t="s">
        <v>351</v>
      </c>
      <c r="P126" s="3" t="s">
        <v>352</v>
      </c>
      <c r="Q126" s="3" t="s">
        <v>353</v>
      </c>
      <c r="R126" s="3" t="s">
        <v>344</v>
      </c>
      <c r="S126" s="3">
        <v>8.4441600000000001</v>
      </c>
      <c r="T126" s="3">
        <v>7.8567824999999996</v>
      </c>
      <c r="U126" s="3">
        <v>1.65754031876E-3</v>
      </c>
      <c r="V126" s="3">
        <v>3.34543446227E-2</v>
      </c>
      <c r="W126" s="3">
        <v>-1.2522599999999999</v>
      </c>
      <c r="X126" s="2" t="s">
        <v>354</v>
      </c>
      <c r="Y126" s="3" t="s">
        <v>1232</v>
      </c>
      <c r="Z126" s="3" t="s">
        <v>32</v>
      </c>
      <c r="AA126" s="3" t="s">
        <v>659</v>
      </c>
      <c r="AB126" s="3"/>
      <c r="AC126" s="3" t="s">
        <v>356</v>
      </c>
      <c r="AD126" s="3">
        <v>2</v>
      </c>
      <c r="AE126" s="2" t="s">
        <v>109</v>
      </c>
      <c r="AF126" s="2" t="s">
        <v>1231</v>
      </c>
    </row>
    <row r="127" spans="1:32" x14ac:dyDescent="0.25">
      <c r="A127" s="2" t="s">
        <v>1066</v>
      </c>
      <c r="B127" s="3">
        <v>-1.1137948333300001</v>
      </c>
      <c r="C127" s="2" t="s">
        <v>1067</v>
      </c>
      <c r="D127" s="2" t="s">
        <v>1068</v>
      </c>
      <c r="E127" s="3" t="s">
        <v>652</v>
      </c>
      <c r="F127" s="3" t="s">
        <v>2805</v>
      </c>
      <c r="G127" s="3" t="s">
        <v>317</v>
      </c>
      <c r="H127" s="2" t="s">
        <v>3821</v>
      </c>
      <c r="I127" s="3">
        <v>9.894E-3</v>
      </c>
      <c r="J127" s="3">
        <v>9.894E-3</v>
      </c>
      <c r="K127" s="3">
        <v>0.216206666667</v>
      </c>
      <c r="L127" s="3">
        <v>1.1137948333300001</v>
      </c>
      <c r="M127" s="3" t="s">
        <v>652</v>
      </c>
      <c r="N127" s="3"/>
      <c r="O127" s="3" t="s">
        <v>344</v>
      </c>
      <c r="P127" s="3" t="s">
        <v>344</v>
      </c>
      <c r="Q127" s="3"/>
      <c r="R127" s="3" t="s">
        <v>3822</v>
      </c>
      <c r="S127" s="3">
        <v>9.2484800000000007</v>
      </c>
      <c r="T127" s="3">
        <v>7.6430594999999997</v>
      </c>
      <c r="U127" s="3">
        <v>1.0433853688899999E-2</v>
      </c>
      <c r="V127" s="3">
        <v>0.26321344801699997</v>
      </c>
      <c r="W127" s="3">
        <v>-0.89758816666700003</v>
      </c>
      <c r="X127" s="2" t="s">
        <v>1071</v>
      </c>
      <c r="Y127" s="3" t="s">
        <v>3823</v>
      </c>
      <c r="Z127" s="3" t="s">
        <v>31</v>
      </c>
      <c r="AA127" s="3" t="s">
        <v>652</v>
      </c>
      <c r="AB127" s="3"/>
      <c r="AC127" s="3" t="s">
        <v>1073</v>
      </c>
      <c r="AD127" s="3">
        <v>2</v>
      </c>
      <c r="AE127" s="2" t="s">
        <v>1067</v>
      </c>
      <c r="AF127" s="2" t="s">
        <v>3821</v>
      </c>
    </row>
    <row r="128" spans="1:32" x14ac:dyDescent="0.25">
      <c r="A128" s="2" t="s">
        <v>2936</v>
      </c>
      <c r="B128" s="3">
        <v>-1.0223510784300001</v>
      </c>
      <c r="C128" s="2" t="s">
        <v>2937</v>
      </c>
      <c r="D128" s="2" t="s">
        <v>2938</v>
      </c>
      <c r="E128" s="3" t="s">
        <v>2939</v>
      </c>
      <c r="F128" s="3" t="s">
        <v>2805</v>
      </c>
      <c r="G128" s="3" t="s">
        <v>317</v>
      </c>
      <c r="H128" s="2" t="s">
        <v>2940</v>
      </c>
      <c r="I128" s="3">
        <v>6.7492957004700004E-3</v>
      </c>
      <c r="J128" s="3">
        <v>9.9139999999999992E-3</v>
      </c>
      <c r="K128" s="3">
        <v>3.7991666666700001E-2</v>
      </c>
      <c r="L128" s="3">
        <v>1.0223510784300001</v>
      </c>
      <c r="M128" s="3" t="s">
        <v>2939</v>
      </c>
      <c r="N128" s="3"/>
      <c r="O128" s="3" t="s">
        <v>2941</v>
      </c>
      <c r="P128" s="3" t="s">
        <v>2942</v>
      </c>
      <c r="Q128" s="3" t="s">
        <v>2943</v>
      </c>
      <c r="R128" s="3" t="s">
        <v>344</v>
      </c>
      <c r="S128" s="3">
        <v>6.4289949999999996</v>
      </c>
      <c r="T128" s="3">
        <v>7.5079335294099998</v>
      </c>
      <c r="U128" s="3">
        <v>6.7492957004700004E-3</v>
      </c>
      <c r="V128" s="3">
        <v>0.929852215619</v>
      </c>
      <c r="W128" s="3">
        <v>-0.98435941176499997</v>
      </c>
      <c r="X128" s="2" t="s">
        <v>2944</v>
      </c>
      <c r="Y128" s="3" t="s">
        <v>2945</v>
      </c>
      <c r="Z128" s="3" t="s">
        <v>31</v>
      </c>
      <c r="AA128" s="3" t="s">
        <v>374</v>
      </c>
      <c r="AB128" s="3"/>
      <c r="AC128" s="3" t="s">
        <v>841</v>
      </c>
      <c r="AD128" s="3">
        <v>2</v>
      </c>
      <c r="AE128" s="2" t="s">
        <v>2937</v>
      </c>
      <c r="AF128" s="2" t="s">
        <v>2940</v>
      </c>
    </row>
    <row r="129" spans="1:32" x14ac:dyDescent="0.25">
      <c r="A129" s="2" t="s">
        <v>4077</v>
      </c>
      <c r="B129" s="3">
        <v>-1.18916</v>
      </c>
      <c r="C129" s="2" t="s">
        <v>4078</v>
      </c>
      <c r="D129" s="2" t="s">
        <v>4079</v>
      </c>
      <c r="E129" s="3" t="s">
        <v>400</v>
      </c>
      <c r="F129" s="3" t="s">
        <v>2805</v>
      </c>
      <c r="G129" s="3" t="s">
        <v>317</v>
      </c>
      <c r="H129" s="2" t="s">
        <v>4314</v>
      </c>
      <c r="I129" s="3">
        <v>1.69425696601E-3</v>
      </c>
      <c r="J129" s="3">
        <v>9.9570000000000006E-3</v>
      </c>
      <c r="K129" s="3">
        <v>1.4753333333300001E-2</v>
      </c>
      <c r="L129" s="3">
        <v>1.18916</v>
      </c>
      <c r="M129" s="3" t="s">
        <v>400</v>
      </c>
      <c r="N129" s="3"/>
      <c r="O129" s="3" t="s">
        <v>4315</v>
      </c>
      <c r="P129" s="3" t="s">
        <v>4316</v>
      </c>
      <c r="Q129" s="3" t="s">
        <v>4317</v>
      </c>
      <c r="R129" s="3" t="s">
        <v>4318</v>
      </c>
      <c r="S129" s="3">
        <v>7.93391</v>
      </c>
      <c r="T129" s="3">
        <v>8.6615900000000003</v>
      </c>
      <c r="U129" s="3">
        <v>1.69425696601E-3</v>
      </c>
      <c r="V129" s="3">
        <v>0.90799502567900003</v>
      </c>
      <c r="W129" s="3">
        <v>-1.1744066666699999</v>
      </c>
      <c r="X129" s="2" t="s">
        <v>4085</v>
      </c>
      <c r="Y129" s="3" t="s">
        <v>4319</v>
      </c>
      <c r="Z129" s="3" t="s">
        <v>32</v>
      </c>
      <c r="AA129" s="3" t="s">
        <v>400</v>
      </c>
      <c r="AB129" s="3" t="s">
        <v>475</v>
      </c>
      <c r="AC129" s="3" t="s">
        <v>1795</v>
      </c>
      <c r="AD129" s="3">
        <v>5</v>
      </c>
      <c r="AE129" s="2" t="s">
        <v>4078</v>
      </c>
      <c r="AF129" s="2" t="s">
        <v>4314</v>
      </c>
    </row>
    <row r="130" spans="1:32" x14ac:dyDescent="0.25">
      <c r="A130" s="2" t="s">
        <v>2651</v>
      </c>
      <c r="B130" s="3">
        <v>1.03233</v>
      </c>
      <c r="C130" s="2" t="s">
        <v>2652</v>
      </c>
      <c r="D130" s="2" t="s">
        <v>2653</v>
      </c>
      <c r="E130" s="3" t="s">
        <v>476</v>
      </c>
      <c r="F130" s="3" t="s">
        <v>316</v>
      </c>
      <c r="G130" s="3" t="s">
        <v>317</v>
      </c>
      <c r="H130" s="2" t="s">
        <v>2654</v>
      </c>
      <c r="I130" s="3">
        <v>1.60216189806E-3</v>
      </c>
      <c r="J130" s="3">
        <v>9.9850000000000008E-3</v>
      </c>
      <c r="K130" s="3">
        <v>-0.160238333333</v>
      </c>
      <c r="L130" s="3">
        <v>-1.03233</v>
      </c>
      <c r="M130" s="3"/>
      <c r="N130" s="3" t="s">
        <v>476</v>
      </c>
      <c r="O130" s="3" t="s">
        <v>2655</v>
      </c>
      <c r="P130" s="3" t="s">
        <v>2656</v>
      </c>
      <c r="Q130" s="3" t="s">
        <v>2657</v>
      </c>
      <c r="R130" s="3" t="s">
        <v>2658</v>
      </c>
      <c r="S130" s="3">
        <v>7.1910850000000002</v>
      </c>
      <c r="T130" s="3">
        <v>7.7255000000000003</v>
      </c>
      <c r="U130" s="3">
        <v>1.60216189806E-3</v>
      </c>
      <c r="V130" s="3">
        <v>0.117301509739</v>
      </c>
      <c r="W130" s="3">
        <v>0.872091666667</v>
      </c>
      <c r="X130" s="2" t="s">
        <v>2659</v>
      </c>
      <c r="Y130" s="3" t="s">
        <v>2660</v>
      </c>
      <c r="Z130" s="3" t="s">
        <v>32</v>
      </c>
      <c r="AA130" s="3" t="s">
        <v>476</v>
      </c>
      <c r="AB130" s="3" t="s">
        <v>2661</v>
      </c>
      <c r="AC130" s="3" t="s">
        <v>536</v>
      </c>
      <c r="AD130" s="3">
        <v>5</v>
      </c>
      <c r="AE130" s="2" t="s">
        <v>2652</v>
      </c>
      <c r="AF130" s="2" t="s">
        <v>2654</v>
      </c>
    </row>
    <row r="131" spans="1:32" x14ac:dyDescent="0.25">
      <c r="A131" s="2" t="s">
        <v>3824</v>
      </c>
      <c r="B131" s="3">
        <v>-1.1929733333300001</v>
      </c>
      <c r="C131" s="2" t="s">
        <v>3825</v>
      </c>
      <c r="D131" s="2" t="s">
        <v>3826</v>
      </c>
      <c r="E131" s="3" t="s">
        <v>2214</v>
      </c>
      <c r="F131" s="3" t="s">
        <v>2805</v>
      </c>
      <c r="G131" s="3" t="s">
        <v>317</v>
      </c>
      <c r="H131" s="2" t="s">
        <v>4334</v>
      </c>
      <c r="I131" s="3">
        <v>1.8259543717800001E-3</v>
      </c>
      <c r="J131" s="3">
        <v>9.9860000000000001E-3</v>
      </c>
      <c r="K131" s="3">
        <v>-2.3365E-2</v>
      </c>
      <c r="L131" s="3">
        <v>1.1929733333300001</v>
      </c>
      <c r="M131" s="3" t="s">
        <v>2214</v>
      </c>
      <c r="N131" s="3"/>
      <c r="O131" s="3" t="s">
        <v>4335</v>
      </c>
      <c r="P131" s="3" t="s">
        <v>4336</v>
      </c>
      <c r="Q131" s="3" t="s">
        <v>4337</v>
      </c>
      <c r="R131" s="3" t="s">
        <v>344</v>
      </c>
      <c r="S131" s="3">
        <v>8.9508349999999997</v>
      </c>
      <c r="T131" s="3">
        <v>9.9018840000000008</v>
      </c>
      <c r="U131" s="3">
        <v>1.8259543717800001E-3</v>
      </c>
      <c r="V131" s="3">
        <v>0.848839610455</v>
      </c>
      <c r="W131" s="3">
        <v>-1.21633833333</v>
      </c>
      <c r="X131" s="2" t="s">
        <v>3828</v>
      </c>
      <c r="Y131" s="3" t="s">
        <v>3829</v>
      </c>
      <c r="Z131" s="3" t="s">
        <v>32</v>
      </c>
      <c r="AA131" s="3" t="s">
        <v>2214</v>
      </c>
      <c r="AB131" s="3" t="s">
        <v>813</v>
      </c>
      <c r="AC131" s="3" t="s">
        <v>329</v>
      </c>
      <c r="AD131" s="3">
        <v>3</v>
      </c>
      <c r="AE131" s="2" t="s">
        <v>3825</v>
      </c>
      <c r="AF131" s="2" t="s">
        <v>4334</v>
      </c>
    </row>
    <row r="132" spans="1:32" x14ac:dyDescent="0.25">
      <c r="A132" s="2" t="s">
        <v>1371</v>
      </c>
      <c r="B132" s="3">
        <v>1.38523833333</v>
      </c>
      <c r="C132" s="2" t="s">
        <v>1372</v>
      </c>
      <c r="D132" s="2" t="s">
        <v>1373</v>
      </c>
      <c r="E132" s="3" t="s">
        <v>346</v>
      </c>
      <c r="F132" s="3" t="s">
        <v>316</v>
      </c>
      <c r="G132" s="3" t="s">
        <v>317</v>
      </c>
      <c r="H132" s="2" t="s">
        <v>1374</v>
      </c>
      <c r="I132" s="3">
        <v>1.62014285591E-3</v>
      </c>
      <c r="J132" s="3">
        <v>1.0017E-2</v>
      </c>
      <c r="K132" s="3">
        <v>-0.77820333333299996</v>
      </c>
      <c r="L132" s="3">
        <v>-1.38523833333</v>
      </c>
      <c r="M132" s="3"/>
      <c r="N132" s="3" t="s">
        <v>346</v>
      </c>
      <c r="O132" s="3" t="s">
        <v>1375</v>
      </c>
      <c r="P132" s="3" t="s">
        <v>1376</v>
      </c>
      <c r="Q132" s="3" t="s">
        <v>1377</v>
      </c>
      <c r="R132" s="3" t="s">
        <v>344</v>
      </c>
      <c r="S132" s="3">
        <v>6.9046500000000002</v>
      </c>
      <c r="T132" s="3">
        <v>6.134055</v>
      </c>
      <c r="U132" s="3">
        <v>1.62014285591E-3</v>
      </c>
      <c r="V132" s="3">
        <v>3.7358282246199997E-2</v>
      </c>
      <c r="W132" s="3">
        <v>0.60703499999999999</v>
      </c>
      <c r="X132" s="2" t="s">
        <v>1378</v>
      </c>
      <c r="Y132" s="3" t="s">
        <v>1379</v>
      </c>
      <c r="Z132" s="3" t="s">
        <v>32</v>
      </c>
      <c r="AA132" s="3" t="s">
        <v>346</v>
      </c>
      <c r="AB132" s="3"/>
      <c r="AC132" s="3" t="s">
        <v>1143</v>
      </c>
      <c r="AD132" s="3">
        <v>2</v>
      </c>
      <c r="AE132" s="2" t="s">
        <v>1372</v>
      </c>
      <c r="AF132" s="2" t="s">
        <v>1374</v>
      </c>
    </row>
    <row r="133" spans="1:32" x14ac:dyDescent="0.25">
      <c r="A133" s="2" t="s">
        <v>1118</v>
      </c>
      <c r="B133" s="3">
        <v>1.536675</v>
      </c>
      <c r="C133" s="2" t="s">
        <v>1119</v>
      </c>
      <c r="D133" s="2" t="s">
        <v>1120</v>
      </c>
      <c r="E133" s="3" t="s">
        <v>391</v>
      </c>
      <c r="F133" s="3" t="s">
        <v>316</v>
      </c>
      <c r="G133" s="3" t="s">
        <v>317</v>
      </c>
      <c r="H133" s="2" t="s">
        <v>1121</v>
      </c>
      <c r="I133" s="3">
        <v>1.5911858047699999E-3</v>
      </c>
      <c r="J133" s="3">
        <v>1.0071999999999999E-2</v>
      </c>
      <c r="K133" s="3">
        <v>-2.7068466666700002</v>
      </c>
      <c r="L133" s="3">
        <v>-1.536675</v>
      </c>
      <c r="M133" s="3"/>
      <c r="N133" s="3" t="s">
        <v>391</v>
      </c>
      <c r="O133" s="3" t="s">
        <v>344</v>
      </c>
      <c r="P133" s="3" t="s">
        <v>344</v>
      </c>
      <c r="Q133" s="3"/>
      <c r="R133" s="3" t="s">
        <v>344</v>
      </c>
      <c r="S133" s="3">
        <v>10.75971</v>
      </c>
      <c r="T133" s="3">
        <v>9.1506375000000002</v>
      </c>
      <c r="U133" s="3">
        <v>1.5911858047699999E-3</v>
      </c>
      <c r="V133" s="3">
        <v>1.6776638557300001E-4</v>
      </c>
      <c r="W133" s="3">
        <v>-1.1701716666699999</v>
      </c>
      <c r="X133" s="2" t="s">
        <v>1122</v>
      </c>
      <c r="Y133" s="3" t="s">
        <v>1123</v>
      </c>
      <c r="Z133" s="3" t="s">
        <v>31</v>
      </c>
      <c r="AA133" s="3" t="s">
        <v>391</v>
      </c>
      <c r="AB133" s="3"/>
      <c r="AC133" s="3" t="s">
        <v>357</v>
      </c>
      <c r="AD133" s="3">
        <v>2</v>
      </c>
      <c r="AE133" s="2" t="s">
        <v>1119</v>
      </c>
      <c r="AF133" s="2" t="s">
        <v>1121</v>
      </c>
    </row>
    <row r="134" spans="1:32" x14ac:dyDescent="0.25">
      <c r="A134" s="2" t="s">
        <v>2634</v>
      </c>
      <c r="B134" s="3">
        <v>1.0361505555599999</v>
      </c>
      <c r="C134" s="2" t="s">
        <v>2635</v>
      </c>
      <c r="D134" s="2" t="s">
        <v>2636</v>
      </c>
      <c r="E134" s="3" t="s">
        <v>329</v>
      </c>
      <c r="F134" s="3" t="s">
        <v>316</v>
      </c>
      <c r="G134" s="3" t="s">
        <v>317</v>
      </c>
      <c r="H134" s="2" t="s">
        <v>2637</v>
      </c>
      <c r="I134" s="3">
        <v>1.1862816225899999E-3</v>
      </c>
      <c r="J134" s="3">
        <v>1.0090999999999999E-2</v>
      </c>
      <c r="K134" s="3">
        <v>-1.75565666667</v>
      </c>
      <c r="L134" s="3">
        <v>-1.0361505555599999</v>
      </c>
      <c r="M134" s="3"/>
      <c r="N134" s="3" t="s">
        <v>329</v>
      </c>
      <c r="O134" s="3" t="s">
        <v>2638</v>
      </c>
      <c r="P134" s="3" t="s">
        <v>352</v>
      </c>
      <c r="Q134" s="3" t="s">
        <v>2639</v>
      </c>
      <c r="R134" s="3" t="s">
        <v>344</v>
      </c>
      <c r="S134" s="3">
        <v>7.7533799999999999</v>
      </c>
      <c r="T134" s="3">
        <v>7.8322716666699996</v>
      </c>
      <c r="U134" s="3">
        <v>1.1862816225899999E-3</v>
      </c>
      <c r="V134" s="3">
        <v>6.3769740779700004E-2</v>
      </c>
      <c r="W134" s="3">
        <v>-0.71950611111100005</v>
      </c>
      <c r="X134" s="2" t="s">
        <v>2640</v>
      </c>
      <c r="Y134" s="3" t="s">
        <v>2641</v>
      </c>
      <c r="Z134" s="3" t="s">
        <v>31</v>
      </c>
      <c r="AA134" s="3" t="s">
        <v>329</v>
      </c>
      <c r="AB134" s="3" t="s">
        <v>337</v>
      </c>
      <c r="AC134" s="3" t="s">
        <v>559</v>
      </c>
      <c r="AD134" s="3">
        <v>3</v>
      </c>
      <c r="AE134" s="2" t="s">
        <v>2635</v>
      </c>
      <c r="AF134" s="2" t="s">
        <v>2637</v>
      </c>
    </row>
    <row r="135" spans="1:32" x14ac:dyDescent="0.25">
      <c r="A135" s="2" t="s">
        <v>3802</v>
      </c>
      <c r="B135" s="3">
        <v>-1.11278566667</v>
      </c>
      <c r="C135" s="2" t="s">
        <v>3803</v>
      </c>
      <c r="D135" s="2" t="s">
        <v>3804</v>
      </c>
      <c r="E135" s="3" t="s">
        <v>531</v>
      </c>
      <c r="F135" s="3" t="s">
        <v>2805</v>
      </c>
      <c r="G135" s="3" t="s">
        <v>317</v>
      </c>
      <c r="H135" s="2" t="s">
        <v>3805</v>
      </c>
      <c r="I135" s="3">
        <v>1.0177E-2</v>
      </c>
      <c r="J135" s="3">
        <v>1.0177E-2</v>
      </c>
      <c r="K135" s="3">
        <v>0.46816999999999998</v>
      </c>
      <c r="L135" s="3">
        <v>1.11278566667</v>
      </c>
      <c r="M135" s="3" t="s">
        <v>531</v>
      </c>
      <c r="N135" s="3"/>
      <c r="O135" s="3" t="s">
        <v>3806</v>
      </c>
      <c r="P135" s="3" t="s">
        <v>3807</v>
      </c>
      <c r="Q135" s="3" t="s">
        <v>3808</v>
      </c>
      <c r="R135" s="3" t="s">
        <v>344</v>
      </c>
      <c r="S135" s="3">
        <v>6.4782500000000001</v>
      </c>
      <c r="T135" s="3">
        <v>7.2924930000000003</v>
      </c>
      <c r="U135" s="3">
        <v>1.29371765585E-2</v>
      </c>
      <c r="V135" s="3">
        <v>3.1629103693899999E-2</v>
      </c>
      <c r="W135" s="3">
        <v>-0.64461566666699999</v>
      </c>
      <c r="X135" s="2" t="s">
        <v>3809</v>
      </c>
      <c r="Y135" s="3" t="s">
        <v>3810</v>
      </c>
      <c r="Z135" s="3" t="s">
        <v>32</v>
      </c>
      <c r="AA135" s="3" t="s">
        <v>2489</v>
      </c>
      <c r="AB135" s="3"/>
      <c r="AC135" s="3" t="s">
        <v>2489</v>
      </c>
      <c r="AD135" s="3">
        <v>2</v>
      </c>
      <c r="AE135" s="2" t="s">
        <v>3803</v>
      </c>
      <c r="AF135" s="2" t="s">
        <v>3805</v>
      </c>
    </row>
    <row r="136" spans="1:32" x14ac:dyDescent="0.25">
      <c r="A136" s="2" t="s">
        <v>1871</v>
      </c>
      <c r="B136" s="3">
        <v>1.2039225</v>
      </c>
      <c r="C136" s="2" t="s">
        <v>1872</v>
      </c>
      <c r="D136" s="2" t="s">
        <v>1873</v>
      </c>
      <c r="E136" s="3" t="s">
        <v>1874</v>
      </c>
      <c r="F136" s="3" t="s">
        <v>316</v>
      </c>
      <c r="G136" s="3" t="s">
        <v>317</v>
      </c>
      <c r="H136" s="2" t="s">
        <v>1875</v>
      </c>
      <c r="I136" s="3">
        <v>4.5671550537599997E-3</v>
      </c>
      <c r="J136" s="3">
        <v>1.0240000000000001E-2</v>
      </c>
      <c r="K136" s="3">
        <v>-2.1039500000000002</v>
      </c>
      <c r="L136" s="3">
        <v>-1.2039225</v>
      </c>
      <c r="M136" s="3"/>
      <c r="N136" s="3" t="s">
        <v>1874</v>
      </c>
      <c r="O136" s="3" t="s">
        <v>1876</v>
      </c>
      <c r="P136" s="3" t="s">
        <v>1877</v>
      </c>
      <c r="Q136" s="3" t="s">
        <v>1878</v>
      </c>
      <c r="R136" s="3" t="s">
        <v>1879</v>
      </c>
      <c r="S136" s="3">
        <v>8.7467500000000005</v>
      </c>
      <c r="T136" s="3">
        <v>9.5321400000000001</v>
      </c>
      <c r="U136" s="3">
        <v>4.5671550537599997E-3</v>
      </c>
      <c r="V136" s="3">
        <v>8.2063364776400003E-3</v>
      </c>
      <c r="W136" s="3">
        <v>-0.90002749999999998</v>
      </c>
      <c r="X136" s="2" t="s">
        <v>1880</v>
      </c>
      <c r="Y136" s="3" t="s">
        <v>1881</v>
      </c>
      <c r="Z136" s="3" t="s">
        <v>32</v>
      </c>
      <c r="AA136" s="3" t="s">
        <v>428</v>
      </c>
      <c r="AB136" s="3" t="s">
        <v>395</v>
      </c>
      <c r="AC136" s="3" t="s">
        <v>820</v>
      </c>
      <c r="AD136" s="3">
        <v>3</v>
      </c>
      <c r="AE136" s="2" t="s">
        <v>1872</v>
      </c>
      <c r="AF136" s="2" t="s">
        <v>1875</v>
      </c>
    </row>
    <row r="137" spans="1:32" x14ac:dyDescent="0.25">
      <c r="A137" s="2" t="s">
        <v>326</v>
      </c>
      <c r="B137" s="3">
        <v>3.4916377777799998</v>
      </c>
      <c r="C137" s="2" t="s">
        <v>327</v>
      </c>
      <c r="D137" s="2" t="s">
        <v>328</v>
      </c>
      <c r="E137" s="3" t="s">
        <v>329</v>
      </c>
      <c r="F137" s="3" t="s">
        <v>316</v>
      </c>
      <c r="G137" s="3" t="s">
        <v>317</v>
      </c>
      <c r="H137" s="2" t="s">
        <v>330</v>
      </c>
      <c r="I137" s="3">
        <v>1.0255E-2</v>
      </c>
      <c r="J137" s="3">
        <v>1.0255E-2</v>
      </c>
      <c r="K137" s="3">
        <v>-2.1263266666699998</v>
      </c>
      <c r="L137" s="3">
        <v>-3.4916377777799998</v>
      </c>
      <c r="M137" s="3"/>
      <c r="N137" s="3" t="s">
        <v>329</v>
      </c>
      <c r="O137" s="3" t="s">
        <v>331</v>
      </c>
      <c r="P137" s="3" t="s">
        <v>332</v>
      </c>
      <c r="Q137" s="3" t="s">
        <v>333</v>
      </c>
      <c r="R137" s="3" t="s">
        <v>334</v>
      </c>
      <c r="S137" s="3">
        <v>6.3031600000000001</v>
      </c>
      <c r="T137" s="3">
        <v>7.80681333333</v>
      </c>
      <c r="U137" s="3">
        <v>1.27500287921E-2</v>
      </c>
      <c r="V137" s="3">
        <v>3.2566079920100001E-2</v>
      </c>
      <c r="W137" s="3">
        <v>1.36531111111</v>
      </c>
      <c r="X137" s="2" t="s">
        <v>335</v>
      </c>
      <c r="Y137" s="3" t="s">
        <v>336</v>
      </c>
      <c r="Z137" s="3" t="s">
        <v>32</v>
      </c>
      <c r="AA137" s="3" t="s">
        <v>329</v>
      </c>
      <c r="AB137" s="3" t="s">
        <v>337</v>
      </c>
      <c r="AC137" s="3" t="s">
        <v>338</v>
      </c>
      <c r="AD137" s="3">
        <v>3</v>
      </c>
      <c r="AE137" s="2" t="s">
        <v>327</v>
      </c>
      <c r="AF137" s="2" t="s">
        <v>330</v>
      </c>
    </row>
    <row r="138" spans="1:32" x14ac:dyDescent="0.25">
      <c r="A138" s="2" t="s">
        <v>2432</v>
      </c>
      <c r="B138" s="3">
        <v>1.08668916667</v>
      </c>
      <c r="C138" s="2" t="s">
        <v>2433</v>
      </c>
      <c r="D138" s="2" t="s">
        <v>2434</v>
      </c>
      <c r="E138" s="3" t="s">
        <v>581</v>
      </c>
      <c r="F138" s="3" t="s">
        <v>316</v>
      </c>
      <c r="G138" s="3" t="s">
        <v>317</v>
      </c>
      <c r="H138" s="2" t="s">
        <v>2435</v>
      </c>
      <c r="I138" s="3">
        <v>6.8251490709299997E-3</v>
      </c>
      <c r="J138" s="3">
        <v>1.0352E-2</v>
      </c>
      <c r="K138" s="3">
        <v>-1.9861266666699999</v>
      </c>
      <c r="L138" s="3">
        <v>-1.08668916667</v>
      </c>
      <c r="M138" s="3"/>
      <c r="N138" s="3" t="s">
        <v>581</v>
      </c>
      <c r="O138" s="3" t="s">
        <v>344</v>
      </c>
      <c r="P138" s="3" t="s">
        <v>344</v>
      </c>
      <c r="Q138" s="3"/>
      <c r="R138" s="3" t="s">
        <v>2436</v>
      </c>
      <c r="S138" s="3">
        <v>10.4763</v>
      </c>
      <c r="T138" s="3">
        <v>9.5043291666700007</v>
      </c>
      <c r="U138" s="3">
        <v>6.8251490709299997E-3</v>
      </c>
      <c r="V138" s="3">
        <v>1.1005339443100001E-3</v>
      </c>
      <c r="W138" s="3">
        <v>-0.8994375</v>
      </c>
      <c r="X138" s="2" t="s">
        <v>2437</v>
      </c>
      <c r="Y138" s="3" t="s">
        <v>2438</v>
      </c>
      <c r="Z138" s="3" t="s">
        <v>32</v>
      </c>
      <c r="AA138" s="3" t="s">
        <v>1396</v>
      </c>
      <c r="AB138" s="3" t="s">
        <v>506</v>
      </c>
      <c r="AC138" s="3" t="s">
        <v>632</v>
      </c>
      <c r="AD138" s="3">
        <v>3</v>
      </c>
      <c r="AE138" s="2" t="s">
        <v>2433</v>
      </c>
      <c r="AF138" s="2" t="s">
        <v>2435</v>
      </c>
    </row>
    <row r="139" spans="1:32" x14ac:dyDescent="0.25">
      <c r="A139" s="2" t="s">
        <v>4740</v>
      </c>
      <c r="B139" s="3">
        <v>-1.2812113333299999</v>
      </c>
      <c r="C139" s="2" t="s">
        <v>4741</v>
      </c>
      <c r="D139" s="2" t="s">
        <v>4742</v>
      </c>
      <c r="E139" s="3" t="s">
        <v>391</v>
      </c>
      <c r="F139" s="3" t="s">
        <v>2805</v>
      </c>
      <c r="G139" s="3" t="s">
        <v>317</v>
      </c>
      <c r="H139" s="2" t="s">
        <v>4743</v>
      </c>
      <c r="I139" s="3">
        <v>6.6168698299900004E-3</v>
      </c>
      <c r="J139" s="3">
        <v>1.0409E-2</v>
      </c>
      <c r="K139" s="3">
        <v>0.14791000000000001</v>
      </c>
      <c r="L139" s="3">
        <v>1.2812113333299999</v>
      </c>
      <c r="M139" s="3" t="s">
        <v>391</v>
      </c>
      <c r="N139" s="3"/>
      <c r="O139" s="3" t="s">
        <v>4744</v>
      </c>
      <c r="P139" s="3" t="s">
        <v>4745</v>
      </c>
      <c r="Q139" s="3" t="s">
        <v>4746</v>
      </c>
      <c r="R139" s="3" t="s">
        <v>344</v>
      </c>
      <c r="S139" s="3">
        <v>8.9150500000000008</v>
      </c>
      <c r="T139" s="3">
        <v>9.829466</v>
      </c>
      <c r="U139" s="3">
        <v>6.6168698299900004E-3</v>
      </c>
      <c r="V139" s="3">
        <v>0.28191510752499999</v>
      </c>
      <c r="W139" s="3">
        <v>-1.1333013333299999</v>
      </c>
      <c r="X139" s="2" t="s">
        <v>4747</v>
      </c>
      <c r="Y139" s="3" t="s">
        <v>4748</v>
      </c>
      <c r="Z139" s="3" t="s">
        <v>31</v>
      </c>
      <c r="AA139" s="3" t="s">
        <v>391</v>
      </c>
      <c r="AB139" s="3"/>
      <c r="AC139" s="3" t="s">
        <v>315</v>
      </c>
      <c r="AD139" s="3">
        <v>2</v>
      </c>
      <c r="AE139" s="2" t="s">
        <v>4741</v>
      </c>
      <c r="AF139" s="2" t="s">
        <v>4743</v>
      </c>
    </row>
    <row r="140" spans="1:32" x14ac:dyDescent="0.25">
      <c r="A140" s="2" t="s">
        <v>3152</v>
      </c>
      <c r="B140" s="3">
        <v>-1.2412508333300001</v>
      </c>
      <c r="C140" s="2" t="s">
        <v>3153</v>
      </c>
      <c r="D140" s="2" t="s">
        <v>3154</v>
      </c>
      <c r="E140" s="3" t="s">
        <v>418</v>
      </c>
      <c r="F140" s="3" t="s">
        <v>2805</v>
      </c>
      <c r="G140" s="3" t="s">
        <v>317</v>
      </c>
      <c r="H140" s="2" t="s">
        <v>4589</v>
      </c>
      <c r="I140" s="3">
        <v>1.3850310961900001E-3</v>
      </c>
      <c r="J140" s="3">
        <v>1.0462000000000001E-2</v>
      </c>
      <c r="K140" s="3">
        <v>0.506531666667</v>
      </c>
      <c r="L140" s="3">
        <v>1.2412508333300001</v>
      </c>
      <c r="M140" s="3" t="s">
        <v>418</v>
      </c>
      <c r="N140" s="3"/>
      <c r="O140" s="3" t="s">
        <v>4590</v>
      </c>
      <c r="P140" s="3" t="s">
        <v>3157</v>
      </c>
      <c r="Q140" s="3" t="s">
        <v>4591</v>
      </c>
      <c r="R140" s="3" t="s">
        <v>344</v>
      </c>
      <c r="S140" s="3">
        <v>5.8122150000000001</v>
      </c>
      <c r="T140" s="3">
        <v>9.3747924999999999</v>
      </c>
      <c r="U140" s="3">
        <v>1.3850310961900001E-3</v>
      </c>
      <c r="V140" s="3">
        <v>0.13502883132599999</v>
      </c>
      <c r="W140" s="3">
        <v>-0.73471916666699999</v>
      </c>
      <c r="X140" s="2" t="s">
        <v>3159</v>
      </c>
      <c r="Y140" s="3" t="s">
        <v>4592</v>
      </c>
      <c r="Z140" s="3" t="s">
        <v>32</v>
      </c>
      <c r="AA140" s="3" t="s">
        <v>412</v>
      </c>
      <c r="AB140" s="3" t="s">
        <v>4593</v>
      </c>
      <c r="AC140" s="3" t="s">
        <v>922</v>
      </c>
      <c r="AD140" s="3">
        <v>5</v>
      </c>
      <c r="AE140" s="2" t="s">
        <v>3153</v>
      </c>
      <c r="AF140" s="2" t="s">
        <v>4589</v>
      </c>
    </row>
    <row r="141" spans="1:32" x14ac:dyDescent="0.25">
      <c r="A141" s="2" t="s">
        <v>701</v>
      </c>
      <c r="B141" s="3">
        <v>1.6709116666699999</v>
      </c>
      <c r="C141" s="2" t="s">
        <v>702</v>
      </c>
      <c r="D141" s="2" t="s">
        <v>703</v>
      </c>
      <c r="E141" s="3" t="s">
        <v>880</v>
      </c>
      <c r="F141" s="3" t="s">
        <v>316</v>
      </c>
      <c r="G141" s="3" t="s">
        <v>317</v>
      </c>
      <c r="H141" s="2" t="s">
        <v>881</v>
      </c>
      <c r="I141" s="3">
        <v>1.0477E-2</v>
      </c>
      <c r="J141" s="3">
        <v>1.0477E-2</v>
      </c>
      <c r="K141" s="3">
        <v>-0.114568333333</v>
      </c>
      <c r="L141" s="3">
        <v>-1.6709116666699999</v>
      </c>
      <c r="M141" s="3"/>
      <c r="N141" s="3" t="s">
        <v>880</v>
      </c>
      <c r="O141" s="3" t="s">
        <v>882</v>
      </c>
      <c r="P141" s="3" t="s">
        <v>883</v>
      </c>
      <c r="Q141" s="3" t="s">
        <v>884</v>
      </c>
      <c r="R141" s="3" t="s">
        <v>786</v>
      </c>
      <c r="S141" s="3">
        <v>12.551335</v>
      </c>
      <c r="T141" s="3">
        <v>6.8801899999999998</v>
      </c>
      <c r="U141" s="3">
        <v>1.16521264694E-2</v>
      </c>
      <c r="V141" s="3">
        <v>0.57163037694700003</v>
      </c>
      <c r="W141" s="3">
        <v>1.5563433333300001</v>
      </c>
      <c r="X141" s="2" t="s">
        <v>709</v>
      </c>
      <c r="Y141" s="3" t="s">
        <v>885</v>
      </c>
      <c r="Z141" s="3" t="s">
        <v>32</v>
      </c>
      <c r="AA141" s="3" t="s">
        <v>886</v>
      </c>
      <c r="AB141" s="3" t="s">
        <v>887</v>
      </c>
      <c r="AC141" s="3" t="s">
        <v>711</v>
      </c>
      <c r="AD141" s="3">
        <v>5</v>
      </c>
      <c r="AE141" s="2" t="s">
        <v>702</v>
      </c>
      <c r="AF141" s="2" t="s">
        <v>881</v>
      </c>
    </row>
    <row r="142" spans="1:32" x14ac:dyDescent="0.25">
      <c r="A142" s="2" t="s">
        <v>2053</v>
      </c>
      <c r="B142" s="3">
        <v>1.1685108333300001</v>
      </c>
      <c r="C142" s="2" t="s">
        <v>2054</v>
      </c>
      <c r="D142" s="2" t="s">
        <v>2055</v>
      </c>
      <c r="E142" s="3" t="s">
        <v>652</v>
      </c>
      <c r="F142" s="3" t="s">
        <v>316</v>
      </c>
      <c r="G142" s="3" t="s">
        <v>317</v>
      </c>
      <c r="H142" s="2" t="s">
        <v>2056</v>
      </c>
      <c r="I142" s="3">
        <v>1.54299215879E-3</v>
      </c>
      <c r="J142" s="3">
        <v>1.0529E-2</v>
      </c>
      <c r="K142" s="3">
        <v>0.211308333333</v>
      </c>
      <c r="L142" s="3">
        <v>-1.1685108333300001</v>
      </c>
      <c r="M142" s="3"/>
      <c r="N142" s="3" t="s">
        <v>652</v>
      </c>
      <c r="O142" s="3" t="s">
        <v>344</v>
      </c>
      <c r="P142" s="3" t="s">
        <v>344</v>
      </c>
      <c r="Q142" s="3"/>
      <c r="R142" s="3" t="s">
        <v>2057</v>
      </c>
      <c r="S142" s="3">
        <v>7.4645349999999997</v>
      </c>
      <c r="T142" s="3">
        <v>6.1591025000000004</v>
      </c>
      <c r="U142" s="3">
        <v>1.54299215879E-3</v>
      </c>
      <c r="V142" s="3">
        <v>7.0598256351700001E-2</v>
      </c>
      <c r="W142" s="3">
        <v>1.3798191666699999</v>
      </c>
      <c r="X142" s="2" t="s">
        <v>2058</v>
      </c>
      <c r="Y142" s="3" t="s">
        <v>2059</v>
      </c>
      <c r="Z142" s="3" t="s">
        <v>32</v>
      </c>
      <c r="AA142" s="3" t="s">
        <v>652</v>
      </c>
      <c r="AB142" s="3"/>
      <c r="AC142" s="3" t="s">
        <v>1186</v>
      </c>
      <c r="AD142" s="3">
        <v>2</v>
      </c>
      <c r="AE142" s="2" t="s">
        <v>2054</v>
      </c>
      <c r="AF142" s="2" t="s">
        <v>2056</v>
      </c>
    </row>
    <row r="143" spans="1:32" x14ac:dyDescent="0.25">
      <c r="A143" s="2" t="s">
        <v>4299</v>
      </c>
      <c r="B143" s="3">
        <v>-1.18791125</v>
      </c>
      <c r="C143" s="2" t="s">
        <v>4300</v>
      </c>
      <c r="D143" s="2" t="s">
        <v>4301</v>
      </c>
      <c r="E143" s="3" t="s">
        <v>489</v>
      </c>
      <c r="F143" s="3" t="s">
        <v>2805</v>
      </c>
      <c r="G143" s="3" t="s">
        <v>317</v>
      </c>
      <c r="H143" s="2" t="s">
        <v>4302</v>
      </c>
      <c r="I143" s="3">
        <v>1.40138552455E-3</v>
      </c>
      <c r="J143" s="3">
        <v>1.0645E-2</v>
      </c>
      <c r="K143" s="3">
        <v>-0.328093333333</v>
      </c>
      <c r="L143" s="3">
        <v>1.18791125</v>
      </c>
      <c r="M143" s="3" t="s">
        <v>489</v>
      </c>
      <c r="N143" s="3"/>
      <c r="O143" s="3" t="s">
        <v>4303</v>
      </c>
      <c r="P143" s="3" t="s">
        <v>344</v>
      </c>
      <c r="Q143" s="3" t="s">
        <v>4304</v>
      </c>
      <c r="R143" s="3" t="s">
        <v>344</v>
      </c>
      <c r="S143" s="3">
        <v>9.0621700000000001</v>
      </c>
      <c r="T143" s="3">
        <v>9.5533940625000007</v>
      </c>
      <c r="U143" s="3">
        <v>1.40138552455E-3</v>
      </c>
      <c r="V143" s="3">
        <v>7.1357508274999997E-3</v>
      </c>
      <c r="W143" s="3">
        <v>-1.51600458333</v>
      </c>
      <c r="X143" s="2" t="s">
        <v>2016</v>
      </c>
      <c r="Y143" s="3" t="s">
        <v>4305</v>
      </c>
      <c r="Z143" s="3" t="s">
        <v>31</v>
      </c>
      <c r="AA143" s="3" t="s">
        <v>357</v>
      </c>
      <c r="AB143" s="3"/>
      <c r="AC143" s="3" t="s">
        <v>536</v>
      </c>
      <c r="AD143" s="3">
        <v>2</v>
      </c>
      <c r="AE143" s="2" t="s">
        <v>4300</v>
      </c>
      <c r="AF143" s="2" t="s">
        <v>4302</v>
      </c>
    </row>
    <row r="144" spans="1:32" x14ac:dyDescent="0.25">
      <c r="A144" s="2" t="s">
        <v>3094</v>
      </c>
      <c r="B144" s="3">
        <v>-1.03724333333</v>
      </c>
      <c r="C144" s="2" t="s">
        <v>3095</v>
      </c>
      <c r="D144" s="2" t="s">
        <v>3096</v>
      </c>
      <c r="E144" s="3" t="s">
        <v>2489</v>
      </c>
      <c r="F144" s="3" t="s">
        <v>2805</v>
      </c>
      <c r="G144" s="3" t="s">
        <v>317</v>
      </c>
      <c r="H144" s="2" t="s">
        <v>3097</v>
      </c>
      <c r="I144" s="3">
        <v>1.0526354161199999E-2</v>
      </c>
      <c r="J144" s="3">
        <v>1.0659999999999999E-2</v>
      </c>
      <c r="K144" s="3">
        <v>0.23963999999999999</v>
      </c>
      <c r="L144" s="3">
        <v>1.03724333333</v>
      </c>
      <c r="M144" s="3" t="s">
        <v>2489</v>
      </c>
      <c r="N144" s="3"/>
      <c r="O144" s="3" t="s">
        <v>3098</v>
      </c>
      <c r="P144" s="3" t="s">
        <v>344</v>
      </c>
      <c r="Q144" s="3" t="s">
        <v>3099</v>
      </c>
      <c r="R144" s="3" t="s">
        <v>344</v>
      </c>
      <c r="S144" s="3">
        <v>6.14072</v>
      </c>
      <c r="T144" s="3">
        <v>7.7486550000000003</v>
      </c>
      <c r="U144" s="3">
        <v>1.0526354161199999E-2</v>
      </c>
      <c r="V144" s="3">
        <v>8.4545379709000001E-2</v>
      </c>
      <c r="W144" s="3">
        <v>-0.79760333333300004</v>
      </c>
      <c r="X144" s="2" t="s">
        <v>3100</v>
      </c>
      <c r="Y144" s="3" t="s">
        <v>3101</v>
      </c>
      <c r="Z144" s="3" t="s">
        <v>32</v>
      </c>
      <c r="AA144" s="3" t="s">
        <v>524</v>
      </c>
      <c r="AB144" s="3" t="s">
        <v>2036</v>
      </c>
      <c r="AC144" s="3" t="s">
        <v>922</v>
      </c>
      <c r="AD144" s="3">
        <v>3</v>
      </c>
      <c r="AE144" s="2" t="s">
        <v>3095</v>
      </c>
      <c r="AF144" s="2" t="s">
        <v>3097</v>
      </c>
    </row>
    <row r="145" spans="1:32" x14ac:dyDescent="0.25">
      <c r="A145" s="2" t="s">
        <v>326</v>
      </c>
      <c r="B145" s="3">
        <v>1.7167244444400001</v>
      </c>
      <c r="C145" s="2" t="s">
        <v>327</v>
      </c>
      <c r="D145" s="2" t="s">
        <v>328</v>
      </c>
      <c r="E145" s="3" t="s">
        <v>802</v>
      </c>
      <c r="F145" s="3" t="s">
        <v>316</v>
      </c>
      <c r="G145" s="3" t="s">
        <v>317</v>
      </c>
      <c r="H145" s="2" t="s">
        <v>803</v>
      </c>
      <c r="I145" s="3">
        <v>6.2601699228200004E-3</v>
      </c>
      <c r="J145" s="3">
        <v>1.0676E-2</v>
      </c>
      <c r="K145" s="3">
        <v>-0.35141333333300001</v>
      </c>
      <c r="L145" s="3">
        <v>-1.7167244444400001</v>
      </c>
      <c r="M145" s="3"/>
      <c r="N145" s="3" t="s">
        <v>802</v>
      </c>
      <c r="O145" s="3" t="s">
        <v>804</v>
      </c>
      <c r="P145" s="3" t="s">
        <v>805</v>
      </c>
      <c r="Q145" s="3" t="s">
        <v>806</v>
      </c>
      <c r="R145" s="3" t="s">
        <v>807</v>
      </c>
      <c r="S145" s="3">
        <v>7.2060300000000002</v>
      </c>
      <c r="T145" s="3">
        <v>7.80681333333</v>
      </c>
      <c r="U145" s="3">
        <v>6.2601699228200004E-3</v>
      </c>
      <c r="V145" s="3">
        <v>8.1532337662400006E-2</v>
      </c>
      <c r="W145" s="3">
        <v>1.36531111111</v>
      </c>
      <c r="X145" s="2" t="s">
        <v>335</v>
      </c>
      <c r="Y145" s="3" t="s">
        <v>808</v>
      </c>
      <c r="Z145" s="3" t="s">
        <v>32</v>
      </c>
      <c r="AA145" s="3" t="s">
        <v>802</v>
      </c>
      <c r="AB145" s="3" t="s">
        <v>809</v>
      </c>
      <c r="AC145" s="3" t="s">
        <v>338</v>
      </c>
      <c r="AD145" s="3">
        <v>5</v>
      </c>
      <c r="AE145" s="2" t="s">
        <v>327</v>
      </c>
      <c r="AF145" s="2" t="s">
        <v>803</v>
      </c>
    </row>
    <row r="146" spans="1:32" x14ac:dyDescent="0.25">
      <c r="A146" s="2" t="s">
        <v>1528</v>
      </c>
      <c r="B146" s="3">
        <v>1.3112346666700001</v>
      </c>
      <c r="C146" s="2" t="s">
        <v>1529</v>
      </c>
      <c r="D146" s="2" t="s">
        <v>1530</v>
      </c>
      <c r="E146" s="3" t="s">
        <v>652</v>
      </c>
      <c r="F146" s="3" t="s">
        <v>316</v>
      </c>
      <c r="G146" s="3" t="s">
        <v>317</v>
      </c>
      <c r="H146" s="2" t="s">
        <v>1531</v>
      </c>
      <c r="I146" s="3">
        <v>3.0857872112199998E-3</v>
      </c>
      <c r="J146" s="3">
        <v>1.0691000000000001E-2</v>
      </c>
      <c r="K146" s="3">
        <v>-1.4894449999999999</v>
      </c>
      <c r="L146" s="3">
        <v>-1.3112346666700001</v>
      </c>
      <c r="M146" s="3"/>
      <c r="N146" s="3" t="s">
        <v>652</v>
      </c>
      <c r="O146" s="3" t="s">
        <v>1532</v>
      </c>
      <c r="P146" s="3" t="s">
        <v>1533</v>
      </c>
      <c r="Q146" s="3" t="s">
        <v>1534</v>
      </c>
      <c r="R146" s="3" t="s">
        <v>344</v>
      </c>
      <c r="S146" s="3">
        <v>6.1705449999999997</v>
      </c>
      <c r="T146" s="3">
        <v>10.687967</v>
      </c>
      <c r="U146" s="3">
        <v>3.0857872112199998E-3</v>
      </c>
      <c r="V146" s="3">
        <v>8.5920050806399997E-3</v>
      </c>
      <c r="W146" s="3">
        <v>-0.17821033333299999</v>
      </c>
      <c r="X146" s="2" t="s">
        <v>1535</v>
      </c>
      <c r="Y146" s="3" t="s">
        <v>1536</v>
      </c>
      <c r="Z146" s="3" t="s">
        <v>32</v>
      </c>
      <c r="AA146" s="3" t="s">
        <v>652</v>
      </c>
      <c r="AB146" s="3" t="s">
        <v>675</v>
      </c>
      <c r="AC146" s="3" t="s">
        <v>1537</v>
      </c>
      <c r="AD146" s="3">
        <v>5</v>
      </c>
      <c r="AE146" s="2" t="s">
        <v>1529</v>
      </c>
      <c r="AF146" s="2" t="s">
        <v>1531</v>
      </c>
    </row>
    <row r="147" spans="1:32" x14ac:dyDescent="0.25">
      <c r="A147" s="2" t="s">
        <v>563</v>
      </c>
      <c r="B147" s="3">
        <v>1.4617058333299999</v>
      </c>
      <c r="C147" s="2" t="s">
        <v>564</v>
      </c>
      <c r="D147" s="2" t="s">
        <v>565</v>
      </c>
      <c r="E147" s="3" t="s">
        <v>922</v>
      </c>
      <c r="F147" s="3" t="s">
        <v>316</v>
      </c>
      <c r="G147" s="3" t="s">
        <v>317</v>
      </c>
      <c r="H147" s="2" t="s">
        <v>1250</v>
      </c>
      <c r="I147" s="3">
        <v>1.36561751483E-3</v>
      </c>
      <c r="J147" s="3">
        <v>1.0717000000000001E-2</v>
      </c>
      <c r="K147" s="3">
        <v>-0.24940333333299999</v>
      </c>
      <c r="L147" s="3">
        <v>-1.4617058333299999</v>
      </c>
      <c r="M147" s="3"/>
      <c r="N147" s="3" t="s">
        <v>922</v>
      </c>
      <c r="O147" s="3" t="s">
        <v>661</v>
      </c>
      <c r="P147" s="3" t="s">
        <v>662</v>
      </c>
      <c r="Q147" s="3" t="s">
        <v>663</v>
      </c>
      <c r="R147" s="3" t="s">
        <v>719</v>
      </c>
      <c r="S147" s="3">
        <v>8.5053699999999992</v>
      </c>
      <c r="T147" s="3">
        <v>9.8800425000000001</v>
      </c>
      <c r="U147" s="3">
        <v>1.36561751483E-3</v>
      </c>
      <c r="V147" s="3">
        <v>0.125550333761</v>
      </c>
      <c r="W147" s="3">
        <v>1.2123025000000001</v>
      </c>
      <c r="X147" s="2" t="s">
        <v>570</v>
      </c>
      <c r="Y147" s="3" t="s">
        <v>1251</v>
      </c>
      <c r="Z147" s="3" t="s">
        <v>32</v>
      </c>
      <c r="AA147" s="3" t="s">
        <v>922</v>
      </c>
      <c r="AB147" s="3"/>
      <c r="AC147" s="3" t="s">
        <v>338</v>
      </c>
      <c r="AD147" s="3">
        <v>2</v>
      </c>
      <c r="AE147" s="2" t="s">
        <v>564</v>
      </c>
      <c r="AF147" s="2" t="s">
        <v>1250</v>
      </c>
    </row>
    <row r="148" spans="1:32" x14ac:dyDescent="0.25">
      <c r="A148" s="2" t="s">
        <v>347</v>
      </c>
      <c r="B148" s="3">
        <v>3.1796383333299998</v>
      </c>
      <c r="C148" s="2" t="s">
        <v>109</v>
      </c>
      <c r="D148" s="2" t="s">
        <v>348</v>
      </c>
      <c r="E148" s="3" t="s">
        <v>357</v>
      </c>
      <c r="F148" s="3" t="s">
        <v>316</v>
      </c>
      <c r="G148" s="3" t="s">
        <v>317</v>
      </c>
      <c r="H148" s="2" t="s">
        <v>358</v>
      </c>
      <c r="I148" s="3">
        <v>4.4155921828500002E-3</v>
      </c>
      <c r="J148" s="3">
        <v>1.0743000000000001E-2</v>
      </c>
      <c r="K148" s="3">
        <v>-4.4318983333300004</v>
      </c>
      <c r="L148" s="3">
        <v>-3.1796383333299998</v>
      </c>
      <c r="M148" s="3"/>
      <c r="N148" s="3" t="s">
        <v>357</v>
      </c>
      <c r="O148" s="3" t="s">
        <v>344</v>
      </c>
      <c r="P148" s="3" t="s">
        <v>344</v>
      </c>
      <c r="Q148" s="3"/>
      <c r="R148" s="3" t="s">
        <v>359</v>
      </c>
      <c r="S148" s="3">
        <v>6.9218149999999996</v>
      </c>
      <c r="T148" s="3">
        <v>7.8567824999999996</v>
      </c>
      <c r="U148" s="3">
        <v>4.4155921828500002E-3</v>
      </c>
      <c r="V148" s="3">
        <v>2.7413359722499998E-3</v>
      </c>
      <c r="W148" s="3">
        <v>-1.2522599999999999</v>
      </c>
      <c r="X148" s="2" t="s">
        <v>354</v>
      </c>
      <c r="Y148" s="3" t="s">
        <v>360</v>
      </c>
      <c r="Z148" s="3" t="s">
        <v>31</v>
      </c>
      <c r="AA148" s="3" t="s">
        <v>357</v>
      </c>
      <c r="AB148" s="3"/>
      <c r="AC148" s="3" t="s">
        <v>356</v>
      </c>
      <c r="AD148" s="3">
        <v>2</v>
      </c>
      <c r="AE148" s="2" t="s">
        <v>109</v>
      </c>
      <c r="AF148" s="2" t="s">
        <v>358</v>
      </c>
    </row>
    <row r="149" spans="1:32" x14ac:dyDescent="0.25">
      <c r="A149" s="2" t="s">
        <v>1969</v>
      </c>
      <c r="B149" s="3">
        <v>1.1811133333299999</v>
      </c>
      <c r="C149" s="2" t="s">
        <v>1970</v>
      </c>
      <c r="D149" s="2" t="s">
        <v>1971</v>
      </c>
      <c r="E149" s="3" t="s">
        <v>652</v>
      </c>
      <c r="F149" s="3" t="s">
        <v>316</v>
      </c>
      <c r="G149" s="3" t="s">
        <v>317</v>
      </c>
      <c r="H149" s="2" t="s">
        <v>1972</v>
      </c>
      <c r="I149" s="3">
        <v>2.0699853165200002E-3</v>
      </c>
      <c r="J149" s="3">
        <v>1.0877E-2</v>
      </c>
      <c r="K149" s="3">
        <v>0.24049000000000001</v>
      </c>
      <c r="L149" s="3">
        <v>-1.1811133333299999</v>
      </c>
      <c r="M149" s="3"/>
      <c r="N149" s="3" t="s">
        <v>652</v>
      </c>
      <c r="O149" s="3" t="s">
        <v>1973</v>
      </c>
      <c r="P149" s="3" t="s">
        <v>344</v>
      </c>
      <c r="Q149" s="3" t="s">
        <v>1974</v>
      </c>
      <c r="R149" s="3" t="s">
        <v>344</v>
      </c>
      <c r="S149" s="3">
        <v>10.237270000000001</v>
      </c>
      <c r="T149" s="3">
        <v>10.43092</v>
      </c>
      <c r="U149" s="3">
        <v>2.0699853165200002E-3</v>
      </c>
      <c r="V149" s="3">
        <v>2.1666662137500001E-2</v>
      </c>
      <c r="W149" s="3">
        <v>1.42160333333</v>
      </c>
      <c r="X149" s="2" t="s">
        <v>1975</v>
      </c>
      <c r="Y149" s="3" t="s">
        <v>1976</v>
      </c>
      <c r="Z149" s="3" t="s">
        <v>32</v>
      </c>
      <c r="AA149" s="3" t="s">
        <v>652</v>
      </c>
      <c r="AB149" s="3" t="s">
        <v>453</v>
      </c>
      <c r="AC149" s="3" t="s">
        <v>632</v>
      </c>
      <c r="AD149" s="3">
        <v>3</v>
      </c>
      <c r="AE149" s="2" t="s">
        <v>1970</v>
      </c>
      <c r="AF149" s="2" t="s">
        <v>1972</v>
      </c>
    </row>
    <row r="150" spans="1:32" x14ac:dyDescent="0.25">
      <c r="A150" s="2" t="s">
        <v>1268</v>
      </c>
      <c r="B150" s="3">
        <v>-1.53475416667</v>
      </c>
      <c r="C150" s="2" t="s">
        <v>1269</v>
      </c>
      <c r="D150" s="2" t="s">
        <v>1270</v>
      </c>
      <c r="E150" s="3" t="s">
        <v>443</v>
      </c>
      <c r="F150" s="3" t="s">
        <v>2805</v>
      </c>
      <c r="G150" s="3" t="s">
        <v>317</v>
      </c>
      <c r="H150" s="2" t="s">
        <v>5487</v>
      </c>
      <c r="I150" s="3">
        <v>6.6492678780299998E-3</v>
      </c>
      <c r="J150" s="3">
        <v>1.0951000000000001E-2</v>
      </c>
      <c r="K150" s="3">
        <v>0.38960833333299999</v>
      </c>
      <c r="L150" s="3">
        <v>1.53475416667</v>
      </c>
      <c r="M150" s="3" t="s">
        <v>443</v>
      </c>
      <c r="N150" s="3"/>
      <c r="O150" s="3" t="s">
        <v>5488</v>
      </c>
      <c r="P150" s="3" t="s">
        <v>5489</v>
      </c>
      <c r="Q150" s="3" t="s">
        <v>5490</v>
      </c>
      <c r="R150" s="3" t="s">
        <v>344</v>
      </c>
      <c r="S150" s="3">
        <v>9.4066150000000004</v>
      </c>
      <c r="T150" s="3">
        <v>12.567617500000001</v>
      </c>
      <c r="U150" s="3">
        <v>6.6492678780299998E-3</v>
      </c>
      <c r="V150" s="3">
        <v>2.6169050084100001E-2</v>
      </c>
      <c r="W150" s="3">
        <v>-1.14514583333</v>
      </c>
      <c r="X150" s="2" t="s">
        <v>1276</v>
      </c>
      <c r="Y150" s="3" t="s">
        <v>4950</v>
      </c>
      <c r="Z150" s="3" t="s">
        <v>32</v>
      </c>
      <c r="AA150" s="3" t="s">
        <v>1398</v>
      </c>
      <c r="AB150" s="3" t="s">
        <v>1506</v>
      </c>
      <c r="AC150" s="3" t="s">
        <v>1279</v>
      </c>
      <c r="AD150" s="3">
        <v>5</v>
      </c>
      <c r="AE150" s="2" t="s">
        <v>1269</v>
      </c>
      <c r="AF150" s="2" t="s">
        <v>5487</v>
      </c>
    </row>
    <row r="151" spans="1:32" x14ac:dyDescent="0.25">
      <c r="A151" s="2" t="s">
        <v>1691</v>
      </c>
      <c r="B151" s="3">
        <v>1.25066309524</v>
      </c>
      <c r="C151" s="2" t="s">
        <v>1692</v>
      </c>
      <c r="D151" s="2" t="s">
        <v>1693</v>
      </c>
      <c r="E151" s="3" t="s">
        <v>775</v>
      </c>
      <c r="F151" s="3" t="s">
        <v>316</v>
      </c>
      <c r="G151" s="3" t="s">
        <v>317</v>
      </c>
      <c r="H151" s="2" t="s">
        <v>1694</v>
      </c>
      <c r="I151" s="3">
        <v>2.3080388626899998E-3</v>
      </c>
      <c r="J151" s="3">
        <v>1.0980999999999999E-2</v>
      </c>
      <c r="K151" s="3">
        <v>-1.4800283333299999</v>
      </c>
      <c r="L151" s="3">
        <v>-1.25066309524</v>
      </c>
      <c r="M151" s="3"/>
      <c r="N151" s="3" t="s">
        <v>775</v>
      </c>
      <c r="O151" s="3" t="s">
        <v>344</v>
      </c>
      <c r="P151" s="3" t="s">
        <v>344</v>
      </c>
      <c r="Q151" s="3"/>
      <c r="R151" s="3" t="s">
        <v>807</v>
      </c>
      <c r="S151" s="3">
        <v>6.8758650000000001</v>
      </c>
      <c r="T151" s="3">
        <v>7.7983885714300003</v>
      </c>
      <c r="U151" s="3">
        <v>2.3080388626899998E-3</v>
      </c>
      <c r="V151" s="3">
        <v>5.7929020264299996E-3</v>
      </c>
      <c r="W151" s="3">
        <v>-0.22936523809500001</v>
      </c>
      <c r="X151" s="2" t="s">
        <v>1695</v>
      </c>
      <c r="Y151" s="3" t="s">
        <v>1696</v>
      </c>
      <c r="Z151" s="3" t="s">
        <v>31</v>
      </c>
      <c r="AA151" s="3" t="s">
        <v>582</v>
      </c>
      <c r="AB151" s="3"/>
      <c r="AC151" s="3" t="s">
        <v>349</v>
      </c>
      <c r="AD151" s="3">
        <v>2</v>
      </c>
      <c r="AE151" s="2" t="s">
        <v>1692</v>
      </c>
      <c r="AF151" s="2" t="s">
        <v>1694</v>
      </c>
    </row>
    <row r="152" spans="1:32" x14ac:dyDescent="0.25">
      <c r="A152" s="2" t="s">
        <v>2724</v>
      </c>
      <c r="B152" s="3">
        <v>1.0114799999999999</v>
      </c>
      <c r="C152" s="2" t="s">
        <v>2725</v>
      </c>
      <c r="D152" s="2" t="s">
        <v>2726</v>
      </c>
      <c r="E152" s="3" t="s">
        <v>315</v>
      </c>
      <c r="F152" s="3" t="s">
        <v>316</v>
      </c>
      <c r="G152" s="3" t="s">
        <v>317</v>
      </c>
      <c r="H152" s="2" t="s">
        <v>2727</v>
      </c>
      <c r="I152" s="3">
        <v>1.6046979884000001E-3</v>
      </c>
      <c r="J152" s="3">
        <v>1.0991000000000001E-2</v>
      </c>
      <c r="K152" s="3">
        <v>-1.14112666667</v>
      </c>
      <c r="L152" s="3">
        <v>-1.0114799999999999</v>
      </c>
      <c r="M152" s="3"/>
      <c r="N152" s="3" t="s">
        <v>315</v>
      </c>
      <c r="O152" s="3" t="s">
        <v>2728</v>
      </c>
      <c r="P152" s="3" t="s">
        <v>344</v>
      </c>
      <c r="Q152" s="3" t="s">
        <v>2729</v>
      </c>
      <c r="R152" s="3" t="s">
        <v>344</v>
      </c>
      <c r="S152" s="3">
        <v>8.8108000000000004</v>
      </c>
      <c r="T152" s="3">
        <v>8.2184200000000001</v>
      </c>
      <c r="U152" s="3">
        <v>1.6046979884000001E-3</v>
      </c>
      <c r="V152" s="3">
        <v>3.3348749984000003E-2</v>
      </c>
      <c r="W152" s="3">
        <v>-0.129646666667</v>
      </c>
      <c r="X152" s="2" t="s">
        <v>2730</v>
      </c>
      <c r="Y152" s="3" t="s">
        <v>2731</v>
      </c>
      <c r="Z152" s="3" t="s">
        <v>32</v>
      </c>
      <c r="AA152" s="3" t="s">
        <v>315</v>
      </c>
      <c r="AB152" s="3" t="s">
        <v>675</v>
      </c>
      <c r="AC152" s="3" t="s">
        <v>2732</v>
      </c>
      <c r="AD152" s="3">
        <v>5</v>
      </c>
      <c r="AE152" s="2" t="s">
        <v>2725</v>
      </c>
      <c r="AF152" s="2" t="s">
        <v>2727</v>
      </c>
    </row>
    <row r="153" spans="1:32" x14ac:dyDescent="0.25">
      <c r="A153" s="2" t="s">
        <v>4105</v>
      </c>
      <c r="B153" s="3">
        <v>-1.1598437500000001</v>
      </c>
      <c r="C153" s="2" t="s">
        <v>4106</v>
      </c>
      <c r="D153" s="2" t="s">
        <v>4107</v>
      </c>
      <c r="E153" s="3" t="s">
        <v>1088</v>
      </c>
      <c r="F153" s="3" t="s">
        <v>2805</v>
      </c>
      <c r="G153" s="3" t="s">
        <v>317</v>
      </c>
      <c r="H153" s="2" t="s">
        <v>4108</v>
      </c>
      <c r="I153" s="3">
        <v>1.1025999999999999E-2</v>
      </c>
      <c r="J153" s="3">
        <v>1.1025999999999999E-2</v>
      </c>
      <c r="K153" s="3">
        <v>-0.227293333333</v>
      </c>
      <c r="L153" s="3">
        <v>1.1598437500000001</v>
      </c>
      <c r="M153" s="3" t="s">
        <v>1088</v>
      </c>
      <c r="N153" s="3"/>
      <c r="O153" s="3" t="s">
        <v>4109</v>
      </c>
      <c r="P153" s="3" t="s">
        <v>4110</v>
      </c>
      <c r="Q153" s="3" t="s">
        <v>4111</v>
      </c>
      <c r="R153" s="3" t="s">
        <v>344</v>
      </c>
      <c r="S153" s="3">
        <v>6.7607299999999997</v>
      </c>
      <c r="T153" s="3">
        <v>6.8560762500000001</v>
      </c>
      <c r="U153" s="3">
        <v>1.37717977101E-2</v>
      </c>
      <c r="V153" s="3">
        <v>0.70137209987500004</v>
      </c>
      <c r="W153" s="3">
        <v>-1.3871370833300001</v>
      </c>
      <c r="X153" s="2" t="s">
        <v>4112</v>
      </c>
      <c r="Y153" s="3" t="s">
        <v>4113</v>
      </c>
      <c r="Z153" s="3" t="s">
        <v>32</v>
      </c>
      <c r="AA153" s="3" t="s">
        <v>4114</v>
      </c>
      <c r="AB153" s="3" t="s">
        <v>506</v>
      </c>
      <c r="AC153" s="3" t="s">
        <v>1062</v>
      </c>
      <c r="AD153" s="3">
        <v>3</v>
      </c>
      <c r="AE153" s="2" t="s">
        <v>4106</v>
      </c>
      <c r="AF153" s="2" t="s">
        <v>4108</v>
      </c>
    </row>
    <row r="154" spans="1:32" x14ac:dyDescent="0.25">
      <c r="A154" s="2" t="s">
        <v>563</v>
      </c>
      <c r="B154" s="3">
        <v>1.9141275</v>
      </c>
      <c r="C154" s="2" t="s">
        <v>564</v>
      </c>
      <c r="D154" s="2" t="s">
        <v>565</v>
      </c>
      <c r="E154" s="3" t="s">
        <v>655</v>
      </c>
      <c r="F154" s="3" t="s">
        <v>316</v>
      </c>
      <c r="G154" s="3" t="s">
        <v>317</v>
      </c>
      <c r="H154" s="2" t="s">
        <v>656</v>
      </c>
      <c r="I154" s="3">
        <v>1.1109000000000001E-2</v>
      </c>
      <c r="J154" s="3">
        <v>1.1109000000000001E-2</v>
      </c>
      <c r="K154" s="3">
        <v>-0.70182500000000003</v>
      </c>
      <c r="L154" s="3">
        <v>-1.9141275</v>
      </c>
      <c r="M154" s="3"/>
      <c r="N154" s="3" t="s">
        <v>655</v>
      </c>
      <c r="O154" s="3" t="s">
        <v>657</v>
      </c>
      <c r="P154" s="3" t="s">
        <v>344</v>
      </c>
      <c r="Q154" s="3" t="s">
        <v>658</v>
      </c>
      <c r="R154" s="3" t="s">
        <v>344</v>
      </c>
      <c r="S154" s="3">
        <v>9.7516350000000003</v>
      </c>
      <c r="T154" s="3">
        <v>9.8800425000000001</v>
      </c>
      <c r="U154" s="3">
        <v>1.44264104749E-2</v>
      </c>
      <c r="V154" s="3">
        <v>0.10080990018200001</v>
      </c>
      <c r="W154" s="3">
        <v>1.2123025000000001</v>
      </c>
      <c r="X154" s="2" t="s">
        <v>570</v>
      </c>
      <c r="Y154" s="3" t="s">
        <v>571</v>
      </c>
      <c r="Z154" s="3" t="s">
        <v>32</v>
      </c>
      <c r="AA154" s="3" t="s">
        <v>536</v>
      </c>
      <c r="AB154" s="3" t="s">
        <v>453</v>
      </c>
      <c r="AC154" s="3" t="s">
        <v>338</v>
      </c>
      <c r="AD154" s="3">
        <v>3</v>
      </c>
      <c r="AE154" s="2" t="s">
        <v>564</v>
      </c>
      <c r="AF154" s="2" t="s">
        <v>656</v>
      </c>
    </row>
    <row r="155" spans="1:32" x14ac:dyDescent="0.25">
      <c r="A155" s="2" t="s">
        <v>5926</v>
      </c>
      <c r="B155" s="3">
        <v>-1.8653486666700001</v>
      </c>
      <c r="C155" s="2" t="s">
        <v>5927</v>
      </c>
      <c r="D155" s="2" t="s">
        <v>5928</v>
      </c>
      <c r="E155" s="3" t="s">
        <v>906</v>
      </c>
      <c r="F155" s="3" t="s">
        <v>2805</v>
      </c>
      <c r="G155" s="3" t="s">
        <v>317</v>
      </c>
      <c r="H155" s="2" t="s">
        <v>5929</v>
      </c>
      <c r="I155" s="3">
        <v>1.1131E-2</v>
      </c>
      <c r="J155" s="3">
        <v>1.1131E-2</v>
      </c>
      <c r="K155" s="3">
        <v>2.2945933333299999</v>
      </c>
      <c r="L155" s="3">
        <v>1.8653486666700001</v>
      </c>
      <c r="M155" s="3" t="s">
        <v>906</v>
      </c>
      <c r="N155" s="3"/>
      <c r="O155" s="3" t="s">
        <v>5930</v>
      </c>
      <c r="P155" s="3" t="s">
        <v>5931</v>
      </c>
      <c r="Q155" s="3" t="s">
        <v>5932</v>
      </c>
      <c r="R155" s="3" t="s">
        <v>344</v>
      </c>
      <c r="S155" s="3">
        <v>6.3360099999999999</v>
      </c>
      <c r="T155" s="3">
        <v>6.6335559999999996</v>
      </c>
      <c r="U155" s="3">
        <v>1.2409745666500001E-2</v>
      </c>
      <c r="V155" s="3">
        <v>6.9225296243200004E-3</v>
      </c>
      <c r="W155" s="3">
        <v>0.42924466666700001</v>
      </c>
      <c r="X155" s="2" t="s">
        <v>5933</v>
      </c>
      <c r="Y155" s="3" t="s">
        <v>5934</v>
      </c>
      <c r="Z155" s="3" t="s">
        <v>31</v>
      </c>
      <c r="AA155" s="3" t="s">
        <v>906</v>
      </c>
      <c r="AB155" s="3"/>
      <c r="AC155" s="3" t="s">
        <v>1233</v>
      </c>
      <c r="AD155" s="3">
        <v>2</v>
      </c>
      <c r="AE155" s="2" t="s">
        <v>5927</v>
      </c>
      <c r="AF155" s="2" t="s">
        <v>5929</v>
      </c>
    </row>
    <row r="156" spans="1:32" x14ac:dyDescent="0.25">
      <c r="A156" s="2" t="s">
        <v>1623</v>
      </c>
      <c r="B156" s="3">
        <v>1.1732175</v>
      </c>
      <c r="C156" s="2" t="s">
        <v>1624</v>
      </c>
      <c r="D156" s="2" t="s">
        <v>1625</v>
      </c>
      <c r="E156" s="3" t="s">
        <v>315</v>
      </c>
      <c r="F156" s="3" t="s">
        <v>316</v>
      </c>
      <c r="G156" s="3" t="s">
        <v>317</v>
      </c>
      <c r="H156" s="2" t="s">
        <v>2045</v>
      </c>
      <c r="I156" s="3">
        <v>7.3772982885499999E-3</v>
      </c>
      <c r="J156" s="3">
        <v>1.1172E-2</v>
      </c>
      <c r="K156" s="3">
        <v>-2.42976666667</v>
      </c>
      <c r="L156" s="3">
        <v>-1.1732175</v>
      </c>
      <c r="M156" s="3"/>
      <c r="N156" s="3" t="s">
        <v>315</v>
      </c>
      <c r="O156" s="3" t="s">
        <v>1627</v>
      </c>
      <c r="P156" s="3" t="s">
        <v>1628</v>
      </c>
      <c r="Q156" s="3" t="s">
        <v>1629</v>
      </c>
      <c r="R156" s="3" t="s">
        <v>1630</v>
      </c>
      <c r="S156" s="3">
        <v>9.6578999999999997</v>
      </c>
      <c r="T156" s="3">
        <v>8.8748299999999993</v>
      </c>
      <c r="U156" s="3">
        <v>7.3772982885499999E-3</v>
      </c>
      <c r="V156" s="3">
        <v>4.1926803112499996E-3</v>
      </c>
      <c r="W156" s="3">
        <v>-1.2565491666699999</v>
      </c>
      <c r="X156" s="2" t="s">
        <v>1631</v>
      </c>
      <c r="Y156" s="3" t="s">
        <v>2046</v>
      </c>
      <c r="Z156" s="3" t="s">
        <v>32</v>
      </c>
      <c r="AA156" s="3" t="s">
        <v>315</v>
      </c>
      <c r="AB156" s="3"/>
      <c r="AC156" s="3" t="s">
        <v>582</v>
      </c>
      <c r="AD156" s="3">
        <v>2</v>
      </c>
      <c r="AE156" s="2" t="s">
        <v>1624</v>
      </c>
      <c r="AF156" s="2" t="s">
        <v>2045</v>
      </c>
    </row>
    <row r="157" spans="1:32" x14ac:dyDescent="0.25">
      <c r="A157" s="2" t="s">
        <v>4415</v>
      </c>
      <c r="B157" s="3">
        <v>-1.21397666667</v>
      </c>
      <c r="C157" s="2" t="s">
        <v>4416</v>
      </c>
      <c r="D157" s="2" t="s">
        <v>4417</v>
      </c>
      <c r="E157" s="3" t="s">
        <v>2379</v>
      </c>
      <c r="F157" s="3" t="s">
        <v>2805</v>
      </c>
      <c r="G157" s="3" t="s">
        <v>317</v>
      </c>
      <c r="H157" s="2" t="s">
        <v>4418</v>
      </c>
      <c r="I157" s="3">
        <v>1.1180000000000001E-2</v>
      </c>
      <c r="J157" s="3">
        <v>1.1180000000000001E-2</v>
      </c>
      <c r="K157" s="3">
        <v>0.34585666666699999</v>
      </c>
      <c r="L157" s="3">
        <v>1.21397666667</v>
      </c>
      <c r="M157" s="3" t="s">
        <v>2379</v>
      </c>
      <c r="N157" s="3"/>
      <c r="O157" s="3" t="s">
        <v>4419</v>
      </c>
      <c r="P157" s="3" t="s">
        <v>4420</v>
      </c>
      <c r="Q157" s="3" t="s">
        <v>4421</v>
      </c>
      <c r="R157" s="3" t="s">
        <v>4422</v>
      </c>
      <c r="S157" s="3">
        <v>11.123390000000001</v>
      </c>
      <c r="T157" s="3">
        <v>7.9588933333299998</v>
      </c>
      <c r="U157" s="3">
        <v>1.3062669020999999E-2</v>
      </c>
      <c r="V157" s="3">
        <v>2.9870688720699999E-2</v>
      </c>
      <c r="W157" s="3">
        <v>-0.86812</v>
      </c>
      <c r="X157" s="2" t="s">
        <v>4423</v>
      </c>
      <c r="Y157" s="3" t="s">
        <v>4424</v>
      </c>
      <c r="Z157" s="3" t="s">
        <v>32</v>
      </c>
      <c r="AA157" s="3" t="s">
        <v>391</v>
      </c>
      <c r="AB157" s="3" t="s">
        <v>395</v>
      </c>
      <c r="AC157" s="3" t="s">
        <v>315</v>
      </c>
      <c r="AD157" s="3">
        <v>3</v>
      </c>
      <c r="AE157" s="2" t="s">
        <v>4416</v>
      </c>
      <c r="AF157" s="2" t="s">
        <v>4418</v>
      </c>
    </row>
    <row r="158" spans="1:32" x14ac:dyDescent="0.25">
      <c r="A158" s="2" t="s">
        <v>563</v>
      </c>
      <c r="B158" s="3">
        <v>1.1378025</v>
      </c>
      <c r="C158" s="2" t="s">
        <v>564</v>
      </c>
      <c r="D158" s="2" t="s">
        <v>565</v>
      </c>
      <c r="E158" s="3" t="s">
        <v>840</v>
      </c>
      <c r="F158" s="3" t="s">
        <v>316</v>
      </c>
      <c r="G158" s="3" t="s">
        <v>317</v>
      </c>
      <c r="H158" s="2" t="s">
        <v>2177</v>
      </c>
      <c r="I158" s="3">
        <v>1.9878563971399998E-3</v>
      </c>
      <c r="J158" s="3">
        <v>1.1257E-2</v>
      </c>
      <c r="K158" s="3">
        <v>7.4499999999999997E-2</v>
      </c>
      <c r="L158" s="3">
        <v>-1.1378025</v>
      </c>
      <c r="M158" s="3"/>
      <c r="N158" s="3" t="s">
        <v>840</v>
      </c>
      <c r="O158" s="3" t="s">
        <v>1586</v>
      </c>
      <c r="P158" s="3" t="s">
        <v>1587</v>
      </c>
      <c r="Q158" s="3" t="s">
        <v>1588</v>
      </c>
      <c r="R158" s="3" t="s">
        <v>719</v>
      </c>
      <c r="S158" s="3">
        <v>7.7244599999999997</v>
      </c>
      <c r="T158" s="3">
        <v>9.8800425000000001</v>
      </c>
      <c r="U158" s="3">
        <v>1.9878563971399998E-3</v>
      </c>
      <c r="V158" s="3">
        <v>0.336938835612</v>
      </c>
      <c r="W158" s="3">
        <v>1.2123025000000001</v>
      </c>
      <c r="X158" s="2" t="s">
        <v>570</v>
      </c>
      <c r="Y158" s="3" t="s">
        <v>2178</v>
      </c>
      <c r="Z158" s="3" t="s">
        <v>32</v>
      </c>
      <c r="AA158" s="3" t="s">
        <v>840</v>
      </c>
      <c r="AB158" s="3" t="s">
        <v>395</v>
      </c>
      <c r="AC158" s="3" t="s">
        <v>338</v>
      </c>
      <c r="AD158" s="3">
        <v>3</v>
      </c>
      <c r="AE158" s="2" t="s">
        <v>564</v>
      </c>
      <c r="AF158" s="2" t="s">
        <v>2177</v>
      </c>
    </row>
    <row r="159" spans="1:32" x14ac:dyDescent="0.25">
      <c r="A159" s="2" t="s">
        <v>1161</v>
      </c>
      <c r="B159" s="3">
        <v>1.51657555556</v>
      </c>
      <c r="C159" s="2" t="s">
        <v>1162</v>
      </c>
      <c r="D159" s="2" t="s">
        <v>1163</v>
      </c>
      <c r="E159" s="3" t="s">
        <v>346</v>
      </c>
      <c r="F159" s="3" t="s">
        <v>316</v>
      </c>
      <c r="G159" s="3" t="s">
        <v>317</v>
      </c>
      <c r="H159" s="2" t="s">
        <v>1164</v>
      </c>
      <c r="I159" s="3">
        <v>1.3772408242599999E-3</v>
      </c>
      <c r="J159" s="3">
        <v>1.1298000000000001E-2</v>
      </c>
      <c r="K159" s="3">
        <v>-0.25886999999999999</v>
      </c>
      <c r="L159" s="3">
        <v>-1.51657555556</v>
      </c>
      <c r="M159" s="3"/>
      <c r="N159" s="3" t="s">
        <v>346</v>
      </c>
      <c r="O159" s="3" t="s">
        <v>1165</v>
      </c>
      <c r="P159" s="3" t="s">
        <v>1166</v>
      </c>
      <c r="Q159" s="3" t="s">
        <v>1167</v>
      </c>
      <c r="R159" s="3" t="s">
        <v>344</v>
      </c>
      <c r="S159" s="3">
        <v>6.3354200000000001</v>
      </c>
      <c r="T159" s="3">
        <v>9.2800600000000006</v>
      </c>
      <c r="U159" s="3">
        <v>1.3772408242599999E-3</v>
      </c>
      <c r="V159" s="3">
        <v>6.4915558432699999E-2</v>
      </c>
      <c r="W159" s="3">
        <v>1.2577055555600001</v>
      </c>
      <c r="X159" s="2" t="s">
        <v>1168</v>
      </c>
      <c r="Y159" s="3" t="s">
        <v>1169</v>
      </c>
      <c r="Z159" s="3" t="s">
        <v>32</v>
      </c>
      <c r="AA159" s="3" t="s">
        <v>346</v>
      </c>
      <c r="AB159" s="3" t="s">
        <v>395</v>
      </c>
      <c r="AC159" s="3" t="s">
        <v>1170</v>
      </c>
      <c r="AD159" s="3">
        <v>3</v>
      </c>
      <c r="AE159" s="2" t="s">
        <v>1162</v>
      </c>
      <c r="AF159" s="2" t="s">
        <v>1164</v>
      </c>
    </row>
    <row r="160" spans="1:32" x14ac:dyDescent="0.25">
      <c r="A160" s="2" t="s">
        <v>930</v>
      </c>
      <c r="B160" s="3">
        <v>1.6249741666699999</v>
      </c>
      <c r="C160" s="2" t="s">
        <v>931</v>
      </c>
      <c r="D160" s="2" t="s">
        <v>932</v>
      </c>
      <c r="E160" s="3" t="s">
        <v>582</v>
      </c>
      <c r="F160" s="3" t="s">
        <v>316</v>
      </c>
      <c r="G160" s="3" t="s">
        <v>317</v>
      </c>
      <c r="H160" s="2" t="s">
        <v>933</v>
      </c>
      <c r="I160" s="3">
        <v>2.0839847960800002E-3</v>
      </c>
      <c r="J160" s="3">
        <v>1.1471E-2</v>
      </c>
      <c r="K160" s="3">
        <v>-1.0520016666700001</v>
      </c>
      <c r="L160" s="3">
        <v>-1.6249741666699999</v>
      </c>
      <c r="M160" s="3"/>
      <c r="N160" s="3" t="s">
        <v>582</v>
      </c>
      <c r="O160" s="3" t="s">
        <v>934</v>
      </c>
      <c r="P160" s="3" t="s">
        <v>935</v>
      </c>
      <c r="Q160" s="3" t="s">
        <v>936</v>
      </c>
      <c r="R160" s="3" t="s">
        <v>344</v>
      </c>
      <c r="S160" s="3">
        <v>8.7128650000000007</v>
      </c>
      <c r="T160" s="3">
        <v>9.1841275000000007</v>
      </c>
      <c r="U160" s="3">
        <v>2.0839847960800002E-3</v>
      </c>
      <c r="V160" s="3">
        <v>6.5201264527599999E-3</v>
      </c>
      <c r="W160" s="3">
        <v>0.5729725</v>
      </c>
      <c r="X160" s="2" t="s">
        <v>937</v>
      </c>
      <c r="Y160" s="3" t="s">
        <v>938</v>
      </c>
      <c r="Z160" s="3" t="s">
        <v>32</v>
      </c>
      <c r="AA160" s="3" t="s">
        <v>582</v>
      </c>
      <c r="AB160" s="3" t="s">
        <v>675</v>
      </c>
      <c r="AC160" s="3" t="s">
        <v>939</v>
      </c>
      <c r="AD160" s="3">
        <v>5</v>
      </c>
      <c r="AE160" s="2" t="s">
        <v>931</v>
      </c>
      <c r="AF160" s="2" t="s">
        <v>933</v>
      </c>
    </row>
    <row r="161" spans="1:32" x14ac:dyDescent="0.25">
      <c r="A161" s="2" t="s">
        <v>2777</v>
      </c>
      <c r="B161" s="3">
        <v>1.0049003703699999</v>
      </c>
      <c r="C161" s="2" t="s">
        <v>2778</v>
      </c>
      <c r="D161" s="2" t="s">
        <v>2779</v>
      </c>
      <c r="E161" s="3" t="s">
        <v>1186</v>
      </c>
      <c r="F161" s="3" t="s">
        <v>316</v>
      </c>
      <c r="G161" s="3" t="s">
        <v>317</v>
      </c>
      <c r="H161" s="2" t="s">
        <v>2780</v>
      </c>
      <c r="I161" s="3">
        <v>8.5655566640499992E-3</v>
      </c>
      <c r="J161" s="3">
        <v>1.1558000000000001E-2</v>
      </c>
      <c r="K161" s="3">
        <v>-1.8820633333300001</v>
      </c>
      <c r="L161" s="3">
        <v>-1.0049003703699999</v>
      </c>
      <c r="M161" s="3"/>
      <c r="N161" s="3" t="s">
        <v>1186</v>
      </c>
      <c r="O161" s="3" t="s">
        <v>344</v>
      </c>
      <c r="P161" s="3" t="s">
        <v>344</v>
      </c>
      <c r="Q161" s="3"/>
      <c r="R161" s="3" t="s">
        <v>2781</v>
      </c>
      <c r="S161" s="3">
        <v>7.7723899999999997</v>
      </c>
      <c r="T161" s="3">
        <v>7.7604311111099999</v>
      </c>
      <c r="U161" s="3">
        <v>8.5655566640499992E-3</v>
      </c>
      <c r="V161" s="3">
        <v>4.6029006141199997E-3</v>
      </c>
      <c r="W161" s="3">
        <v>-0.877162962963</v>
      </c>
      <c r="X161" s="2" t="s">
        <v>2782</v>
      </c>
      <c r="Y161" s="3" t="s">
        <v>2783</v>
      </c>
      <c r="Z161" s="3" t="s">
        <v>31</v>
      </c>
      <c r="AA161" s="3" t="s">
        <v>1186</v>
      </c>
      <c r="AB161" s="3"/>
      <c r="AC161" s="3" t="s">
        <v>1176</v>
      </c>
      <c r="AD161" s="3">
        <v>2</v>
      </c>
      <c r="AE161" s="2" t="s">
        <v>2778</v>
      </c>
      <c r="AF161" s="2" t="s">
        <v>2780</v>
      </c>
    </row>
    <row r="162" spans="1:32" x14ac:dyDescent="0.25">
      <c r="A162" s="2" t="s">
        <v>3560</v>
      </c>
      <c r="B162" s="3">
        <v>-1.08995888889</v>
      </c>
      <c r="C162" s="2" t="s">
        <v>3561</v>
      </c>
      <c r="D162" s="2" t="s">
        <v>3562</v>
      </c>
      <c r="E162" s="3" t="s">
        <v>1170</v>
      </c>
      <c r="F162" s="3" t="s">
        <v>2805</v>
      </c>
      <c r="G162" s="3" t="s">
        <v>317</v>
      </c>
      <c r="H162" s="2" t="s">
        <v>3563</v>
      </c>
      <c r="I162" s="3">
        <v>1.05052208777E-2</v>
      </c>
      <c r="J162" s="3">
        <v>1.1624000000000001E-2</v>
      </c>
      <c r="K162" s="3">
        <v>0.55297666666699996</v>
      </c>
      <c r="L162" s="3">
        <v>1.08995888889</v>
      </c>
      <c r="M162" s="3" t="s">
        <v>1170</v>
      </c>
      <c r="N162" s="3"/>
      <c r="O162" s="3" t="s">
        <v>3564</v>
      </c>
      <c r="P162" s="3" t="s">
        <v>3565</v>
      </c>
      <c r="Q162" s="3" t="s">
        <v>3566</v>
      </c>
      <c r="R162" s="3" t="s">
        <v>344</v>
      </c>
      <c r="S162" s="3">
        <v>6.8983999999999996</v>
      </c>
      <c r="T162" s="3">
        <v>8.5812233333299996</v>
      </c>
      <c r="U162" s="3">
        <v>1.05052208777E-2</v>
      </c>
      <c r="V162" s="3">
        <v>0.10821102485300001</v>
      </c>
      <c r="W162" s="3">
        <v>-0.53698222222199998</v>
      </c>
      <c r="X162" s="2" t="s">
        <v>3567</v>
      </c>
      <c r="Y162" s="3" t="s">
        <v>3568</v>
      </c>
      <c r="Z162" s="3" t="s">
        <v>32</v>
      </c>
      <c r="AA162" s="3" t="s">
        <v>840</v>
      </c>
      <c r="AB162" s="3" t="s">
        <v>395</v>
      </c>
      <c r="AC162" s="3" t="s">
        <v>476</v>
      </c>
      <c r="AD162" s="3">
        <v>3</v>
      </c>
      <c r="AE162" s="2" t="s">
        <v>3561</v>
      </c>
      <c r="AF162" s="2" t="s">
        <v>3563</v>
      </c>
    </row>
    <row r="163" spans="1:32" x14ac:dyDescent="0.25">
      <c r="A163" s="2" t="s">
        <v>3962</v>
      </c>
      <c r="B163" s="3">
        <v>-1.1327134722200001</v>
      </c>
      <c r="C163" s="2" t="s">
        <v>3963</v>
      </c>
      <c r="D163" s="2" t="s">
        <v>3964</v>
      </c>
      <c r="E163" s="3" t="s">
        <v>891</v>
      </c>
      <c r="F163" s="3" t="s">
        <v>2805</v>
      </c>
      <c r="G163" s="3" t="s">
        <v>317</v>
      </c>
      <c r="H163" s="2" t="s">
        <v>3965</v>
      </c>
      <c r="I163" s="3">
        <v>2.2573179119299998E-3</v>
      </c>
      <c r="J163" s="3">
        <v>1.1686999999999999E-2</v>
      </c>
      <c r="K163" s="3">
        <v>-0.136513333333</v>
      </c>
      <c r="L163" s="3">
        <v>1.1327134722200001</v>
      </c>
      <c r="M163" s="3" t="s">
        <v>891</v>
      </c>
      <c r="N163" s="3"/>
      <c r="O163" s="3" t="s">
        <v>3966</v>
      </c>
      <c r="P163" s="3" t="s">
        <v>3967</v>
      </c>
      <c r="Q163" s="3" t="s">
        <v>3968</v>
      </c>
      <c r="R163" s="3" t="s">
        <v>344</v>
      </c>
      <c r="S163" s="3">
        <v>10.67611</v>
      </c>
      <c r="T163" s="3">
        <v>10.9406295833</v>
      </c>
      <c r="U163" s="3">
        <v>2.2573179119299998E-3</v>
      </c>
      <c r="V163" s="3">
        <v>0.18473426907900001</v>
      </c>
      <c r="W163" s="3">
        <v>-1.26922680556</v>
      </c>
      <c r="X163" s="2" t="s">
        <v>3969</v>
      </c>
      <c r="Y163" s="3" t="s">
        <v>3970</v>
      </c>
      <c r="Z163" s="3" t="s">
        <v>32</v>
      </c>
      <c r="AA163" s="3" t="s">
        <v>391</v>
      </c>
      <c r="AB163" s="3"/>
      <c r="AC163" s="3" t="s">
        <v>3971</v>
      </c>
      <c r="AD163" s="3">
        <v>2</v>
      </c>
      <c r="AE163" s="2" t="s">
        <v>3963</v>
      </c>
      <c r="AF163" s="2" t="s">
        <v>3965</v>
      </c>
    </row>
    <row r="164" spans="1:32" x14ac:dyDescent="0.25">
      <c r="A164" s="2" t="s">
        <v>2320</v>
      </c>
      <c r="B164" s="3">
        <v>1.1123958333299999</v>
      </c>
      <c r="C164" s="2" t="s">
        <v>2321</v>
      </c>
      <c r="D164" s="2" t="s">
        <v>2322</v>
      </c>
      <c r="E164" s="3" t="s">
        <v>346</v>
      </c>
      <c r="F164" s="3" t="s">
        <v>316</v>
      </c>
      <c r="G164" s="3" t="s">
        <v>317</v>
      </c>
      <c r="H164" s="2" t="s">
        <v>2323</v>
      </c>
      <c r="I164" s="3">
        <v>1.9459265906000001E-3</v>
      </c>
      <c r="J164" s="3">
        <v>1.1788E-2</v>
      </c>
      <c r="K164" s="3">
        <v>-1.5925133333299999</v>
      </c>
      <c r="L164" s="3">
        <v>-1.1123958333299999</v>
      </c>
      <c r="M164" s="3"/>
      <c r="N164" s="3" t="s">
        <v>346</v>
      </c>
      <c r="O164" s="3" t="s">
        <v>344</v>
      </c>
      <c r="P164" s="3" t="s">
        <v>344</v>
      </c>
      <c r="Q164" s="3"/>
      <c r="R164" s="3" t="s">
        <v>2324</v>
      </c>
      <c r="S164" s="3">
        <v>8.3550500000000003</v>
      </c>
      <c r="T164" s="3">
        <v>9.5917574999999999</v>
      </c>
      <c r="U164" s="3">
        <v>1.9459265906000001E-3</v>
      </c>
      <c r="V164" s="3">
        <v>1.0085631416199999E-2</v>
      </c>
      <c r="W164" s="3">
        <v>-0.48011749999999997</v>
      </c>
      <c r="X164" s="2" t="s">
        <v>2325</v>
      </c>
      <c r="Y164" s="3" t="s">
        <v>2326</v>
      </c>
      <c r="Z164" s="3" t="s">
        <v>31</v>
      </c>
      <c r="AA164" s="3" t="s">
        <v>346</v>
      </c>
      <c r="AB164" s="3"/>
      <c r="AC164" s="3" t="s">
        <v>2327</v>
      </c>
      <c r="AD164" s="3">
        <v>2</v>
      </c>
      <c r="AE164" s="2" t="s">
        <v>2321</v>
      </c>
      <c r="AF164" s="2" t="s">
        <v>2323</v>
      </c>
    </row>
    <row r="165" spans="1:32" x14ac:dyDescent="0.25">
      <c r="A165" s="2" t="s">
        <v>429</v>
      </c>
      <c r="B165" s="3">
        <v>2.4714125</v>
      </c>
      <c r="C165" s="2" t="s">
        <v>430</v>
      </c>
      <c r="D165" s="3"/>
      <c r="E165" s="3" t="s">
        <v>431</v>
      </c>
      <c r="F165" s="3" t="s">
        <v>316</v>
      </c>
      <c r="G165" s="3" t="s">
        <v>317</v>
      </c>
      <c r="H165" s="2" t="s">
        <v>432</v>
      </c>
      <c r="I165" s="3">
        <v>1.1807747600199999E-2</v>
      </c>
      <c r="J165" s="3">
        <v>1.1975E-2</v>
      </c>
      <c r="K165" s="3">
        <v>-3.24051</v>
      </c>
      <c r="L165" s="3">
        <v>-2.4714125</v>
      </c>
      <c r="M165" s="3"/>
      <c r="N165" s="3" t="s">
        <v>431</v>
      </c>
      <c r="O165" s="3" t="s">
        <v>344</v>
      </c>
      <c r="P165" s="3" t="s">
        <v>344</v>
      </c>
      <c r="Q165" s="3"/>
      <c r="R165" s="3" t="s">
        <v>344</v>
      </c>
      <c r="S165" s="3">
        <v>11.25362</v>
      </c>
      <c r="T165" s="3">
        <v>8.4920299999999997</v>
      </c>
      <c r="U165" s="3">
        <v>1.1807747600199999E-2</v>
      </c>
      <c r="V165" s="3">
        <v>1.2068585334300001E-2</v>
      </c>
      <c r="W165" s="3">
        <v>-0.76909749999999999</v>
      </c>
      <c r="X165" s="2" t="s">
        <v>433</v>
      </c>
      <c r="Y165" s="3" t="s">
        <v>434</v>
      </c>
      <c r="Z165" s="3" t="s">
        <v>31</v>
      </c>
      <c r="AA165" s="3" t="s">
        <v>391</v>
      </c>
      <c r="AB165" s="3"/>
      <c r="AC165" s="3" t="s">
        <v>391</v>
      </c>
      <c r="AD165" s="3">
        <v>2</v>
      </c>
      <c r="AE165" s="2" t="s">
        <v>430</v>
      </c>
      <c r="AF165" s="2" t="s">
        <v>432</v>
      </c>
    </row>
    <row r="166" spans="1:32" x14ac:dyDescent="0.25">
      <c r="A166" s="2" t="s">
        <v>3933</v>
      </c>
      <c r="B166" s="3">
        <v>-1.13131916667</v>
      </c>
      <c r="C166" s="2" t="s">
        <v>3934</v>
      </c>
      <c r="D166" s="2" t="s">
        <v>3935</v>
      </c>
      <c r="E166" s="3" t="s">
        <v>489</v>
      </c>
      <c r="F166" s="3" t="s">
        <v>2805</v>
      </c>
      <c r="G166" s="3" t="s">
        <v>317</v>
      </c>
      <c r="H166" s="2" t="s">
        <v>3936</v>
      </c>
      <c r="I166" s="3">
        <v>2.3325579852999999E-3</v>
      </c>
      <c r="J166" s="3">
        <v>1.1975E-2</v>
      </c>
      <c r="K166" s="3">
        <v>0.341121666667</v>
      </c>
      <c r="L166" s="3">
        <v>1.13131916667</v>
      </c>
      <c r="M166" s="3" t="s">
        <v>489</v>
      </c>
      <c r="N166" s="3"/>
      <c r="O166" s="3" t="s">
        <v>3937</v>
      </c>
      <c r="P166" s="3" t="s">
        <v>344</v>
      </c>
      <c r="Q166" s="3" t="s">
        <v>3938</v>
      </c>
      <c r="R166" s="3" t="s">
        <v>3939</v>
      </c>
      <c r="S166" s="3">
        <v>11.591435000000001</v>
      </c>
      <c r="T166" s="3">
        <v>12.200442499999999</v>
      </c>
      <c r="U166" s="3">
        <v>2.3325579852999999E-3</v>
      </c>
      <c r="V166" s="3">
        <v>4.1960354457500001E-2</v>
      </c>
      <c r="W166" s="3">
        <v>-0.7901975</v>
      </c>
      <c r="X166" s="2" t="s">
        <v>3940</v>
      </c>
      <c r="Y166" s="3" t="s">
        <v>3941</v>
      </c>
      <c r="Z166" s="3" t="s">
        <v>32</v>
      </c>
      <c r="AA166" s="3" t="s">
        <v>489</v>
      </c>
      <c r="AB166" s="3" t="s">
        <v>475</v>
      </c>
      <c r="AC166" s="3" t="s">
        <v>632</v>
      </c>
      <c r="AD166" s="3">
        <v>5</v>
      </c>
      <c r="AE166" s="2" t="s">
        <v>3934</v>
      </c>
      <c r="AF166" s="2" t="s">
        <v>3936</v>
      </c>
    </row>
    <row r="167" spans="1:32" x14ac:dyDescent="0.25">
      <c r="A167" s="2" t="s">
        <v>4434</v>
      </c>
      <c r="B167" s="3">
        <v>-1.21499916667</v>
      </c>
      <c r="C167" s="2" t="s">
        <v>4435</v>
      </c>
      <c r="D167" s="2" t="s">
        <v>4436</v>
      </c>
      <c r="E167" s="3" t="s">
        <v>346</v>
      </c>
      <c r="F167" s="3" t="s">
        <v>2805</v>
      </c>
      <c r="G167" s="3" t="s">
        <v>317</v>
      </c>
      <c r="H167" s="2" t="s">
        <v>4437</v>
      </c>
      <c r="I167" s="3">
        <v>2.88186860892E-3</v>
      </c>
      <c r="J167" s="3">
        <v>1.2015E-2</v>
      </c>
      <c r="K167" s="3">
        <v>0.33695333333299998</v>
      </c>
      <c r="L167" s="3">
        <v>1.21499916667</v>
      </c>
      <c r="M167" s="3" t="s">
        <v>346</v>
      </c>
      <c r="N167" s="3"/>
      <c r="O167" s="3" t="s">
        <v>344</v>
      </c>
      <c r="P167" s="3" t="s">
        <v>344</v>
      </c>
      <c r="Q167" s="3"/>
      <c r="R167" s="3" t="s">
        <v>344</v>
      </c>
      <c r="S167" s="3">
        <v>6.5944900000000004</v>
      </c>
      <c r="T167" s="3">
        <v>9.4660875000000004</v>
      </c>
      <c r="U167" s="3">
        <v>2.88186860892E-3</v>
      </c>
      <c r="V167" s="3">
        <v>0.44603936598400001</v>
      </c>
      <c r="W167" s="3">
        <v>-0.87804583333300001</v>
      </c>
      <c r="X167" s="2" t="s">
        <v>4438</v>
      </c>
      <c r="Y167" s="3" t="s">
        <v>4439</v>
      </c>
      <c r="Z167" s="3" t="s">
        <v>32</v>
      </c>
      <c r="AA167" s="3" t="s">
        <v>346</v>
      </c>
      <c r="AB167" s="3" t="s">
        <v>1506</v>
      </c>
      <c r="AC167" s="3" t="s">
        <v>3455</v>
      </c>
      <c r="AD167" s="3">
        <v>5</v>
      </c>
      <c r="AE167" s="2" t="s">
        <v>4435</v>
      </c>
      <c r="AF167" s="2" t="s">
        <v>4437</v>
      </c>
    </row>
    <row r="168" spans="1:32" x14ac:dyDescent="0.25">
      <c r="A168" s="2" t="s">
        <v>339</v>
      </c>
      <c r="B168" s="3">
        <v>3.2864691666699999</v>
      </c>
      <c r="C168" s="2" t="s">
        <v>340</v>
      </c>
      <c r="D168" s="2" t="s">
        <v>341</v>
      </c>
      <c r="E168" s="3" t="s">
        <v>342</v>
      </c>
      <c r="F168" s="3" t="s">
        <v>316</v>
      </c>
      <c r="G168" s="3" t="s">
        <v>317</v>
      </c>
      <c r="H168" s="2" t="s">
        <v>343</v>
      </c>
      <c r="I168" s="3">
        <v>3.9509852228600002E-3</v>
      </c>
      <c r="J168" s="3">
        <v>1.2033E-2</v>
      </c>
      <c r="K168" s="3">
        <v>-2.9023300000000001</v>
      </c>
      <c r="L168" s="3">
        <v>-3.2864691666699999</v>
      </c>
      <c r="M168" s="3"/>
      <c r="N168" s="3" t="s">
        <v>342</v>
      </c>
      <c r="O168" s="3" t="s">
        <v>344</v>
      </c>
      <c r="P168" s="3" t="s">
        <v>344</v>
      </c>
      <c r="Q168" s="3"/>
      <c r="R168" s="3" t="s">
        <v>344</v>
      </c>
      <c r="S168" s="3">
        <v>6.7106700000000004</v>
      </c>
      <c r="T168" s="3">
        <v>10.378657499999999</v>
      </c>
      <c r="U168" s="3">
        <v>3.9509852228600002E-3</v>
      </c>
      <c r="V168" s="3">
        <v>2.0581003014299999E-2</v>
      </c>
      <c r="W168" s="3">
        <v>0.38413916666699999</v>
      </c>
      <c r="X168" s="2" t="s">
        <v>345</v>
      </c>
      <c r="Y168" s="3"/>
      <c r="Z168" s="3" t="s">
        <v>32</v>
      </c>
      <c r="AA168" s="3"/>
      <c r="AB168" s="3"/>
      <c r="AC168" s="3" t="s">
        <v>346</v>
      </c>
      <c r="AD168" s="3">
        <v>2</v>
      </c>
      <c r="AE168" s="2" t="s">
        <v>340</v>
      </c>
      <c r="AF168" s="2" t="s">
        <v>343</v>
      </c>
    </row>
    <row r="169" spans="1:32" x14ac:dyDescent="0.25">
      <c r="A169" s="2" t="s">
        <v>1460</v>
      </c>
      <c r="B169" s="3">
        <v>1.3626383333300001</v>
      </c>
      <c r="C169" s="2" t="s">
        <v>1461</v>
      </c>
      <c r="D169" s="2" t="s">
        <v>1462</v>
      </c>
      <c r="E169" s="3" t="s">
        <v>1062</v>
      </c>
      <c r="F169" s="3" t="s">
        <v>316</v>
      </c>
      <c r="G169" s="3" t="s">
        <v>317</v>
      </c>
      <c r="H169" s="2" t="s">
        <v>1463</v>
      </c>
      <c r="I169" s="3">
        <v>2.3567308147700002E-3</v>
      </c>
      <c r="J169" s="3">
        <v>1.2057999999999999E-2</v>
      </c>
      <c r="K169" s="3">
        <v>-0.94574000000000003</v>
      </c>
      <c r="L169" s="3">
        <v>-1.3626383333300001</v>
      </c>
      <c r="M169" s="3"/>
      <c r="N169" s="3" t="s">
        <v>1062</v>
      </c>
      <c r="O169" s="3" t="s">
        <v>1464</v>
      </c>
      <c r="P169" s="3" t="s">
        <v>1465</v>
      </c>
      <c r="Q169" s="3" t="s">
        <v>1466</v>
      </c>
      <c r="R169" s="3" t="s">
        <v>344</v>
      </c>
      <c r="S169" s="3">
        <v>7.0773000000000001</v>
      </c>
      <c r="T169" s="3">
        <v>6.7434649999999996</v>
      </c>
      <c r="U169" s="3">
        <v>2.3567308147700002E-3</v>
      </c>
      <c r="V169" s="3">
        <v>1.5066929977600001E-2</v>
      </c>
      <c r="W169" s="3">
        <v>0.41689833333300003</v>
      </c>
      <c r="X169" s="2" t="s">
        <v>1467</v>
      </c>
      <c r="Y169" s="3" t="s">
        <v>1468</v>
      </c>
      <c r="Z169" s="3" t="s">
        <v>32</v>
      </c>
      <c r="AA169" s="3" t="s">
        <v>1062</v>
      </c>
      <c r="AB169" s="3" t="s">
        <v>675</v>
      </c>
      <c r="AC169" s="3" t="s">
        <v>1469</v>
      </c>
      <c r="AD169" s="3">
        <v>5</v>
      </c>
      <c r="AE169" s="2" t="s">
        <v>1461</v>
      </c>
      <c r="AF169" s="2" t="s">
        <v>1463</v>
      </c>
    </row>
    <row r="170" spans="1:32" x14ac:dyDescent="0.25">
      <c r="A170" s="2" t="s">
        <v>5032</v>
      </c>
      <c r="B170" s="3">
        <v>-1.35702875</v>
      </c>
      <c r="C170" s="2" t="s">
        <v>5033</v>
      </c>
      <c r="D170" s="2" t="s">
        <v>5034</v>
      </c>
      <c r="E170" s="3" t="s">
        <v>349</v>
      </c>
      <c r="F170" s="3" t="s">
        <v>2805</v>
      </c>
      <c r="G170" s="3" t="s">
        <v>317</v>
      </c>
      <c r="H170" s="2" t="s">
        <v>5035</v>
      </c>
      <c r="I170" s="3">
        <v>2.4887382007600001E-3</v>
      </c>
      <c r="J170" s="3">
        <v>1.2083E-2</v>
      </c>
      <c r="K170" s="3">
        <v>-8.4498333333299994E-2</v>
      </c>
      <c r="L170" s="3">
        <v>1.35702875</v>
      </c>
      <c r="M170" s="3" t="s">
        <v>349</v>
      </c>
      <c r="N170" s="3"/>
      <c r="O170" s="3" t="s">
        <v>5036</v>
      </c>
      <c r="P170" s="3" t="s">
        <v>5037</v>
      </c>
      <c r="Q170" s="3" t="s">
        <v>5038</v>
      </c>
      <c r="R170" s="3" t="s">
        <v>344</v>
      </c>
      <c r="S170" s="3">
        <v>9.8390350000000009</v>
      </c>
      <c r="T170" s="3">
        <v>8.9284237500000003</v>
      </c>
      <c r="U170" s="3">
        <v>2.4887382007600001E-3</v>
      </c>
      <c r="V170" s="3">
        <v>0.28925760836600001</v>
      </c>
      <c r="W170" s="3">
        <v>-1.44152708333</v>
      </c>
      <c r="X170" s="2" t="s">
        <v>5039</v>
      </c>
      <c r="Y170" s="3" t="s">
        <v>5040</v>
      </c>
      <c r="Z170" s="3" t="s">
        <v>32</v>
      </c>
      <c r="AA170" s="3" t="s">
        <v>349</v>
      </c>
      <c r="AB170" s="3" t="s">
        <v>675</v>
      </c>
      <c r="AC170" s="3" t="s">
        <v>1017</v>
      </c>
      <c r="AD170" s="3">
        <v>5</v>
      </c>
      <c r="AE170" s="2" t="s">
        <v>5033</v>
      </c>
      <c r="AF170" s="2" t="s">
        <v>5035</v>
      </c>
    </row>
    <row r="171" spans="1:32" x14ac:dyDescent="0.25">
      <c r="A171" s="2" t="s">
        <v>1509</v>
      </c>
      <c r="B171" s="3">
        <v>1.1206416666700001</v>
      </c>
      <c r="C171" s="2" t="s">
        <v>128</v>
      </c>
      <c r="D171" s="2" t="s">
        <v>1510</v>
      </c>
      <c r="E171" s="3" t="s">
        <v>357</v>
      </c>
      <c r="F171" s="3" t="s">
        <v>316</v>
      </c>
      <c r="G171" s="3" t="s">
        <v>317</v>
      </c>
      <c r="H171" s="2" t="s">
        <v>2279</v>
      </c>
      <c r="I171" s="3">
        <v>1.2111E-2</v>
      </c>
      <c r="J171" s="3">
        <v>1.2111E-2</v>
      </c>
      <c r="K171" s="3">
        <v>-0.42520666666700002</v>
      </c>
      <c r="L171" s="3">
        <v>-1.1206416666700001</v>
      </c>
      <c r="M171" s="3"/>
      <c r="N171" s="3" t="s">
        <v>357</v>
      </c>
      <c r="O171" s="3" t="s">
        <v>2280</v>
      </c>
      <c r="P171" s="3" t="s">
        <v>2281</v>
      </c>
      <c r="Q171" s="3" t="s">
        <v>2282</v>
      </c>
      <c r="R171" s="3" t="s">
        <v>344</v>
      </c>
      <c r="S171" s="3">
        <v>6.4704199999999998</v>
      </c>
      <c r="T171" s="3">
        <v>6.7848050000000004</v>
      </c>
      <c r="U171" s="3">
        <v>1.4225177111199999E-2</v>
      </c>
      <c r="V171" s="3">
        <v>9.5545077117799998E-2</v>
      </c>
      <c r="W171" s="3">
        <v>0.69543500000000003</v>
      </c>
      <c r="X171" s="2" t="s">
        <v>1516</v>
      </c>
      <c r="Y171" s="3" t="s">
        <v>2283</v>
      </c>
      <c r="Z171" s="3" t="s">
        <v>32</v>
      </c>
      <c r="AA171" s="3" t="s">
        <v>357</v>
      </c>
      <c r="AB171" s="3" t="s">
        <v>395</v>
      </c>
      <c r="AC171" s="3" t="s">
        <v>865</v>
      </c>
      <c r="AD171" s="3">
        <v>3</v>
      </c>
      <c r="AE171" s="2" t="s">
        <v>128</v>
      </c>
      <c r="AF171" s="2" t="s">
        <v>2279</v>
      </c>
    </row>
    <row r="172" spans="1:32" x14ac:dyDescent="0.25">
      <c r="A172" s="2" t="s">
        <v>1301</v>
      </c>
      <c r="B172" s="3">
        <v>-1.6042112500000001</v>
      </c>
      <c r="C172" s="2" t="s">
        <v>85</v>
      </c>
      <c r="D172" s="2" t="s">
        <v>1302</v>
      </c>
      <c r="E172" s="3" t="s">
        <v>2954</v>
      </c>
      <c r="F172" s="3" t="s">
        <v>2805</v>
      </c>
      <c r="G172" s="3" t="s">
        <v>317</v>
      </c>
      <c r="H172" s="2" t="s">
        <v>5625</v>
      </c>
      <c r="I172" s="3">
        <v>1.7167320382099999E-3</v>
      </c>
      <c r="J172" s="3">
        <v>1.2144E-2</v>
      </c>
      <c r="K172" s="3">
        <v>0.48709833333300001</v>
      </c>
      <c r="L172" s="3">
        <v>1.6042112500000001</v>
      </c>
      <c r="M172" s="3" t="s">
        <v>2954</v>
      </c>
      <c r="N172" s="3"/>
      <c r="O172" s="3" t="s">
        <v>344</v>
      </c>
      <c r="P172" s="3" t="s">
        <v>344</v>
      </c>
      <c r="Q172" s="3"/>
      <c r="R172" s="3" t="s">
        <v>344</v>
      </c>
      <c r="S172" s="3">
        <v>10.054755</v>
      </c>
      <c r="T172" s="3">
        <v>8.6674325000000003</v>
      </c>
      <c r="U172" s="3">
        <v>1.7167320382099999E-3</v>
      </c>
      <c r="V172" s="3">
        <v>0.13197165661999999</v>
      </c>
      <c r="W172" s="3">
        <v>-1.11711291667</v>
      </c>
      <c r="X172" s="2" t="s">
        <v>1304</v>
      </c>
      <c r="Y172" s="3" t="s">
        <v>1305</v>
      </c>
      <c r="Z172" s="3" t="s">
        <v>31</v>
      </c>
      <c r="AA172" s="3" t="s">
        <v>391</v>
      </c>
      <c r="AB172" s="3"/>
      <c r="AC172" s="3" t="s">
        <v>391</v>
      </c>
      <c r="AD172" s="3">
        <v>2</v>
      </c>
      <c r="AE172" s="2" t="s">
        <v>85</v>
      </c>
      <c r="AF172" s="2" t="s">
        <v>5625</v>
      </c>
    </row>
    <row r="173" spans="1:32" x14ac:dyDescent="0.25">
      <c r="A173" s="2" t="s">
        <v>3497</v>
      </c>
      <c r="B173" s="3">
        <v>-1.2228219444399999</v>
      </c>
      <c r="C173" s="2" t="s">
        <v>3498</v>
      </c>
      <c r="D173" s="2" t="s">
        <v>3499</v>
      </c>
      <c r="E173" s="3" t="s">
        <v>840</v>
      </c>
      <c r="F173" s="3" t="s">
        <v>2805</v>
      </c>
      <c r="G173" s="3" t="s">
        <v>317</v>
      </c>
      <c r="H173" s="2" t="s">
        <v>4482</v>
      </c>
      <c r="I173" s="3">
        <v>6.8207813311600002E-3</v>
      </c>
      <c r="J173" s="3">
        <v>1.2256E-2</v>
      </c>
      <c r="K173" s="3">
        <v>0.86758833333300001</v>
      </c>
      <c r="L173" s="3">
        <v>1.2228219444399999</v>
      </c>
      <c r="M173" s="3" t="s">
        <v>840</v>
      </c>
      <c r="N173" s="3"/>
      <c r="O173" s="3" t="s">
        <v>4483</v>
      </c>
      <c r="P173" s="3" t="s">
        <v>4484</v>
      </c>
      <c r="Q173" s="3" t="s">
        <v>4485</v>
      </c>
      <c r="R173" s="3" t="s">
        <v>344</v>
      </c>
      <c r="S173" s="3">
        <v>6.125915</v>
      </c>
      <c r="T173" s="3">
        <v>10.8483775</v>
      </c>
      <c r="U173" s="3">
        <v>6.8207813311600002E-3</v>
      </c>
      <c r="V173" s="3">
        <v>8.7159659541399995E-2</v>
      </c>
      <c r="W173" s="3">
        <v>-0.35523361111099999</v>
      </c>
      <c r="X173" s="2" t="s">
        <v>3504</v>
      </c>
      <c r="Y173" s="3" t="s">
        <v>4486</v>
      </c>
      <c r="Z173" s="3" t="s">
        <v>32</v>
      </c>
      <c r="AA173" s="3" t="s">
        <v>840</v>
      </c>
      <c r="AB173" s="3" t="s">
        <v>337</v>
      </c>
      <c r="AC173" s="3" t="s">
        <v>3506</v>
      </c>
      <c r="AD173" s="3">
        <v>3</v>
      </c>
      <c r="AE173" s="2" t="s">
        <v>3498</v>
      </c>
      <c r="AF173" s="2" t="s">
        <v>4482</v>
      </c>
    </row>
    <row r="174" spans="1:32" x14ac:dyDescent="0.25">
      <c r="A174" s="2" t="s">
        <v>4363</v>
      </c>
      <c r="B174" s="3">
        <v>-1.20598583333</v>
      </c>
      <c r="C174" s="2" t="s">
        <v>4364</v>
      </c>
      <c r="D174" s="2" t="s">
        <v>4365</v>
      </c>
      <c r="E174" s="3" t="s">
        <v>922</v>
      </c>
      <c r="F174" s="3" t="s">
        <v>2805</v>
      </c>
      <c r="G174" s="3" t="s">
        <v>317</v>
      </c>
      <c r="H174" s="2" t="s">
        <v>4366</v>
      </c>
      <c r="I174" s="3">
        <v>1.2258E-2</v>
      </c>
      <c r="J174" s="3">
        <v>1.2258E-2</v>
      </c>
      <c r="K174" s="3">
        <v>0.225843333333</v>
      </c>
      <c r="L174" s="3">
        <v>1.20598583333</v>
      </c>
      <c r="M174" s="3" t="s">
        <v>922</v>
      </c>
      <c r="N174" s="3"/>
      <c r="O174" s="3" t="s">
        <v>4367</v>
      </c>
      <c r="P174" s="3" t="s">
        <v>4368</v>
      </c>
      <c r="Q174" s="3" t="s">
        <v>4369</v>
      </c>
      <c r="R174" s="3" t="s">
        <v>853</v>
      </c>
      <c r="S174" s="3">
        <v>8.5518400000000003</v>
      </c>
      <c r="T174" s="3">
        <v>9.0753199999999996</v>
      </c>
      <c r="U174" s="3">
        <v>1.3201450528E-2</v>
      </c>
      <c r="V174" s="3">
        <v>5.0331617969900003E-2</v>
      </c>
      <c r="W174" s="3">
        <v>-0.98014250000000003</v>
      </c>
      <c r="X174" s="2" t="s">
        <v>4370</v>
      </c>
      <c r="Y174" s="3" t="s">
        <v>4371</v>
      </c>
      <c r="Z174" s="3" t="s">
        <v>32</v>
      </c>
      <c r="AA174" s="3" t="s">
        <v>922</v>
      </c>
      <c r="AB174" s="3"/>
      <c r="AC174" s="3" t="s">
        <v>4372</v>
      </c>
      <c r="AD174" s="3">
        <v>2</v>
      </c>
      <c r="AE174" s="2" t="s">
        <v>4364</v>
      </c>
      <c r="AF174" s="2" t="s">
        <v>4366</v>
      </c>
    </row>
    <row r="175" spans="1:32" x14ac:dyDescent="0.25">
      <c r="A175" s="2" t="s">
        <v>888</v>
      </c>
      <c r="B175" s="3">
        <v>-1.4850906666699999</v>
      </c>
      <c r="C175" s="2" t="s">
        <v>889</v>
      </c>
      <c r="D175" s="2" t="s">
        <v>890</v>
      </c>
      <c r="E175" s="3" t="s">
        <v>391</v>
      </c>
      <c r="F175" s="3" t="s">
        <v>2805</v>
      </c>
      <c r="G175" s="3" t="s">
        <v>317</v>
      </c>
      <c r="H175" s="2" t="s">
        <v>5362</v>
      </c>
      <c r="I175" s="3">
        <v>2.5198190672600001E-3</v>
      </c>
      <c r="J175" s="3">
        <v>1.2290000000000001E-2</v>
      </c>
      <c r="K175" s="3">
        <v>0.41102499999999997</v>
      </c>
      <c r="L175" s="3">
        <v>1.4850906666699999</v>
      </c>
      <c r="M175" s="3" t="s">
        <v>391</v>
      </c>
      <c r="N175" s="3"/>
      <c r="O175" s="3" t="s">
        <v>344</v>
      </c>
      <c r="P175" s="3" t="s">
        <v>344</v>
      </c>
      <c r="Q175" s="3"/>
      <c r="R175" s="3" t="s">
        <v>344</v>
      </c>
      <c r="S175" s="3">
        <v>9.7753549999999994</v>
      </c>
      <c r="T175" s="3">
        <v>9.9126030000000007</v>
      </c>
      <c r="U175" s="3">
        <v>2.5198190672600001E-3</v>
      </c>
      <c r="V175" s="3">
        <v>0.118312246336</v>
      </c>
      <c r="W175" s="3">
        <v>-1.0740656666699999</v>
      </c>
      <c r="X175" s="2" t="s">
        <v>894</v>
      </c>
      <c r="Y175" s="3" t="s">
        <v>895</v>
      </c>
      <c r="Z175" s="3" t="s">
        <v>31</v>
      </c>
      <c r="AA175" s="3" t="s">
        <v>391</v>
      </c>
      <c r="AB175" s="3"/>
      <c r="AC175" s="3" t="s">
        <v>391</v>
      </c>
      <c r="AD175" s="3">
        <v>2</v>
      </c>
      <c r="AE175" s="2" t="s">
        <v>889</v>
      </c>
      <c r="AF175" s="2" t="s">
        <v>5362</v>
      </c>
    </row>
    <row r="176" spans="1:32" x14ac:dyDescent="0.25">
      <c r="A176" s="2" t="s">
        <v>5808</v>
      </c>
      <c r="B176" s="3">
        <v>-2.2064366666700002</v>
      </c>
      <c r="C176" s="2" t="s">
        <v>5809</v>
      </c>
      <c r="D176" s="2" t="s">
        <v>5810</v>
      </c>
      <c r="E176" s="3" t="s">
        <v>891</v>
      </c>
      <c r="F176" s="3" t="s">
        <v>2805</v>
      </c>
      <c r="G176" s="3" t="s">
        <v>317</v>
      </c>
      <c r="H176" s="2" t="s">
        <v>6035</v>
      </c>
      <c r="I176" s="3">
        <v>7.5059801099699999E-3</v>
      </c>
      <c r="J176" s="3">
        <v>1.2331E-2</v>
      </c>
      <c r="K176" s="3">
        <v>0.62307000000000001</v>
      </c>
      <c r="L176" s="3">
        <v>2.2064366666700002</v>
      </c>
      <c r="M176" s="3" t="s">
        <v>891</v>
      </c>
      <c r="N176" s="3"/>
      <c r="O176" s="3" t="s">
        <v>5812</v>
      </c>
      <c r="P176" s="3" t="s">
        <v>5813</v>
      </c>
      <c r="Q176" s="3" t="s">
        <v>5814</v>
      </c>
      <c r="R176" s="3" t="s">
        <v>344</v>
      </c>
      <c r="S176" s="3">
        <v>10.16971</v>
      </c>
      <c r="T176" s="3">
        <v>10.34028</v>
      </c>
      <c r="U176" s="3">
        <v>7.5059801099699999E-3</v>
      </c>
      <c r="V176" s="3">
        <v>5.4395679101000002E-2</v>
      </c>
      <c r="W176" s="3">
        <v>-1.5833666666699999</v>
      </c>
      <c r="X176" s="2" t="s">
        <v>5816</v>
      </c>
      <c r="Y176" s="3" t="s">
        <v>6036</v>
      </c>
      <c r="Z176" s="3" t="s">
        <v>32</v>
      </c>
      <c r="AA176" s="3" t="s">
        <v>891</v>
      </c>
      <c r="AB176" s="3"/>
      <c r="AC176" s="3" t="s">
        <v>5818</v>
      </c>
      <c r="AD176" s="3">
        <v>2</v>
      </c>
      <c r="AE176" s="2" t="s">
        <v>5809</v>
      </c>
      <c r="AF176" s="2" t="s">
        <v>6035</v>
      </c>
    </row>
    <row r="177" spans="1:32" x14ac:dyDescent="0.25">
      <c r="A177" s="2" t="s">
        <v>2651</v>
      </c>
      <c r="B177" s="3">
        <v>-1.3936933333299999</v>
      </c>
      <c r="C177" s="2" t="s">
        <v>2652</v>
      </c>
      <c r="D177" s="2" t="s">
        <v>2653</v>
      </c>
      <c r="E177" s="3" t="s">
        <v>1280</v>
      </c>
      <c r="F177" s="3" t="s">
        <v>2805</v>
      </c>
      <c r="G177" s="3" t="s">
        <v>317</v>
      </c>
      <c r="H177" s="2" t="s">
        <v>5142</v>
      </c>
      <c r="I177" s="3">
        <v>1.45400336671E-3</v>
      </c>
      <c r="J177" s="3">
        <v>1.2361E-2</v>
      </c>
      <c r="K177" s="3">
        <v>2.2657850000000002</v>
      </c>
      <c r="L177" s="3">
        <v>1.3936933333299999</v>
      </c>
      <c r="M177" s="3" t="s">
        <v>1280</v>
      </c>
      <c r="N177" s="3"/>
      <c r="O177" s="3" t="s">
        <v>5143</v>
      </c>
      <c r="P177" s="3" t="s">
        <v>2656</v>
      </c>
      <c r="Q177" s="3" t="s">
        <v>5144</v>
      </c>
      <c r="R177" s="3" t="s">
        <v>5145</v>
      </c>
      <c r="S177" s="3">
        <v>5.2854049999999999</v>
      </c>
      <c r="T177" s="3">
        <v>7.7255000000000003</v>
      </c>
      <c r="U177" s="3">
        <v>1.45400336671E-3</v>
      </c>
      <c r="V177" s="3">
        <v>1.35435960864E-3</v>
      </c>
      <c r="W177" s="3">
        <v>0.872091666667</v>
      </c>
      <c r="X177" s="2" t="s">
        <v>2659</v>
      </c>
      <c r="Y177" s="3" t="s">
        <v>5146</v>
      </c>
      <c r="Z177" s="3" t="s">
        <v>32</v>
      </c>
      <c r="AA177" s="3" t="s">
        <v>349</v>
      </c>
      <c r="AB177" s="3"/>
      <c r="AC177" s="3" t="s">
        <v>536</v>
      </c>
      <c r="AD177" s="3">
        <v>2</v>
      </c>
      <c r="AE177" s="2" t="s">
        <v>2652</v>
      </c>
      <c r="AF177" s="2" t="s">
        <v>5142</v>
      </c>
    </row>
    <row r="178" spans="1:32" x14ac:dyDescent="0.25">
      <c r="A178" s="2" t="s">
        <v>5334</v>
      </c>
      <c r="B178" s="3">
        <v>-1.4822737500000001</v>
      </c>
      <c r="C178" s="2" t="s">
        <v>5335</v>
      </c>
      <c r="D178" s="2" t="s">
        <v>5336</v>
      </c>
      <c r="E178" s="3" t="s">
        <v>391</v>
      </c>
      <c r="F178" s="3" t="s">
        <v>2805</v>
      </c>
      <c r="G178" s="3" t="s">
        <v>317</v>
      </c>
      <c r="H178" s="2" t="s">
        <v>5337</v>
      </c>
      <c r="I178" s="3">
        <v>8.0153724635099993E-3</v>
      </c>
      <c r="J178" s="3">
        <v>1.2383999999999999E-2</v>
      </c>
      <c r="K178" s="3">
        <v>4.1820000000000003E-2</v>
      </c>
      <c r="L178" s="3">
        <v>1.4822737500000001</v>
      </c>
      <c r="M178" s="3" t="s">
        <v>391</v>
      </c>
      <c r="N178" s="3"/>
      <c r="O178" s="3" t="s">
        <v>5338</v>
      </c>
      <c r="P178" s="3" t="s">
        <v>5339</v>
      </c>
      <c r="Q178" s="3" t="s">
        <v>5340</v>
      </c>
      <c r="R178" s="3" t="s">
        <v>344</v>
      </c>
      <c r="S178" s="3">
        <v>7.4072300000000002</v>
      </c>
      <c r="T178" s="3">
        <v>8.7751212499999998</v>
      </c>
      <c r="U178" s="3">
        <v>8.0153724635099993E-3</v>
      </c>
      <c r="V178" s="3">
        <v>0.75891490041300003</v>
      </c>
      <c r="W178" s="3">
        <v>-1.4404537500000001</v>
      </c>
      <c r="X178" s="2" t="s">
        <v>5341</v>
      </c>
      <c r="Y178" s="3" t="s">
        <v>5342</v>
      </c>
      <c r="Z178" s="3" t="s">
        <v>32</v>
      </c>
      <c r="AA178" s="3" t="s">
        <v>3496</v>
      </c>
      <c r="AB178" s="3"/>
      <c r="AC178" s="3" t="s">
        <v>615</v>
      </c>
      <c r="AD178" s="3">
        <v>2</v>
      </c>
      <c r="AE178" s="2" t="s">
        <v>5335</v>
      </c>
      <c r="AF178" s="2" t="s">
        <v>5337</v>
      </c>
    </row>
    <row r="179" spans="1:32" x14ac:dyDescent="0.25">
      <c r="A179" s="2" t="s">
        <v>3302</v>
      </c>
      <c r="B179" s="3">
        <v>-1.0583772222200001</v>
      </c>
      <c r="C179" s="2" t="s">
        <v>3303</v>
      </c>
      <c r="D179" s="2" t="s">
        <v>3304</v>
      </c>
      <c r="E179" s="3" t="s">
        <v>1088</v>
      </c>
      <c r="F179" s="3" t="s">
        <v>2805</v>
      </c>
      <c r="G179" s="3" t="s">
        <v>317</v>
      </c>
      <c r="H179" s="2" t="s">
        <v>3305</v>
      </c>
      <c r="I179" s="3">
        <v>7.9181660773599994E-3</v>
      </c>
      <c r="J179" s="3">
        <v>1.2393E-2</v>
      </c>
      <c r="K179" s="3">
        <v>-0.17043333333300001</v>
      </c>
      <c r="L179" s="3">
        <v>1.0583772222200001</v>
      </c>
      <c r="M179" s="3" t="s">
        <v>1088</v>
      </c>
      <c r="N179" s="3"/>
      <c r="O179" s="3" t="s">
        <v>3306</v>
      </c>
      <c r="P179" s="3" t="s">
        <v>344</v>
      </c>
      <c r="Q179" s="3" t="s">
        <v>3307</v>
      </c>
      <c r="R179" s="3" t="s">
        <v>344</v>
      </c>
      <c r="S179" s="3">
        <v>6.9874900000000002</v>
      </c>
      <c r="T179" s="3">
        <v>6.8847716666699998</v>
      </c>
      <c r="U179" s="3">
        <v>7.9181660773599994E-3</v>
      </c>
      <c r="V179" s="3">
        <v>0.40154428502700001</v>
      </c>
      <c r="W179" s="3">
        <v>-1.22881055556</v>
      </c>
      <c r="X179" s="2" t="s">
        <v>3308</v>
      </c>
      <c r="Y179" s="3" t="s">
        <v>3309</v>
      </c>
      <c r="Z179" s="3" t="s">
        <v>32</v>
      </c>
      <c r="AA179" s="3" t="s">
        <v>1088</v>
      </c>
      <c r="AB179" s="3" t="s">
        <v>453</v>
      </c>
      <c r="AC179" s="3" t="s">
        <v>865</v>
      </c>
      <c r="AD179" s="3">
        <v>3</v>
      </c>
      <c r="AE179" s="2" t="s">
        <v>3303</v>
      </c>
      <c r="AF179" s="2" t="s">
        <v>3305</v>
      </c>
    </row>
    <row r="180" spans="1:32" x14ac:dyDescent="0.25">
      <c r="A180" s="2" t="s">
        <v>3111</v>
      </c>
      <c r="B180" s="3">
        <v>-1.0408566666700001</v>
      </c>
      <c r="C180" s="2" t="s">
        <v>3112</v>
      </c>
      <c r="D180" s="2" t="s">
        <v>3113</v>
      </c>
      <c r="E180" s="3" t="s">
        <v>3114</v>
      </c>
      <c r="F180" s="3" t="s">
        <v>2805</v>
      </c>
      <c r="G180" s="3" t="s">
        <v>317</v>
      </c>
      <c r="H180" s="2" t="s">
        <v>3115</v>
      </c>
      <c r="I180" s="3">
        <v>6.61464289476E-3</v>
      </c>
      <c r="J180" s="3">
        <v>1.2532E-2</v>
      </c>
      <c r="K180" s="3">
        <v>0.92881499999999995</v>
      </c>
      <c r="L180" s="3">
        <v>1.0408566666700001</v>
      </c>
      <c r="M180" s="3" t="s">
        <v>3114</v>
      </c>
      <c r="N180" s="3"/>
      <c r="O180" s="3" t="s">
        <v>3116</v>
      </c>
      <c r="P180" s="3" t="s">
        <v>3117</v>
      </c>
      <c r="Q180" s="3" t="s">
        <v>3118</v>
      </c>
      <c r="R180" s="3" t="s">
        <v>3119</v>
      </c>
      <c r="S180" s="3">
        <v>5.5916350000000001</v>
      </c>
      <c r="T180" s="3">
        <v>10.310354999999999</v>
      </c>
      <c r="U180" s="3">
        <v>6.61464289476E-3</v>
      </c>
      <c r="V180" s="3">
        <v>2.2464968974E-3</v>
      </c>
      <c r="W180" s="3">
        <v>-0.11204166666699999</v>
      </c>
      <c r="X180" s="2" t="s">
        <v>3120</v>
      </c>
      <c r="Y180" s="3" t="s">
        <v>3121</v>
      </c>
      <c r="Z180" s="3" t="s">
        <v>32</v>
      </c>
      <c r="AA180" s="3" t="s">
        <v>3122</v>
      </c>
      <c r="AB180" s="3" t="s">
        <v>475</v>
      </c>
      <c r="AC180" s="3" t="s">
        <v>428</v>
      </c>
      <c r="AD180" s="3">
        <v>5</v>
      </c>
      <c r="AE180" s="2" t="s">
        <v>3112</v>
      </c>
      <c r="AF180" s="2" t="s">
        <v>3115</v>
      </c>
    </row>
    <row r="181" spans="1:32" x14ac:dyDescent="0.25">
      <c r="A181" s="2" t="s">
        <v>1836</v>
      </c>
      <c r="B181" s="3">
        <v>1.2112416666700001</v>
      </c>
      <c r="C181" s="2" t="s">
        <v>1837</v>
      </c>
      <c r="D181" s="2" t="s">
        <v>1838</v>
      </c>
      <c r="E181" s="3" t="s">
        <v>1435</v>
      </c>
      <c r="F181" s="3" t="s">
        <v>316</v>
      </c>
      <c r="G181" s="3" t="s">
        <v>317</v>
      </c>
      <c r="H181" s="2" t="s">
        <v>1839</v>
      </c>
      <c r="I181" s="3">
        <v>1.2579999999999999E-2</v>
      </c>
      <c r="J181" s="3">
        <v>1.2579999999999999E-2</v>
      </c>
      <c r="K181" s="3">
        <v>-0.77633666666699996</v>
      </c>
      <c r="L181" s="3">
        <v>-1.2112416666700001</v>
      </c>
      <c r="M181" s="3"/>
      <c r="N181" s="3" t="s">
        <v>1435</v>
      </c>
      <c r="O181" s="3" t="s">
        <v>1840</v>
      </c>
      <c r="P181" s="3" t="s">
        <v>1841</v>
      </c>
      <c r="Q181" s="3" t="s">
        <v>1842</v>
      </c>
      <c r="R181" s="3" t="s">
        <v>853</v>
      </c>
      <c r="S181" s="3">
        <v>7.9656700000000003</v>
      </c>
      <c r="T181" s="3">
        <v>6.6239650000000001</v>
      </c>
      <c r="U181" s="3">
        <v>1.27760546263E-2</v>
      </c>
      <c r="V181" s="3">
        <v>0.205750387521</v>
      </c>
      <c r="W181" s="3">
        <v>0.43490499999999999</v>
      </c>
      <c r="X181" s="2" t="s">
        <v>1843</v>
      </c>
      <c r="Y181" s="3" t="s">
        <v>1844</v>
      </c>
      <c r="Z181" s="3" t="s">
        <v>32</v>
      </c>
      <c r="AA181" s="3" t="s">
        <v>1435</v>
      </c>
      <c r="AB181" s="3" t="s">
        <v>801</v>
      </c>
      <c r="AC181" s="3" t="s">
        <v>1109</v>
      </c>
      <c r="AD181" s="3">
        <v>4</v>
      </c>
      <c r="AE181" s="2" t="s">
        <v>1837</v>
      </c>
      <c r="AF181" s="2" t="s">
        <v>1839</v>
      </c>
    </row>
    <row r="182" spans="1:32" x14ac:dyDescent="0.25">
      <c r="A182" s="2" t="s">
        <v>5709</v>
      </c>
      <c r="B182" s="3">
        <v>-1.6580709523799999</v>
      </c>
      <c r="C182" s="2" t="s">
        <v>46</v>
      </c>
      <c r="D182" s="2" t="s">
        <v>5710</v>
      </c>
      <c r="E182" s="3" t="s">
        <v>5711</v>
      </c>
      <c r="F182" s="3" t="s">
        <v>2805</v>
      </c>
      <c r="G182" s="3" t="s">
        <v>317</v>
      </c>
      <c r="H182" s="2" t="s">
        <v>5712</v>
      </c>
      <c r="I182" s="3">
        <v>7.8819399795499994E-3</v>
      </c>
      <c r="J182" s="3">
        <v>1.2581E-2</v>
      </c>
      <c r="K182" s="3">
        <v>1.0931183333300001</v>
      </c>
      <c r="L182" s="3">
        <v>1.6580709523799999</v>
      </c>
      <c r="M182" s="3" t="s">
        <v>5711</v>
      </c>
      <c r="N182" s="3"/>
      <c r="O182" s="3" t="s">
        <v>5713</v>
      </c>
      <c r="P182" s="3" t="s">
        <v>5714</v>
      </c>
      <c r="Q182" s="3" t="s">
        <v>5715</v>
      </c>
      <c r="R182" s="3" t="s">
        <v>5716</v>
      </c>
      <c r="S182" s="3">
        <v>7.5409449999999998</v>
      </c>
      <c r="T182" s="3">
        <v>7.7734392857100003</v>
      </c>
      <c r="U182" s="3">
        <v>7.8819399795499994E-3</v>
      </c>
      <c r="V182" s="3">
        <v>3.5393524337900002E-2</v>
      </c>
      <c r="W182" s="3">
        <v>-0.56495261904799998</v>
      </c>
      <c r="X182" s="2" t="s">
        <v>5717</v>
      </c>
      <c r="Y182" s="3" t="s">
        <v>5718</v>
      </c>
      <c r="Z182" s="3" t="s">
        <v>32</v>
      </c>
      <c r="AA182" s="3" t="s">
        <v>5719</v>
      </c>
      <c r="AB182" s="3"/>
      <c r="AC182" s="3" t="s">
        <v>5720</v>
      </c>
      <c r="AD182" s="3">
        <v>2</v>
      </c>
      <c r="AE182" s="2" t="s">
        <v>46</v>
      </c>
      <c r="AF182" s="2" t="s">
        <v>5712</v>
      </c>
    </row>
    <row r="183" spans="1:32" x14ac:dyDescent="0.25">
      <c r="A183" s="2" t="s">
        <v>1815</v>
      </c>
      <c r="B183" s="3">
        <v>1.21368805556</v>
      </c>
      <c r="C183" s="2" t="s">
        <v>148</v>
      </c>
      <c r="D183" s="2" t="s">
        <v>1816</v>
      </c>
      <c r="E183" s="3" t="s">
        <v>1817</v>
      </c>
      <c r="F183" s="3" t="s">
        <v>316</v>
      </c>
      <c r="G183" s="3" t="s">
        <v>317</v>
      </c>
      <c r="H183" s="2" t="s">
        <v>1818</v>
      </c>
      <c r="I183" s="3">
        <v>1.2128834889699999E-2</v>
      </c>
      <c r="J183" s="3">
        <v>1.261E-2</v>
      </c>
      <c r="K183" s="3">
        <v>-0.91058499999999998</v>
      </c>
      <c r="L183" s="3">
        <v>-1.21368805556</v>
      </c>
      <c r="M183" s="3"/>
      <c r="N183" s="3" t="s">
        <v>1817</v>
      </c>
      <c r="O183" s="3" t="s">
        <v>1819</v>
      </c>
      <c r="P183" s="3" t="s">
        <v>1820</v>
      </c>
      <c r="Q183" s="3" t="s">
        <v>1821</v>
      </c>
      <c r="R183" s="3" t="s">
        <v>344</v>
      </c>
      <c r="S183" s="3">
        <v>8.6099949999999996</v>
      </c>
      <c r="T183" s="3">
        <v>7.5664191666700003</v>
      </c>
      <c r="U183" s="3">
        <v>1.2128834889699999E-2</v>
      </c>
      <c r="V183" s="3">
        <v>2.21706837787E-2</v>
      </c>
      <c r="W183" s="3">
        <v>0.30310305555599998</v>
      </c>
      <c r="X183" s="2" t="s">
        <v>1822</v>
      </c>
      <c r="Y183" s="3" t="s">
        <v>1823</v>
      </c>
      <c r="Z183" s="3" t="s">
        <v>32</v>
      </c>
      <c r="AA183" s="3" t="s">
        <v>1824</v>
      </c>
      <c r="AB183" s="3"/>
      <c r="AC183" s="3" t="s">
        <v>1825</v>
      </c>
      <c r="AD183" s="3">
        <v>2</v>
      </c>
      <c r="AE183" s="2" t="s">
        <v>148</v>
      </c>
      <c r="AF183" s="2" t="s">
        <v>1818</v>
      </c>
    </row>
    <row r="184" spans="1:32" x14ac:dyDescent="0.25">
      <c r="A184" s="2" t="s">
        <v>3143</v>
      </c>
      <c r="B184" s="3">
        <v>-1.04194708333</v>
      </c>
      <c r="C184" s="2" t="s">
        <v>3144</v>
      </c>
      <c r="D184" s="2" t="s">
        <v>3145</v>
      </c>
      <c r="E184" s="3" t="s">
        <v>3146</v>
      </c>
      <c r="F184" s="3" t="s">
        <v>2805</v>
      </c>
      <c r="G184" s="3" t="s">
        <v>317</v>
      </c>
      <c r="H184" s="2" t="s">
        <v>3147</v>
      </c>
      <c r="I184" s="3">
        <v>7.5560703768099997E-3</v>
      </c>
      <c r="J184" s="3">
        <v>1.2640999999999999E-2</v>
      </c>
      <c r="K184" s="3">
        <v>0.43866666666699999</v>
      </c>
      <c r="L184" s="3">
        <v>1.04194708333</v>
      </c>
      <c r="M184" s="3" t="s">
        <v>3146</v>
      </c>
      <c r="N184" s="3"/>
      <c r="O184" s="3" t="s">
        <v>344</v>
      </c>
      <c r="P184" s="3" t="s">
        <v>344</v>
      </c>
      <c r="Q184" s="3"/>
      <c r="R184" s="3" t="s">
        <v>344</v>
      </c>
      <c r="S184" s="3">
        <v>6.2375400000000001</v>
      </c>
      <c r="T184" s="3">
        <v>8.8025512500000005</v>
      </c>
      <c r="U184" s="3">
        <v>7.5560703768099997E-3</v>
      </c>
      <c r="V184" s="3">
        <v>3.7850392538099999E-2</v>
      </c>
      <c r="W184" s="3">
        <v>-0.60328041666700005</v>
      </c>
      <c r="X184" s="2" t="s">
        <v>3148</v>
      </c>
      <c r="Y184" s="3"/>
      <c r="Z184" s="3" t="s">
        <v>32</v>
      </c>
      <c r="AA184" s="3"/>
      <c r="AB184" s="3"/>
      <c r="AC184" s="3" t="s">
        <v>391</v>
      </c>
      <c r="AD184" s="3">
        <v>2</v>
      </c>
      <c r="AE184" s="2" t="s">
        <v>3144</v>
      </c>
      <c r="AF184" s="2" t="s">
        <v>3147</v>
      </c>
    </row>
    <row r="185" spans="1:32" x14ac:dyDescent="0.25">
      <c r="A185" s="2" t="s">
        <v>5118</v>
      </c>
      <c r="B185" s="3">
        <v>-1.3899622222200001</v>
      </c>
      <c r="C185" s="2" t="s">
        <v>5119</v>
      </c>
      <c r="D185" s="2" t="s">
        <v>5120</v>
      </c>
      <c r="E185" s="3" t="s">
        <v>1709</v>
      </c>
      <c r="F185" s="3" t="s">
        <v>2805</v>
      </c>
      <c r="G185" s="3" t="s">
        <v>317</v>
      </c>
      <c r="H185" s="2" t="s">
        <v>5121</v>
      </c>
      <c r="I185" s="3">
        <v>1.2645999999999999E-2</v>
      </c>
      <c r="J185" s="3">
        <v>1.2645999999999999E-2</v>
      </c>
      <c r="K185" s="3">
        <v>-9.7961666666700004E-2</v>
      </c>
      <c r="L185" s="3">
        <v>1.3899622222200001</v>
      </c>
      <c r="M185" s="3" t="s">
        <v>1709</v>
      </c>
      <c r="N185" s="3"/>
      <c r="O185" s="3" t="s">
        <v>344</v>
      </c>
      <c r="P185" s="3" t="s">
        <v>344</v>
      </c>
      <c r="Q185" s="3"/>
      <c r="R185" s="3" t="s">
        <v>344</v>
      </c>
      <c r="S185" s="3">
        <v>8.8056049999999999</v>
      </c>
      <c r="T185" s="3">
        <v>7.0174149999999997</v>
      </c>
      <c r="U185" s="3">
        <v>1.4762529626800001E-2</v>
      </c>
      <c r="V185" s="3">
        <v>0.25639918584999999</v>
      </c>
      <c r="W185" s="3">
        <v>-1.4879238888899999</v>
      </c>
      <c r="X185" s="2" t="s">
        <v>5122</v>
      </c>
      <c r="Y185" s="3" t="s">
        <v>5123</v>
      </c>
      <c r="Z185" s="3" t="s">
        <v>32</v>
      </c>
      <c r="AA185" s="3" t="s">
        <v>1709</v>
      </c>
      <c r="AB185" s="3"/>
      <c r="AC185" s="3" t="s">
        <v>357</v>
      </c>
      <c r="AD185" s="3">
        <v>2</v>
      </c>
      <c r="AE185" s="2" t="s">
        <v>5119</v>
      </c>
      <c r="AF185" s="2" t="s">
        <v>5121</v>
      </c>
    </row>
    <row r="186" spans="1:32" x14ac:dyDescent="0.25">
      <c r="A186" s="2" t="s">
        <v>2408</v>
      </c>
      <c r="B186" s="3">
        <v>1.08963583333</v>
      </c>
      <c r="C186" s="2" t="s">
        <v>2409</v>
      </c>
      <c r="D186" s="2" t="s">
        <v>2410</v>
      </c>
      <c r="E186" s="3" t="s">
        <v>1340</v>
      </c>
      <c r="F186" s="3" t="s">
        <v>316</v>
      </c>
      <c r="G186" s="3" t="s">
        <v>317</v>
      </c>
      <c r="H186" s="2" t="s">
        <v>2411</v>
      </c>
      <c r="I186" s="3">
        <v>1.64590935001E-3</v>
      </c>
      <c r="J186" s="3">
        <v>1.2645999999999999E-2</v>
      </c>
      <c r="K186" s="3">
        <v>-1.51267666667</v>
      </c>
      <c r="L186" s="3">
        <v>-1.08963583333</v>
      </c>
      <c r="M186" s="3"/>
      <c r="N186" s="3" t="s">
        <v>1340</v>
      </c>
      <c r="O186" s="3" t="s">
        <v>2412</v>
      </c>
      <c r="P186" s="3" t="s">
        <v>2413</v>
      </c>
      <c r="Q186" s="3" t="s">
        <v>2414</v>
      </c>
      <c r="R186" s="3" t="s">
        <v>2415</v>
      </c>
      <c r="S186" s="3">
        <v>10.78185</v>
      </c>
      <c r="T186" s="3">
        <v>11.0030725</v>
      </c>
      <c r="U186" s="3">
        <v>1.64590935001E-3</v>
      </c>
      <c r="V186" s="3">
        <v>8.7081281085599996E-4</v>
      </c>
      <c r="W186" s="3">
        <v>-0.42304083333300002</v>
      </c>
      <c r="X186" s="2" t="s">
        <v>2416</v>
      </c>
      <c r="Y186" s="3" t="s">
        <v>2417</v>
      </c>
      <c r="Z186" s="3" t="s">
        <v>32</v>
      </c>
      <c r="AA186" s="3" t="s">
        <v>1186</v>
      </c>
      <c r="AB186" s="3" t="s">
        <v>2418</v>
      </c>
      <c r="AC186" s="3" t="s">
        <v>559</v>
      </c>
      <c r="AD186" s="3">
        <v>4</v>
      </c>
      <c r="AE186" s="2" t="s">
        <v>2409</v>
      </c>
      <c r="AF186" s="2" t="s">
        <v>2411</v>
      </c>
    </row>
    <row r="187" spans="1:32" x14ac:dyDescent="0.25">
      <c r="A187" s="2" t="s">
        <v>701</v>
      </c>
      <c r="B187" s="3">
        <v>1.7329416666699999</v>
      </c>
      <c r="C187" s="2" t="s">
        <v>702</v>
      </c>
      <c r="D187" s="2" t="s">
        <v>703</v>
      </c>
      <c r="E187" s="3" t="s">
        <v>652</v>
      </c>
      <c r="F187" s="3" t="s">
        <v>316</v>
      </c>
      <c r="G187" s="3" t="s">
        <v>317</v>
      </c>
      <c r="H187" s="2" t="s">
        <v>782</v>
      </c>
      <c r="I187" s="3">
        <v>1.8208200598699999E-3</v>
      </c>
      <c r="J187" s="3">
        <v>1.2715000000000001E-2</v>
      </c>
      <c r="K187" s="3">
        <v>-0.17659833333300001</v>
      </c>
      <c r="L187" s="3">
        <v>-1.7329416666699999</v>
      </c>
      <c r="M187" s="3"/>
      <c r="N187" s="3" t="s">
        <v>652</v>
      </c>
      <c r="O187" s="3" t="s">
        <v>783</v>
      </c>
      <c r="P187" s="3" t="s">
        <v>784</v>
      </c>
      <c r="Q187" s="3" t="s">
        <v>785</v>
      </c>
      <c r="R187" s="3" t="s">
        <v>786</v>
      </c>
      <c r="S187" s="3">
        <v>12.086765</v>
      </c>
      <c r="T187" s="3">
        <v>6.8801899999999998</v>
      </c>
      <c r="U187" s="3">
        <v>1.8208200598699999E-3</v>
      </c>
      <c r="V187" s="3">
        <v>0.45758391970700002</v>
      </c>
      <c r="W187" s="3">
        <v>1.5563433333300001</v>
      </c>
      <c r="X187" s="2" t="s">
        <v>709</v>
      </c>
      <c r="Y187" s="3" t="s">
        <v>787</v>
      </c>
      <c r="Z187" s="3" t="s">
        <v>32</v>
      </c>
      <c r="AA187" s="3" t="s">
        <v>788</v>
      </c>
      <c r="AB187" s="3" t="s">
        <v>789</v>
      </c>
      <c r="AC187" s="3" t="s">
        <v>711</v>
      </c>
      <c r="AD187" s="3">
        <v>5</v>
      </c>
      <c r="AE187" s="2" t="s">
        <v>702</v>
      </c>
      <c r="AF187" s="2" t="s">
        <v>782</v>
      </c>
    </row>
    <row r="188" spans="1:32" x14ac:dyDescent="0.25">
      <c r="A188" s="2" t="s">
        <v>3839</v>
      </c>
      <c r="B188" s="3">
        <v>-1.1144575000000001</v>
      </c>
      <c r="C188" s="2" t="s">
        <v>3840</v>
      </c>
      <c r="D188" s="2" t="s">
        <v>3841</v>
      </c>
      <c r="E188" s="3" t="s">
        <v>1636</v>
      </c>
      <c r="F188" s="3" t="s">
        <v>2805</v>
      </c>
      <c r="G188" s="3" t="s">
        <v>317</v>
      </c>
      <c r="H188" s="2" t="s">
        <v>3842</v>
      </c>
      <c r="I188" s="3">
        <v>1.86639462548E-3</v>
      </c>
      <c r="J188" s="3">
        <v>1.2810999999999999E-2</v>
      </c>
      <c r="K188" s="3">
        <v>0.36839</v>
      </c>
      <c r="L188" s="3">
        <v>1.1144575000000001</v>
      </c>
      <c r="M188" s="3" t="s">
        <v>1636</v>
      </c>
      <c r="N188" s="3"/>
      <c r="O188" s="3" t="s">
        <v>3843</v>
      </c>
      <c r="P188" s="3" t="s">
        <v>344</v>
      </c>
      <c r="Q188" s="3" t="s">
        <v>3844</v>
      </c>
      <c r="R188" s="3" t="s">
        <v>344</v>
      </c>
      <c r="S188" s="3">
        <v>7.5467700000000004</v>
      </c>
      <c r="T188" s="3">
        <v>7.4307074999999996</v>
      </c>
      <c r="U188" s="3">
        <v>1.86639462548E-3</v>
      </c>
      <c r="V188" s="3">
        <v>0.119150572086</v>
      </c>
      <c r="W188" s="3">
        <v>-0.74606749999999999</v>
      </c>
      <c r="X188" s="2" t="s">
        <v>3845</v>
      </c>
      <c r="Y188" s="3" t="s">
        <v>3846</v>
      </c>
      <c r="Z188" s="3" t="s">
        <v>32</v>
      </c>
      <c r="AA188" s="3" t="s">
        <v>2552</v>
      </c>
      <c r="AB188" s="3" t="s">
        <v>462</v>
      </c>
      <c r="AC188" s="3" t="s">
        <v>2552</v>
      </c>
      <c r="AD188" s="3">
        <v>4</v>
      </c>
      <c r="AE188" s="2" t="s">
        <v>3840</v>
      </c>
      <c r="AF188" s="2" t="s">
        <v>3842</v>
      </c>
    </row>
    <row r="189" spans="1:32" x14ac:dyDescent="0.25">
      <c r="A189" s="2" t="s">
        <v>3054</v>
      </c>
      <c r="B189" s="3">
        <v>-1.0344356666700001</v>
      </c>
      <c r="C189" s="2" t="s">
        <v>3055</v>
      </c>
      <c r="D189" s="2" t="s">
        <v>3056</v>
      </c>
      <c r="E189" s="3" t="s">
        <v>730</v>
      </c>
      <c r="F189" s="3" t="s">
        <v>2805</v>
      </c>
      <c r="G189" s="3" t="s">
        <v>317</v>
      </c>
      <c r="H189" s="2" t="s">
        <v>3057</v>
      </c>
      <c r="I189" s="3">
        <v>8.4685326702300008E-3</v>
      </c>
      <c r="J189" s="3">
        <v>1.2879E-2</v>
      </c>
      <c r="K189" s="3">
        <v>0.18362999999999999</v>
      </c>
      <c r="L189" s="3">
        <v>1.0344356666700001</v>
      </c>
      <c r="M189" s="3" t="s">
        <v>730</v>
      </c>
      <c r="N189" s="3"/>
      <c r="O189" s="3" t="s">
        <v>3058</v>
      </c>
      <c r="P189" s="3" t="s">
        <v>344</v>
      </c>
      <c r="Q189" s="3" t="s">
        <v>3059</v>
      </c>
      <c r="R189" s="3" t="s">
        <v>344</v>
      </c>
      <c r="S189" s="3">
        <v>6.5157999999999996</v>
      </c>
      <c r="T189" s="3">
        <v>8.0936895</v>
      </c>
      <c r="U189" s="3">
        <v>8.4685326702300008E-3</v>
      </c>
      <c r="V189" s="3">
        <v>0.46536901064300001</v>
      </c>
      <c r="W189" s="3">
        <v>-0.85080566666699997</v>
      </c>
      <c r="X189" s="2" t="s">
        <v>3060</v>
      </c>
      <c r="Y189" s="3" t="s">
        <v>3061</v>
      </c>
      <c r="Z189" s="3" t="s">
        <v>32</v>
      </c>
      <c r="AA189" s="3" t="s">
        <v>730</v>
      </c>
      <c r="AB189" s="3"/>
      <c r="AC189" s="3" t="s">
        <v>730</v>
      </c>
      <c r="AD189" s="3">
        <v>2</v>
      </c>
      <c r="AE189" s="2" t="s">
        <v>3055</v>
      </c>
      <c r="AF189" s="2" t="s">
        <v>3057</v>
      </c>
    </row>
    <row r="190" spans="1:32" x14ac:dyDescent="0.25">
      <c r="A190" s="2" t="s">
        <v>1826</v>
      </c>
      <c r="B190" s="3">
        <v>-2.1708875000000001</v>
      </c>
      <c r="C190" s="2" t="s">
        <v>1827</v>
      </c>
      <c r="D190" s="2" t="s">
        <v>1828</v>
      </c>
      <c r="E190" s="3" t="s">
        <v>659</v>
      </c>
      <c r="F190" s="3" t="s">
        <v>2805</v>
      </c>
      <c r="G190" s="3" t="s">
        <v>317</v>
      </c>
      <c r="H190" s="2" t="s">
        <v>6030</v>
      </c>
      <c r="I190" s="3">
        <v>1.8570587482400001E-3</v>
      </c>
      <c r="J190" s="3">
        <v>1.2914999999999999E-2</v>
      </c>
      <c r="K190" s="3">
        <v>3.4224350000000001</v>
      </c>
      <c r="L190" s="3">
        <v>2.1708875000000001</v>
      </c>
      <c r="M190" s="3" t="s">
        <v>659</v>
      </c>
      <c r="N190" s="3"/>
      <c r="O190" s="3" t="s">
        <v>6031</v>
      </c>
      <c r="P190" s="3" t="s">
        <v>344</v>
      </c>
      <c r="Q190" s="3" t="s">
        <v>6032</v>
      </c>
      <c r="R190" s="3" t="s">
        <v>6033</v>
      </c>
      <c r="S190" s="3">
        <v>8.2960550000000008</v>
      </c>
      <c r="T190" s="3">
        <v>12.429857500000001</v>
      </c>
      <c r="U190" s="3">
        <v>1.8570587482400001E-3</v>
      </c>
      <c r="V190" s="3">
        <v>1.32688631002E-4</v>
      </c>
      <c r="W190" s="3">
        <v>1.2515475</v>
      </c>
      <c r="X190" s="2" t="s">
        <v>1833</v>
      </c>
      <c r="Y190" s="3" t="s">
        <v>6034</v>
      </c>
      <c r="Z190" s="3" t="s">
        <v>32</v>
      </c>
      <c r="AA190" s="3" t="s">
        <v>3971</v>
      </c>
      <c r="AB190" s="3" t="s">
        <v>506</v>
      </c>
      <c r="AC190" s="3" t="s">
        <v>1835</v>
      </c>
      <c r="AD190" s="3">
        <v>3</v>
      </c>
      <c r="AE190" s="2" t="s">
        <v>1827</v>
      </c>
      <c r="AF190" s="2" t="s">
        <v>6030</v>
      </c>
    </row>
    <row r="191" spans="1:32" x14ac:dyDescent="0.25">
      <c r="A191" s="2" t="s">
        <v>4170</v>
      </c>
      <c r="B191" s="3">
        <v>-1.1707247435899999</v>
      </c>
      <c r="C191" s="2" t="s">
        <v>4171</v>
      </c>
      <c r="D191" s="2" t="s">
        <v>4172</v>
      </c>
      <c r="E191" s="3" t="s">
        <v>391</v>
      </c>
      <c r="F191" s="3" t="s">
        <v>2805</v>
      </c>
      <c r="G191" s="3" t="s">
        <v>317</v>
      </c>
      <c r="H191" s="2" t="s">
        <v>4173</v>
      </c>
      <c r="I191" s="3">
        <v>1.72828424644E-3</v>
      </c>
      <c r="J191" s="3">
        <v>1.2937000000000001E-2</v>
      </c>
      <c r="K191" s="3">
        <v>2.11933333333E-2</v>
      </c>
      <c r="L191" s="3">
        <v>1.1707247435899999</v>
      </c>
      <c r="M191" s="3" t="s">
        <v>391</v>
      </c>
      <c r="N191" s="3"/>
      <c r="O191" s="3" t="s">
        <v>4174</v>
      </c>
      <c r="P191" s="3" t="s">
        <v>4175</v>
      </c>
      <c r="Q191" s="3" t="s">
        <v>4176</v>
      </c>
      <c r="R191" s="3" t="s">
        <v>344</v>
      </c>
      <c r="S191" s="3">
        <v>6.8121799999999997</v>
      </c>
      <c r="T191" s="3">
        <v>8.8750111538500001</v>
      </c>
      <c r="U191" s="3">
        <v>1.72828424644E-3</v>
      </c>
      <c r="V191" s="3">
        <v>0.89255413581999998</v>
      </c>
      <c r="W191" s="3">
        <v>-1.1495314102600001</v>
      </c>
      <c r="X191" s="2" t="s">
        <v>4177</v>
      </c>
      <c r="Y191" s="3" t="s">
        <v>4178</v>
      </c>
      <c r="Z191" s="3" t="s">
        <v>31</v>
      </c>
      <c r="AA191" s="3" t="s">
        <v>391</v>
      </c>
      <c r="AB191" s="3"/>
      <c r="AC191" s="3" t="s">
        <v>520</v>
      </c>
      <c r="AD191" s="3">
        <v>2</v>
      </c>
      <c r="AE191" s="2" t="s">
        <v>4171</v>
      </c>
      <c r="AF191" s="2" t="s">
        <v>4173</v>
      </c>
    </row>
    <row r="192" spans="1:32" x14ac:dyDescent="0.25">
      <c r="A192" s="2" t="s">
        <v>4556</v>
      </c>
      <c r="B192" s="3">
        <v>-1.2367716666699999</v>
      </c>
      <c r="C192" s="2" t="s">
        <v>4557</v>
      </c>
      <c r="D192" s="2" t="s">
        <v>4558</v>
      </c>
      <c r="E192" s="3" t="s">
        <v>891</v>
      </c>
      <c r="F192" s="3" t="s">
        <v>2805</v>
      </c>
      <c r="G192" s="3" t="s">
        <v>317</v>
      </c>
      <c r="H192" s="2" t="s">
        <v>4559</v>
      </c>
      <c r="I192" s="3">
        <v>1.92020076217E-3</v>
      </c>
      <c r="J192" s="3">
        <v>1.3025E-2</v>
      </c>
      <c r="K192" s="3">
        <v>-0.139343333333</v>
      </c>
      <c r="L192" s="3">
        <v>1.2367716666699999</v>
      </c>
      <c r="M192" s="3" t="s">
        <v>891</v>
      </c>
      <c r="N192" s="3"/>
      <c r="O192" s="3" t="s">
        <v>4560</v>
      </c>
      <c r="P192" s="3" t="s">
        <v>4561</v>
      </c>
      <c r="Q192" s="3" t="s">
        <v>4562</v>
      </c>
      <c r="R192" s="3" t="s">
        <v>344</v>
      </c>
      <c r="S192" s="3">
        <v>8.7707200000000007</v>
      </c>
      <c r="T192" s="3">
        <v>9.3793349999999993</v>
      </c>
      <c r="U192" s="3">
        <v>1.92020076217E-3</v>
      </c>
      <c r="V192" s="3">
        <v>0.19362236633800001</v>
      </c>
      <c r="W192" s="3">
        <v>-1.376115</v>
      </c>
      <c r="X192" s="2" t="s">
        <v>4563</v>
      </c>
      <c r="Y192" s="3" t="s">
        <v>4564</v>
      </c>
      <c r="Z192" s="3" t="s">
        <v>32</v>
      </c>
      <c r="AA192" s="3" t="s">
        <v>1709</v>
      </c>
      <c r="AB192" s="3"/>
      <c r="AC192" s="3" t="s">
        <v>4565</v>
      </c>
      <c r="AD192" s="3">
        <v>2</v>
      </c>
      <c r="AE192" s="2" t="s">
        <v>4557</v>
      </c>
      <c r="AF192" s="2" t="s">
        <v>4559</v>
      </c>
    </row>
    <row r="193" spans="1:32" x14ac:dyDescent="0.25">
      <c r="A193" s="2" t="s">
        <v>1118</v>
      </c>
      <c r="B193" s="3">
        <v>-1.1797983333299999</v>
      </c>
      <c r="C193" s="2" t="s">
        <v>1119</v>
      </c>
      <c r="D193" s="2" t="s">
        <v>1120</v>
      </c>
      <c r="E193" s="3" t="s">
        <v>1709</v>
      </c>
      <c r="F193" s="3" t="s">
        <v>2805</v>
      </c>
      <c r="G193" s="3" t="s">
        <v>317</v>
      </c>
      <c r="H193" s="2" t="s">
        <v>4241</v>
      </c>
      <c r="I193" s="3">
        <v>2.42313884217E-3</v>
      </c>
      <c r="J193" s="3">
        <v>1.3041000000000001E-2</v>
      </c>
      <c r="K193" s="3">
        <v>9.6266666666699995E-3</v>
      </c>
      <c r="L193" s="3">
        <v>1.1797983333299999</v>
      </c>
      <c r="M193" s="3" t="s">
        <v>1709</v>
      </c>
      <c r="N193" s="3"/>
      <c r="O193" s="3" t="s">
        <v>344</v>
      </c>
      <c r="P193" s="3" t="s">
        <v>344</v>
      </c>
      <c r="Q193" s="3"/>
      <c r="R193" s="3" t="s">
        <v>344</v>
      </c>
      <c r="S193" s="3">
        <v>10.02094</v>
      </c>
      <c r="T193" s="3">
        <v>9.1506375000000002</v>
      </c>
      <c r="U193" s="3">
        <v>2.42313884217E-3</v>
      </c>
      <c r="V193" s="3">
        <v>0.947674810752</v>
      </c>
      <c r="W193" s="3">
        <v>-1.1701716666699999</v>
      </c>
      <c r="X193" s="2" t="s">
        <v>1122</v>
      </c>
      <c r="Y193" s="3" t="s">
        <v>1123</v>
      </c>
      <c r="Z193" s="3" t="s">
        <v>31</v>
      </c>
      <c r="AA193" s="3" t="s">
        <v>391</v>
      </c>
      <c r="AB193" s="3"/>
      <c r="AC193" s="3" t="s">
        <v>357</v>
      </c>
      <c r="AD193" s="3">
        <v>2</v>
      </c>
      <c r="AE193" s="2" t="s">
        <v>1119</v>
      </c>
      <c r="AF193" s="2" t="s">
        <v>4241</v>
      </c>
    </row>
    <row r="194" spans="1:32" x14ac:dyDescent="0.25">
      <c r="A194" s="2" t="s">
        <v>1890</v>
      </c>
      <c r="B194" s="3">
        <v>-1.25691666667</v>
      </c>
      <c r="C194" s="2" t="s">
        <v>1891</v>
      </c>
      <c r="D194" s="2" t="s">
        <v>1892</v>
      </c>
      <c r="E194" s="3" t="s">
        <v>346</v>
      </c>
      <c r="F194" s="3" t="s">
        <v>2805</v>
      </c>
      <c r="G194" s="3" t="s">
        <v>317</v>
      </c>
      <c r="H194" s="2" t="s">
        <v>4652</v>
      </c>
      <c r="I194" s="3">
        <v>1.26370150845E-2</v>
      </c>
      <c r="J194" s="3">
        <v>1.3174999999999999E-2</v>
      </c>
      <c r="K194" s="3">
        <v>0.107008333333</v>
      </c>
      <c r="L194" s="3">
        <v>1.25691666667</v>
      </c>
      <c r="M194" s="3" t="s">
        <v>346</v>
      </c>
      <c r="N194" s="3"/>
      <c r="O194" s="3" t="s">
        <v>344</v>
      </c>
      <c r="P194" s="3" t="s">
        <v>344</v>
      </c>
      <c r="Q194" s="3"/>
      <c r="R194" s="3" t="s">
        <v>344</v>
      </c>
      <c r="S194" s="3">
        <v>9.4560150000000007</v>
      </c>
      <c r="T194" s="3">
        <v>10.945831</v>
      </c>
      <c r="U194" s="3">
        <v>1.26370150845E-2</v>
      </c>
      <c r="V194" s="3">
        <v>0.52569923070299995</v>
      </c>
      <c r="W194" s="3">
        <v>-1.14990833333</v>
      </c>
      <c r="X194" s="2" t="s">
        <v>1894</v>
      </c>
      <c r="Y194" s="3" t="s">
        <v>4653</v>
      </c>
      <c r="Z194" s="3" t="s">
        <v>31</v>
      </c>
      <c r="AA194" s="3" t="s">
        <v>346</v>
      </c>
      <c r="AB194" s="3"/>
      <c r="AC194" s="3" t="s">
        <v>357</v>
      </c>
      <c r="AD194" s="3">
        <v>2</v>
      </c>
      <c r="AE194" s="2" t="s">
        <v>1891</v>
      </c>
      <c r="AF194" s="2" t="s">
        <v>4652</v>
      </c>
    </row>
    <row r="195" spans="1:32" x14ac:dyDescent="0.25">
      <c r="A195" s="2" t="s">
        <v>477</v>
      </c>
      <c r="B195" s="3">
        <v>1.8561716666700001</v>
      </c>
      <c r="C195" s="2" t="s">
        <v>478</v>
      </c>
      <c r="D195" s="2" t="s">
        <v>479</v>
      </c>
      <c r="E195" s="3" t="s">
        <v>555</v>
      </c>
      <c r="F195" s="3" t="s">
        <v>316</v>
      </c>
      <c r="G195" s="3" t="s">
        <v>317</v>
      </c>
      <c r="H195" s="2" t="s">
        <v>699</v>
      </c>
      <c r="I195" s="3">
        <v>3.20217206813E-3</v>
      </c>
      <c r="J195" s="3">
        <v>1.3306999999999999E-2</v>
      </c>
      <c r="K195" s="3">
        <v>-2.8629566666700001</v>
      </c>
      <c r="L195" s="3">
        <v>-1.8561716666700001</v>
      </c>
      <c r="M195" s="3"/>
      <c r="N195" s="3" t="s">
        <v>555</v>
      </c>
      <c r="O195" s="3" t="s">
        <v>482</v>
      </c>
      <c r="P195" s="3" t="s">
        <v>483</v>
      </c>
      <c r="Q195" s="3" t="s">
        <v>484</v>
      </c>
      <c r="R195" s="3" t="s">
        <v>700</v>
      </c>
      <c r="S195" s="3">
        <v>10.18998</v>
      </c>
      <c r="T195" s="3">
        <v>7.3694674999999998</v>
      </c>
      <c r="U195" s="3">
        <v>3.20217206813E-3</v>
      </c>
      <c r="V195" s="3">
        <v>1.7587013807999999E-2</v>
      </c>
      <c r="W195" s="3">
        <v>-1.006785</v>
      </c>
      <c r="X195" s="2" t="s">
        <v>486</v>
      </c>
      <c r="Y195" s="3" t="s">
        <v>554</v>
      </c>
      <c r="Z195" s="3" t="s">
        <v>32</v>
      </c>
      <c r="AA195" s="3" t="s">
        <v>555</v>
      </c>
      <c r="AB195" s="3"/>
      <c r="AC195" s="3" t="s">
        <v>488</v>
      </c>
      <c r="AD195" s="3">
        <v>2</v>
      </c>
      <c r="AE195" s="2" t="s">
        <v>478</v>
      </c>
      <c r="AF195" s="2" t="s">
        <v>699</v>
      </c>
    </row>
    <row r="196" spans="1:32" x14ac:dyDescent="0.25">
      <c r="A196" s="2" t="s">
        <v>3638</v>
      </c>
      <c r="B196" s="3">
        <v>-1.51518261905</v>
      </c>
      <c r="C196" s="2" t="s">
        <v>3639</v>
      </c>
      <c r="D196" s="2" t="s">
        <v>3640</v>
      </c>
      <c r="E196" s="3" t="s">
        <v>5455</v>
      </c>
      <c r="F196" s="3" t="s">
        <v>2805</v>
      </c>
      <c r="G196" s="3" t="s">
        <v>317</v>
      </c>
      <c r="H196" s="2" t="s">
        <v>5456</v>
      </c>
      <c r="I196" s="3">
        <v>1.3179462528200001E-2</v>
      </c>
      <c r="J196" s="3">
        <v>1.3368E-2</v>
      </c>
      <c r="K196" s="3">
        <v>1.285415</v>
      </c>
      <c r="L196" s="3">
        <v>1.51518261905</v>
      </c>
      <c r="M196" s="3" t="s">
        <v>5455</v>
      </c>
      <c r="N196" s="3"/>
      <c r="O196" s="3" t="s">
        <v>5457</v>
      </c>
      <c r="P196" s="3" t="s">
        <v>344</v>
      </c>
      <c r="Q196" s="3" t="s">
        <v>5458</v>
      </c>
      <c r="R196" s="3" t="s">
        <v>344</v>
      </c>
      <c r="S196" s="3">
        <v>4.8753549999999999</v>
      </c>
      <c r="T196" s="3">
        <v>8.3559485714299999</v>
      </c>
      <c r="U196" s="3">
        <v>1.3179462528200001E-2</v>
      </c>
      <c r="V196" s="3">
        <v>2.3397247258200001E-3</v>
      </c>
      <c r="W196" s="3">
        <v>-0.229767619048</v>
      </c>
      <c r="X196" s="2" t="s">
        <v>3642</v>
      </c>
      <c r="Y196" s="3"/>
      <c r="Z196" s="3" t="s">
        <v>32</v>
      </c>
      <c r="AA196" s="3"/>
      <c r="AB196" s="3"/>
      <c r="AC196" s="3" t="s">
        <v>632</v>
      </c>
      <c r="AD196" s="3">
        <v>2</v>
      </c>
      <c r="AE196" s="2" t="s">
        <v>3639</v>
      </c>
      <c r="AF196" s="2" t="s">
        <v>5456</v>
      </c>
    </row>
    <row r="197" spans="1:32" x14ac:dyDescent="0.25">
      <c r="A197" s="2" t="s">
        <v>492</v>
      </c>
      <c r="B197" s="3">
        <v>2.0053675000000002</v>
      </c>
      <c r="C197" s="2" t="s">
        <v>493</v>
      </c>
      <c r="D197" s="2" t="s">
        <v>494</v>
      </c>
      <c r="E197" s="3" t="s">
        <v>357</v>
      </c>
      <c r="F197" s="3" t="s">
        <v>316</v>
      </c>
      <c r="G197" s="3" t="s">
        <v>317</v>
      </c>
      <c r="H197" s="2" t="s">
        <v>599</v>
      </c>
      <c r="I197" s="3">
        <v>1.3384999999999999E-2</v>
      </c>
      <c r="J197" s="3">
        <v>1.3384999999999999E-2</v>
      </c>
      <c r="K197" s="3">
        <v>-2.830165</v>
      </c>
      <c r="L197" s="3">
        <v>-2.0053675000000002</v>
      </c>
      <c r="M197" s="3"/>
      <c r="N197" s="3" t="s">
        <v>357</v>
      </c>
      <c r="O197" s="3" t="s">
        <v>344</v>
      </c>
      <c r="P197" s="3" t="s">
        <v>344</v>
      </c>
      <c r="Q197" s="3"/>
      <c r="R197" s="3" t="s">
        <v>600</v>
      </c>
      <c r="S197" s="3">
        <v>8.1375949999999992</v>
      </c>
      <c r="T197" s="3">
        <v>7.6623524999999999</v>
      </c>
      <c r="U197" s="3">
        <v>1.6360494590999999E-2</v>
      </c>
      <c r="V197" s="3">
        <v>9.8231226596800003E-2</v>
      </c>
      <c r="W197" s="3">
        <v>-0.82479749999999996</v>
      </c>
      <c r="X197" s="2" t="s">
        <v>497</v>
      </c>
      <c r="Y197" s="3" t="s">
        <v>601</v>
      </c>
      <c r="Z197" s="3" t="s">
        <v>32</v>
      </c>
      <c r="AA197" s="3" t="s">
        <v>357</v>
      </c>
      <c r="AB197" s="3"/>
      <c r="AC197" s="3" t="s">
        <v>499</v>
      </c>
      <c r="AD197" s="3">
        <v>2</v>
      </c>
      <c r="AE197" s="2" t="s">
        <v>493</v>
      </c>
      <c r="AF197" s="2" t="s">
        <v>599</v>
      </c>
    </row>
    <row r="198" spans="1:32" x14ac:dyDescent="0.25">
      <c r="A198" s="2" t="s">
        <v>1612</v>
      </c>
      <c r="B198" s="3">
        <v>1.2754766666699999</v>
      </c>
      <c r="C198" s="2" t="s">
        <v>1613</v>
      </c>
      <c r="D198" s="2" t="s">
        <v>1614</v>
      </c>
      <c r="E198" s="3" t="s">
        <v>428</v>
      </c>
      <c r="F198" s="3" t="s">
        <v>316</v>
      </c>
      <c r="G198" s="3" t="s">
        <v>317</v>
      </c>
      <c r="H198" s="2" t="s">
        <v>1615</v>
      </c>
      <c r="I198" s="3">
        <v>1.3396E-2</v>
      </c>
      <c r="J198" s="3">
        <v>1.3396E-2</v>
      </c>
      <c r="K198" s="3">
        <v>-1.6991733333300001</v>
      </c>
      <c r="L198" s="3">
        <v>-1.2754766666699999</v>
      </c>
      <c r="M198" s="3"/>
      <c r="N198" s="3" t="s">
        <v>428</v>
      </c>
      <c r="O198" s="3" t="s">
        <v>1616</v>
      </c>
      <c r="P198" s="3" t="s">
        <v>1617</v>
      </c>
      <c r="Q198" s="3" t="s">
        <v>1618</v>
      </c>
      <c r="R198" s="3" t="s">
        <v>1619</v>
      </c>
      <c r="S198" s="3">
        <v>8.8524200000000004</v>
      </c>
      <c r="T198" s="3">
        <v>7.7358099999999999</v>
      </c>
      <c r="U198" s="3">
        <v>1.6224256368400001E-2</v>
      </c>
      <c r="V198" s="3">
        <v>0.18875367791799999</v>
      </c>
      <c r="W198" s="3">
        <v>-0.42369666666700001</v>
      </c>
      <c r="X198" s="2" t="s">
        <v>1620</v>
      </c>
      <c r="Y198" s="3" t="s">
        <v>1621</v>
      </c>
      <c r="Z198" s="3" t="s">
        <v>32</v>
      </c>
      <c r="AA198" s="3" t="s">
        <v>1622</v>
      </c>
      <c r="AB198" s="3"/>
      <c r="AC198" s="3" t="s">
        <v>582</v>
      </c>
      <c r="AD198" s="3">
        <v>2</v>
      </c>
      <c r="AE198" s="2" t="s">
        <v>1613</v>
      </c>
      <c r="AF198" s="2" t="s">
        <v>1615</v>
      </c>
    </row>
    <row r="199" spans="1:32" x14ac:dyDescent="0.25">
      <c r="A199" s="2" t="s">
        <v>1568</v>
      </c>
      <c r="B199" s="3">
        <v>-1.49449916667</v>
      </c>
      <c r="C199" s="2" t="s">
        <v>1569</v>
      </c>
      <c r="D199" s="2" t="s">
        <v>1570</v>
      </c>
      <c r="E199" s="3" t="s">
        <v>1874</v>
      </c>
      <c r="F199" s="3" t="s">
        <v>2805</v>
      </c>
      <c r="G199" s="3" t="s">
        <v>317</v>
      </c>
      <c r="H199" s="2" t="s">
        <v>5373</v>
      </c>
      <c r="I199" s="3">
        <v>7.9082659989699999E-3</v>
      </c>
      <c r="J199" s="3">
        <v>1.3398E-2</v>
      </c>
      <c r="K199" s="3">
        <v>2.06338333333</v>
      </c>
      <c r="L199" s="3">
        <v>1.49449916667</v>
      </c>
      <c r="M199" s="3" t="s">
        <v>1874</v>
      </c>
      <c r="N199" s="3"/>
      <c r="O199" s="3" t="s">
        <v>5374</v>
      </c>
      <c r="P199" s="3" t="s">
        <v>344</v>
      </c>
      <c r="Q199" s="3" t="s">
        <v>5375</v>
      </c>
      <c r="R199" s="3" t="s">
        <v>344</v>
      </c>
      <c r="S199" s="3">
        <v>7.1737599999999997</v>
      </c>
      <c r="T199" s="3">
        <v>7.9587075</v>
      </c>
      <c r="U199" s="3">
        <v>7.9082659989699999E-3</v>
      </c>
      <c r="V199" s="3">
        <v>3.0517851704900002E-3</v>
      </c>
      <c r="W199" s="3">
        <v>0.56888416666700004</v>
      </c>
      <c r="X199" s="2" t="s">
        <v>1573</v>
      </c>
      <c r="Y199" s="3" t="s">
        <v>5376</v>
      </c>
      <c r="Z199" s="3" t="s">
        <v>32</v>
      </c>
      <c r="AA199" s="3" t="s">
        <v>495</v>
      </c>
      <c r="AB199" s="3" t="s">
        <v>3902</v>
      </c>
      <c r="AC199" s="3" t="s">
        <v>407</v>
      </c>
      <c r="AD199" s="3">
        <v>5</v>
      </c>
      <c r="AE199" s="2" t="s">
        <v>1569</v>
      </c>
      <c r="AF199" s="2" t="s">
        <v>5373</v>
      </c>
    </row>
    <row r="200" spans="1:32" x14ac:dyDescent="0.25">
      <c r="A200" s="2" t="s">
        <v>339</v>
      </c>
      <c r="B200" s="3">
        <v>2.2434258333299999</v>
      </c>
      <c r="C200" s="2" t="s">
        <v>340</v>
      </c>
      <c r="D200" s="2" t="s">
        <v>341</v>
      </c>
      <c r="E200" s="3" t="s">
        <v>507</v>
      </c>
      <c r="F200" s="3" t="s">
        <v>316</v>
      </c>
      <c r="G200" s="3" t="s">
        <v>317</v>
      </c>
      <c r="H200" s="2" t="s">
        <v>508</v>
      </c>
      <c r="I200" s="3">
        <v>1.1846144711600001E-2</v>
      </c>
      <c r="J200" s="3">
        <v>1.3408E-2</v>
      </c>
      <c r="K200" s="3">
        <v>-1.8592866666700001</v>
      </c>
      <c r="L200" s="3">
        <v>-2.2434258333299999</v>
      </c>
      <c r="M200" s="3"/>
      <c r="N200" s="3" t="s">
        <v>507</v>
      </c>
      <c r="O200" s="3" t="s">
        <v>344</v>
      </c>
      <c r="P200" s="3" t="s">
        <v>344</v>
      </c>
      <c r="Q200" s="3"/>
      <c r="R200" s="3" t="s">
        <v>344</v>
      </c>
      <c r="S200" s="3">
        <v>7.4114199999999997</v>
      </c>
      <c r="T200" s="3">
        <v>10.378657499999999</v>
      </c>
      <c r="U200" s="3">
        <v>1.1846144711600001E-2</v>
      </c>
      <c r="V200" s="3">
        <v>2.21867388413E-4</v>
      </c>
      <c r="W200" s="3">
        <v>0.38413916666699999</v>
      </c>
      <c r="X200" s="2" t="s">
        <v>345</v>
      </c>
      <c r="Y200" s="3"/>
      <c r="Z200" s="3" t="s">
        <v>32</v>
      </c>
      <c r="AA200" s="3"/>
      <c r="AB200" s="3"/>
      <c r="AC200" s="3" t="s">
        <v>346</v>
      </c>
      <c r="AD200" s="3">
        <v>2</v>
      </c>
      <c r="AE200" s="2" t="s">
        <v>340</v>
      </c>
      <c r="AF200" s="2" t="s">
        <v>508</v>
      </c>
    </row>
    <row r="201" spans="1:32" x14ac:dyDescent="0.25">
      <c r="A201" s="2" t="s">
        <v>2881</v>
      </c>
      <c r="B201" s="3">
        <v>-1.2539133333300001</v>
      </c>
      <c r="C201" s="2" t="s">
        <v>2882</v>
      </c>
      <c r="D201" s="2" t="s">
        <v>2883</v>
      </c>
      <c r="E201" s="3" t="s">
        <v>391</v>
      </c>
      <c r="F201" s="3" t="s">
        <v>2805</v>
      </c>
      <c r="G201" s="3" t="s">
        <v>317</v>
      </c>
      <c r="H201" s="2" t="s">
        <v>4628</v>
      </c>
      <c r="I201" s="3">
        <v>2.59971123826E-3</v>
      </c>
      <c r="J201" s="3">
        <v>1.3435000000000001E-2</v>
      </c>
      <c r="K201" s="3">
        <v>0.284335</v>
      </c>
      <c r="L201" s="3">
        <v>1.2539133333300001</v>
      </c>
      <c r="M201" s="3" t="s">
        <v>391</v>
      </c>
      <c r="N201" s="3"/>
      <c r="O201" s="3" t="s">
        <v>4629</v>
      </c>
      <c r="P201" s="3" t="s">
        <v>4630</v>
      </c>
      <c r="Q201" s="3" t="s">
        <v>4631</v>
      </c>
      <c r="R201" s="3" t="s">
        <v>344</v>
      </c>
      <c r="S201" s="3">
        <v>8.2763650000000002</v>
      </c>
      <c r="T201" s="3">
        <v>8.8205266666700002</v>
      </c>
      <c r="U201" s="3">
        <v>2.59971123826E-3</v>
      </c>
      <c r="V201" s="3">
        <v>0.139159654401</v>
      </c>
      <c r="W201" s="3">
        <v>-0.96957833333300003</v>
      </c>
      <c r="X201" s="2" t="s">
        <v>2889</v>
      </c>
      <c r="Y201" s="3" t="s">
        <v>4632</v>
      </c>
      <c r="Z201" s="3" t="s">
        <v>32</v>
      </c>
      <c r="AA201" s="3" t="s">
        <v>3496</v>
      </c>
      <c r="AB201" s="3"/>
      <c r="AC201" s="3" t="s">
        <v>531</v>
      </c>
      <c r="AD201" s="3">
        <v>2</v>
      </c>
      <c r="AE201" s="2" t="s">
        <v>2882</v>
      </c>
      <c r="AF201" s="2" t="s">
        <v>4628</v>
      </c>
    </row>
    <row r="202" spans="1:32" x14ac:dyDescent="0.25">
      <c r="A202" s="2" t="s">
        <v>563</v>
      </c>
      <c r="B202" s="3">
        <v>1.1207825</v>
      </c>
      <c r="C202" s="2" t="s">
        <v>564</v>
      </c>
      <c r="D202" s="2" t="s">
        <v>565</v>
      </c>
      <c r="E202" s="3" t="s">
        <v>2273</v>
      </c>
      <c r="F202" s="3" t="s">
        <v>316</v>
      </c>
      <c r="G202" s="3" t="s">
        <v>317</v>
      </c>
      <c r="H202" s="2" t="s">
        <v>2274</v>
      </c>
      <c r="I202" s="3">
        <v>2.4170281139600002E-3</v>
      </c>
      <c r="J202" s="3">
        <v>1.3448999999999999E-2</v>
      </c>
      <c r="K202" s="3">
        <v>9.1520000000000004E-2</v>
      </c>
      <c r="L202" s="3">
        <v>-1.1207825</v>
      </c>
      <c r="M202" s="3"/>
      <c r="N202" s="3" t="s">
        <v>2273</v>
      </c>
      <c r="O202" s="3" t="s">
        <v>2275</v>
      </c>
      <c r="P202" s="3" t="s">
        <v>2276</v>
      </c>
      <c r="Q202" s="3" t="s">
        <v>2277</v>
      </c>
      <c r="R202" s="3" t="s">
        <v>807</v>
      </c>
      <c r="S202" s="3">
        <v>7.8221100000000003</v>
      </c>
      <c r="T202" s="3">
        <v>9.8800425000000001</v>
      </c>
      <c r="U202" s="3">
        <v>2.4170281139600002E-3</v>
      </c>
      <c r="V202" s="3">
        <v>0.46712534392400001</v>
      </c>
      <c r="W202" s="3">
        <v>1.2123025000000001</v>
      </c>
      <c r="X202" s="2" t="s">
        <v>570</v>
      </c>
      <c r="Y202" s="3" t="s">
        <v>2278</v>
      </c>
      <c r="Z202" s="3" t="s">
        <v>32</v>
      </c>
      <c r="AA202" s="3" t="s">
        <v>757</v>
      </c>
      <c r="AB202" s="3" t="s">
        <v>675</v>
      </c>
      <c r="AC202" s="3" t="s">
        <v>338</v>
      </c>
      <c r="AD202" s="3">
        <v>5</v>
      </c>
      <c r="AE202" s="2" t="s">
        <v>564</v>
      </c>
      <c r="AF202" s="2" t="s">
        <v>2274</v>
      </c>
    </row>
    <row r="203" spans="1:32" x14ac:dyDescent="0.25">
      <c r="A203" s="2" t="s">
        <v>5608</v>
      </c>
      <c r="B203" s="3">
        <v>-1.60083333333</v>
      </c>
      <c r="C203" s="2" t="s">
        <v>5609</v>
      </c>
      <c r="D203" s="2" t="s">
        <v>5610</v>
      </c>
      <c r="E203" s="3" t="s">
        <v>357</v>
      </c>
      <c r="F203" s="3" t="s">
        <v>2805</v>
      </c>
      <c r="G203" s="3" t="s">
        <v>317</v>
      </c>
      <c r="H203" s="2" t="s">
        <v>5611</v>
      </c>
      <c r="I203" s="3">
        <v>1.3076339533400001E-2</v>
      </c>
      <c r="J203" s="3">
        <v>1.3504E-2</v>
      </c>
      <c r="K203" s="3">
        <v>0.105138333333</v>
      </c>
      <c r="L203" s="3">
        <v>1.60083333333</v>
      </c>
      <c r="M203" s="3" t="s">
        <v>357</v>
      </c>
      <c r="N203" s="3"/>
      <c r="O203" s="3" t="s">
        <v>5612</v>
      </c>
      <c r="P203" s="3" t="s">
        <v>344</v>
      </c>
      <c r="Q203" s="3" t="s">
        <v>5613</v>
      </c>
      <c r="R203" s="3" t="s">
        <v>344</v>
      </c>
      <c r="S203" s="3">
        <v>8.7586549999999992</v>
      </c>
      <c r="T203" s="3">
        <v>9.6737294444399993</v>
      </c>
      <c r="U203" s="3">
        <v>1.3076339533400001E-2</v>
      </c>
      <c r="V203" s="3">
        <v>0.39366877860400001</v>
      </c>
      <c r="W203" s="3">
        <v>-1.495695</v>
      </c>
      <c r="X203" s="2" t="s">
        <v>5614</v>
      </c>
      <c r="Y203" s="3" t="s">
        <v>5615</v>
      </c>
      <c r="Z203" s="3" t="s">
        <v>32</v>
      </c>
      <c r="AA203" s="3" t="s">
        <v>357</v>
      </c>
      <c r="AB203" s="3" t="s">
        <v>337</v>
      </c>
      <c r="AC203" s="3" t="s">
        <v>1186</v>
      </c>
      <c r="AD203" s="3">
        <v>3</v>
      </c>
      <c r="AE203" s="2" t="s">
        <v>5609</v>
      </c>
      <c r="AF203" s="2" t="s">
        <v>5611</v>
      </c>
    </row>
    <row r="204" spans="1:32" x14ac:dyDescent="0.25">
      <c r="A204" s="2" t="s">
        <v>1323</v>
      </c>
      <c r="B204" s="3">
        <v>1.407205</v>
      </c>
      <c r="C204" s="2" t="s">
        <v>1324</v>
      </c>
      <c r="D204" s="2" t="s">
        <v>1325</v>
      </c>
      <c r="E204" s="3" t="s">
        <v>581</v>
      </c>
      <c r="F204" s="3" t="s">
        <v>316</v>
      </c>
      <c r="G204" s="3" t="s">
        <v>317</v>
      </c>
      <c r="H204" s="2" t="s">
        <v>1326</v>
      </c>
      <c r="I204" s="3">
        <v>1.3627E-2</v>
      </c>
      <c r="J204" s="3">
        <v>1.3627E-2</v>
      </c>
      <c r="K204" s="3">
        <v>-1.23711666667</v>
      </c>
      <c r="L204" s="3">
        <v>-1.407205</v>
      </c>
      <c r="M204" s="3"/>
      <c r="N204" s="3" t="s">
        <v>581</v>
      </c>
      <c r="O204" s="3" t="s">
        <v>1327</v>
      </c>
      <c r="P204" s="3" t="s">
        <v>1328</v>
      </c>
      <c r="Q204" s="3" t="s">
        <v>1329</v>
      </c>
      <c r="R204" s="3" t="s">
        <v>344</v>
      </c>
      <c r="S204" s="3">
        <v>7.1238200000000003</v>
      </c>
      <c r="T204" s="3">
        <v>10.225063</v>
      </c>
      <c r="U204" s="3">
        <v>1.4428681305700001E-2</v>
      </c>
      <c r="V204" s="3">
        <v>8.7947933488499996E-3</v>
      </c>
      <c r="W204" s="3">
        <v>0.170088333333</v>
      </c>
      <c r="X204" s="2" t="s">
        <v>1330</v>
      </c>
      <c r="Y204" s="3" t="s">
        <v>1331</v>
      </c>
      <c r="Z204" s="3" t="s">
        <v>32</v>
      </c>
      <c r="AA204" s="3" t="s">
        <v>346</v>
      </c>
      <c r="AB204" s="3"/>
      <c r="AC204" s="3" t="s">
        <v>536</v>
      </c>
      <c r="AD204" s="3">
        <v>2</v>
      </c>
      <c r="AE204" s="2" t="s">
        <v>1324</v>
      </c>
      <c r="AF204" s="2" t="s">
        <v>1326</v>
      </c>
    </row>
    <row r="205" spans="1:32" x14ac:dyDescent="0.25">
      <c r="A205" s="2" t="s">
        <v>3352</v>
      </c>
      <c r="B205" s="3">
        <v>-1.0686896666700001</v>
      </c>
      <c r="C205" s="2" t="s">
        <v>3353</v>
      </c>
      <c r="D205" s="2" t="s">
        <v>3354</v>
      </c>
      <c r="E205" s="3" t="s">
        <v>346</v>
      </c>
      <c r="F205" s="3" t="s">
        <v>2805</v>
      </c>
      <c r="G205" s="3" t="s">
        <v>317</v>
      </c>
      <c r="H205" s="2" t="s">
        <v>3355</v>
      </c>
      <c r="I205" s="3">
        <v>2.7314906031200002E-3</v>
      </c>
      <c r="J205" s="3">
        <v>1.3684E-2</v>
      </c>
      <c r="K205" s="3">
        <v>4.7721666666699997E-2</v>
      </c>
      <c r="L205" s="3">
        <v>1.0686896666700001</v>
      </c>
      <c r="M205" s="3" t="s">
        <v>346</v>
      </c>
      <c r="N205" s="3"/>
      <c r="O205" s="3" t="s">
        <v>344</v>
      </c>
      <c r="P205" s="3" t="s">
        <v>344</v>
      </c>
      <c r="Q205" s="3"/>
      <c r="R205" s="3" t="s">
        <v>344</v>
      </c>
      <c r="S205" s="3">
        <v>6.9248349999999999</v>
      </c>
      <c r="T205" s="3">
        <v>8.4709760000000003</v>
      </c>
      <c r="U205" s="3">
        <v>2.7314906031200002E-3</v>
      </c>
      <c r="V205" s="3">
        <v>0.77926371263100003</v>
      </c>
      <c r="W205" s="3">
        <v>-1.0209680000000001</v>
      </c>
      <c r="X205" s="2" t="s">
        <v>3356</v>
      </c>
      <c r="Y205" s="3" t="s">
        <v>3357</v>
      </c>
      <c r="Z205" s="3" t="s">
        <v>32</v>
      </c>
      <c r="AA205" s="3" t="s">
        <v>346</v>
      </c>
      <c r="AB205" s="3" t="s">
        <v>395</v>
      </c>
      <c r="AC205" s="3" t="s">
        <v>466</v>
      </c>
      <c r="AD205" s="3">
        <v>3</v>
      </c>
      <c r="AE205" s="2" t="s">
        <v>3353</v>
      </c>
      <c r="AF205" s="2" t="s">
        <v>3355</v>
      </c>
    </row>
    <row r="206" spans="1:32" x14ac:dyDescent="0.25">
      <c r="A206" s="2" t="s">
        <v>563</v>
      </c>
      <c r="B206" s="3">
        <v>1.8916358333300001</v>
      </c>
      <c r="C206" s="2" t="s">
        <v>564</v>
      </c>
      <c r="D206" s="2" t="s">
        <v>565</v>
      </c>
      <c r="E206" s="3" t="s">
        <v>659</v>
      </c>
      <c r="F206" s="3" t="s">
        <v>316</v>
      </c>
      <c r="G206" s="3" t="s">
        <v>317</v>
      </c>
      <c r="H206" s="2" t="s">
        <v>660</v>
      </c>
      <c r="I206" s="3">
        <v>2.14085812422E-3</v>
      </c>
      <c r="J206" s="3">
        <v>1.3724999999999999E-2</v>
      </c>
      <c r="K206" s="3">
        <v>-0.67933333333299994</v>
      </c>
      <c r="L206" s="3">
        <v>-1.8916358333300001</v>
      </c>
      <c r="M206" s="3"/>
      <c r="N206" s="3" t="s">
        <v>659</v>
      </c>
      <c r="O206" s="3" t="s">
        <v>661</v>
      </c>
      <c r="P206" s="3" t="s">
        <v>662</v>
      </c>
      <c r="Q206" s="3" t="s">
        <v>663</v>
      </c>
      <c r="R206" s="3" t="s">
        <v>344</v>
      </c>
      <c r="S206" s="3">
        <v>9.3673900000000003</v>
      </c>
      <c r="T206" s="3">
        <v>9.8800425000000001</v>
      </c>
      <c r="U206" s="3">
        <v>2.14085812422E-3</v>
      </c>
      <c r="V206" s="3">
        <v>9.2987967279099998E-2</v>
      </c>
      <c r="W206" s="3">
        <v>1.2123025000000001</v>
      </c>
      <c r="X206" s="2" t="s">
        <v>570</v>
      </c>
      <c r="Y206" s="3" t="s">
        <v>664</v>
      </c>
      <c r="Z206" s="3" t="s">
        <v>32</v>
      </c>
      <c r="AA206" s="3" t="s">
        <v>659</v>
      </c>
      <c r="AB206" s="3"/>
      <c r="AC206" s="3" t="s">
        <v>338</v>
      </c>
      <c r="AD206" s="3">
        <v>2</v>
      </c>
      <c r="AE206" s="2" t="s">
        <v>564</v>
      </c>
      <c r="AF206" s="2" t="s">
        <v>660</v>
      </c>
    </row>
    <row r="207" spans="1:32" x14ac:dyDescent="0.25">
      <c r="A207" s="2" t="s">
        <v>4077</v>
      </c>
      <c r="B207" s="3">
        <v>-1.1548183333299999</v>
      </c>
      <c r="C207" s="2" t="s">
        <v>4078</v>
      </c>
      <c r="D207" s="2" t="s">
        <v>4079</v>
      </c>
      <c r="E207" s="3" t="s">
        <v>922</v>
      </c>
      <c r="F207" s="3" t="s">
        <v>2805</v>
      </c>
      <c r="G207" s="3" t="s">
        <v>317</v>
      </c>
      <c r="H207" s="2" t="s">
        <v>4080</v>
      </c>
      <c r="I207" s="3">
        <v>1.3736E-2</v>
      </c>
      <c r="J207" s="3">
        <v>1.3736E-2</v>
      </c>
      <c r="K207" s="3">
        <v>-1.9588333333300002E-2</v>
      </c>
      <c r="L207" s="3">
        <v>1.1548183333299999</v>
      </c>
      <c r="M207" s="3" t="s">
        <v>922</v>
      </c>
      <c r="N207" s="3"/>
      <c r="O207" s="3" t="s">
        <v>4081</v>
      </c>
      <c r="P207" s="3" t="s">
        <v>4082</v>
      </c>
      <c r="Q207" s="3" t="s">
        <v>4083</v>
      </c>
      <c r="R207" s="3" t="s">
        <v>4084</v>
      </c>
      <c r="S207" s="3">
        <v>9.0109150000000007</v>
      </c>
      <c r="T207" s="3">
        <v>8.6615900000000003</v>
      </c>
      <c r="U207" s="3">
        <v>1.4883752299900001E-2</v>
      </c>
      <c r="V207" s="3">
        <v>0.86884451199900004</v>
      </c>
      <c r="W207" s="3">
        <v>-1.1744066666699999</v>
      </c>
      <c r="X207" s="2" t="s">
        <v>4085</v>
      </c>
      <c r="Y207" s="3" t="s">
        <v>4086</v>
      </c>
      <c r="Z207" s="3" t="s">
        <v>32</v>
      </c>
      <c r="AA207" s="3" t="s">
        <v>4087</v>
      </c>
      <c r="AB207" s="3" t="s">
        <v>337</v>
      </c>
      <c r="AC207" s="3" t="s">
        <v>1795</v>
      </c>
      <c r="AD207" s="3">
        <v>3</v>
      </c>
      <c r="AE207" s="2" t="s">
        <v>4078</v>
      </c>
      <c r="AF207" s="2" t="s">
        <v>4080</v>
      </c>
    </row>
    <row r="208" spans="1:32" x14ac:dyDescent="0.25">
      <c r="A208" s="2" t="s">
        <v>1102</v>
      </c>
      <c r="B208" s="3">
        <v>1.54358309524</v>
      </c>
      <c r="C208" s="2" t="s">
        <v>1103</v>
      </c>
      <c r="D208" s="2" t="s">
        <v>1104</v>
      </c>
      <c r="E208" s="3" t="s">
        <v>1105</v>
      </c>
      <c r="F208" s="3" t="s">
        <v>316</v>
      </c>
      <c r="G208" s="3" t="s">
        <v>317</v>
      </c>
      <c r="H208" s="2" t="s">
        <v>1106</v>
      </c>
      <c r="I208" s="3">
        <v>2.3902407321799999E-3</v>
      </c>
      <c r="J208" s="3">
        <v>1.3802999999999999E-2</v>
      </c>
      <c r="K208" s="3">
        <v>-1.53393166667</v>
      </c>
      <c r="L208" s="3">
        <v>-1.54358309524</v>
      </c>
      <c r="M208" s="3"/>
      <c r="N208" s="3" t="s">
        <v>1105</v>
      </c>
      <c r="O208" s="3" t="s">
        <v>344</v>
      </c>
      <c r="P208" s="3" t="s">
        <v>344</v>
      </c>
      <c r="Q208" s="3"/>
      <c r="R208" s="3" t="s">
        <v>853</v>
      </c>
      <c r="S208" s="3">
        <v>10.585665000000001</v>
      </c>
      <c r="T208" s="3">
        <v>7.74585809524</v>
      </c>
      <c r="U208" s="3">
        <v>2.3902407321799999E-3</v>
      </c>
      <c r="V208" s="3">
        <v>9.5941532726999997E-4</v>
      </c>
      <c r="W208" s="3">
        <v>9.6514285714300006E-3</v>
      </c>
      <c r="X208" s="2" t="s">
        <v>1107</v>
      </c>
      <c r="Y208" s="3" t="s">
        <v>1108</v>
      </c>
      <c r="Z208" s="3" t="s">
        <v>31</v>
      </c>
      <c r="AA208" s="3" t="s">
        <v>1105</v>
      </c>
      <c r="AB208" s="3"/>
      <c r="AC208" s="3" t="s">
        <v>1109</v>
      </c>
      <c r="AD208" s="3">
        <v>2</v>
      </c>
      <c r="AE208" s="2" t="s">
        <v>1103</v>
      </c>
      <c r="AF208" s="2" t="s">
        <v>1106</v>
      </c>
    </row>
    <row r="209" spans="1:32" x14ac:dyDescent="0.25">
      <c r="A209" s="2" t="s">
        <v>477</v>
      </c>
      <c r="B209" s="3">
        <v>2.072295</v>
      </c>
      <c r="C209" s="2" t="s">
        <v>478</v>
      </c>
      <c r="D209" s="2" t="s">
        <v>479</v>
      </c>
      <c r="E209" s="3" t="s">
        <v>559</v>
      </c>
      <c r="F209" s="3" t="s">
        <v>316</v>
      </c>
      <c r="G209" s="3" t="s">
        <v>317</v>
      </c>
      <c r="H209" s="2" t="s">
        <v>560</v>
      </c>
      <c r="I209" s="3">
        <v>3.56246309938E-3</v>
      </c>
      <c r="J209" s="3">
        <v>1.3805E-2</v>
      </c>
      <c r="K209" s="3">
        <v>-3.0790799999999998</v>
      </c>
      <c r="L209" s="3">
        <v>-2.072295</v>
      </c>
      <c r="M209" s="3"/>
      <c r="N209" s="3" t="s">
        <v>559</v>
      </c>
      <c r="O209" s="3" t="s">
        <v>482</v>
      </c>
      <c r="P209" s="3" t="s">
        <v>483</v>
      </c>
      <c r="Q209" s="3" t="s">
        <v>484</v>
      </c>
      <c r="R209" s="3" t="s">
        <v>561</v>
      </c>
      <c r="S209" s="3">
        <v>9.7103300000000008</v>
      </c>
      <c r="T209" s="3">
        <v>7.3694674999999998</v>
      </c>
      <c r="U209" s="3">
        <v>3.56246309938E-3</v>
      </c>
      <c r="V209" s="3">
        <v>2.8624044892500001E-3</v>
      </c>
      <c r="W209" s="3">
        <v>-1.006785</v>
      </c>
      <c r="X209" s="2" t="s">
        <v>486</v>
      </c>
      <c r="Y209" s="3" t="s">
        <v>562</v>
      </c>
      <c r="Z209" s="3" t="s">
        <v>32</v>
      </c>
      <c r="AA209" s="3" t="s">
        <v>374</v>
      </c>
      <c r="AB209" s="3"/>
      <c r="AC209" s="3" t="s">
        <v>488</v>
      </c>
      <c r="AD209" s="3">
        <v>2</v>
      </c>
      <c r="AE209" s="2" t="s">
        <v>478</v>
      </c>
      <c r="AF209" s="2" t="s">
        <v>560</v>
      </c>
    </row>
    <row r="210" spans="1:32" x14ac:dyDescent="0.25">
      <c r="A210" s="2" t="s">
        <v>3016</v>
      </c>
      <c r="B210" s="3">
        <v>-1.02906066667</v>
      </c>
      <c r="C210" s="2" t="s">
        <v>3017</v>
      </c>
      <c r="D210" s="2" t="s">
        <v>3018</v>
      </c>
      <c r="E210" s="3" t="s">
        <v>582</v>
      </c>
      <c r="F210" s="3" t="s">
        <v>2805</v>
      </c>
      <c r="G210" s="3" t="s">
        <v>317</v>
      </c>
      <c r="H210" s="2" t="s">
        <v>3019</v>
      </c>
      <c r="I210" s="3">
        <v>1.3827000000000001E-2</v>
      </c>
      <c r="J210" s="3">
        <v>1.3827000000000001E-2</v>
      </c>
      <c r="K210" s="3">
        <v>0.58964166666700002</v>
      </c>
      <c r="L210" s="3">
        <v>1.02906066667</v>
      </c>
      <c r="M210" s="3" t="s">
        <v>582</v>
      </c>
      <c r="N210" s="3"/>
      <c r="O210" s="3" t="s">
        <v>3020</v>
      </c>
      <c r="P210" s="3" t="s">
        <v>3021</v>
      </c>
      <c r="Q210" s="3" t="s">
        <v>3022</v>
      </c>
      <c r="R210" s="3" t="s">
        <v>3023</v>
      </c>
      <c r="S210" s="3">
        <v>7.0104949999999997</v>
      </c>
      <c r="T210" s="3">
        <v>11.645229</v>
      </c>
      <c r="U210" s="3">
        <v>1.5499462343900001E-2</v>
      </c>
      <c r="V210" s="3">
        <v>1.52134792863E-2</v>
      </c>
      <c r="W210" s="3">
        <v>-0.439419</v>
      </c>
      <c r="X210" s="2" t="s">
        <v>3024</v>
      </c>
      <c r="Y210" s="3" t="s">
        <v>3025</v>
      </c>
      <c r="Z210" s="3" t="s">
        <v>32</v>
      </c>
      <c r="AA210" s="3" t="s">
        <v>582</v>
      </c>
      <c r="AB210" s="3" t="s">
        <v>506</v>
      </c>
      <c r="AC210" s="3" t="s">
        <v>505</v>
      </c>
      <c r="AD210" s="3">
        <v>3</v>
      </c>
      <c r="AE210" s="2" t="s">
        <v>3017</v>
      </c>
      <c r="AF210" s="2" t="s">
        <v>3019</v>
      </c>
    </row>
    <row r="211" spans="1:32" x14ac:dyDescent="0.25">
      <c r="A211" s="2" t="s">
        <v>477</v>
      </c>
      <c r="B211" s="3">
        <v>1.99430666667</v>
      </c>
      <c r="C211" s="2" t="s">
        <v>478</v>
      </c>
      <c r="D211" s="2" t="s">
        <v>479</v>
      </c>
      <c r="E211" s="3" t="s">
        <v>364</v>
      </c>
      <c r="F211" s="3" t="s">
        <v>316</v>
      </c>
      <c r="G211" s="3" t="s">
        <v>317</v>
      </c>
      <c r="H211" s="2" t="s">
        <v>602</v>
      </c>
      <c r="I211" s="3">
        <v>3.4453181208800002E-3</v>
      </c>
      <c r="J211" s="3">
        <v>1.3857E-2</v>
      </c>
      <c r="K211" s="3">
        <v>-3.0010916666699998</v>
      </c>
      <c r="L211" s="3">
        <v>-1.99430666667</v>
      </c>
      <c r="M211" s="3"/>
      <c r="N211" s="3" t="s">
        <v>364</v>
      </c>
      <c r="O211" s="3" t="s">
        <v>482</v>
      </c>
      <c r="P211" s="3" t="s">
        <v>483</v>
      </c>
      <c r="Q211" s="3" t="s">
        <v>484</v>
      </c>
      <c r="R211" s="3" t="s">
        <v>485</v>
      </c>
      <c r="S211" s="3">
        <v>9.2591149999999995</v>
      </c>
      <c r="T211" s="3">
        <v>7.3694674999999998</v>
      </c>
      <c r="U211" s="3">
        <v>3.4453181208800002E-3</v>
      </c>
      <c r="V211" s="3">
        <v>1.9103606194299998E-2</v>
      </c>
      <c r="W211" s="3">
        <v>-1.006785</v>
      </c>
      <c r="X211" s="2" t="s">
        <v>486</v>
      </c>
      <c r="Y211" s="3" t="s">
        <v>603</v>
      </c>
      <c r="Z211" s="3" t="s">
        <v>32</v>
      </c>
      <c r="AA211" s="3" t="s">
        <v>364</v>
      </c>
      <c r="AB211" s="3"/>
      <c r="AC211" s="3" t="s">
        <v>488</v>
      </c>
      <c r="AD211" s="3">
        <v>2</v>
      </c>
      <c r="AE211" s="2" t="s">
        <v>478</v>
      </c>
      <c r="AF211" s="2" t="s">
        <v>602</v>
      </c>
    </row>
    <row r="212" spans="1:32" x14ac:dyDescent="0.25">
      <c r="A212" s="2" t="s">
        <v>817</v>
      </c>
      <c r="B212" s="3">
        <v>1.2549616666700001</v>
      </c>
      <c r="C212" s="2" t="s">
        <v>818</v>
      </c>
      <c r="D212" s="2" t="s">
        <v>819</v>
      </c>
      <c r="E212" s="3" t="s">
        <v>391</v>
      </c>
      <c r="F212" s="3" t="s">
        <v>316</v>
      </c>
      <c r="G212" s="3" t="s">
        <v>317</v>
      </c>
      <c r="H212" s="2" t="s">
        <v>1671</v>
      </c>
      <c r="I212" s="3">
        <v>2.2964467079599998E-3</v>
      </c>
      <c r="J212" s="3">
        <v>1.3892E-2</v>
      </c>
      <c r="K212" s="3">
        <v>0.230996666667</v>
      </c>
      <c r="L212" s="3">
        <v>-1.2549616666700001</v>
      </c>
      <c r="M212" s="3"/>
      <c r="N212" s="3" t="s">
        <v>391</v>
      </c>
      <c r="O212" s="3" t="s">
        <v>1672</v>
      </c>
      <c r="P212" s="3" t="s">
        <v>1673</v>
      </c>
      <c r="Q212" s="3" t="s">
        <v>1674</v>
      </c>
      <c r="R212" s="3" t="s">
        <v>344</v>
      </c>
      <c r="S212" s="3">
        <v>11.49188</v>
      </c>
      <c r="T212" s="3">
        <v>7.6956438888900003</v>
      </c>
      <c r="U212" s="3">
        <v>2.2964467079599998E-3</v>
      </c>
      <c r="V212" s="3">
        <v>0.441476191134</v>
      </c>
      <c r="W212" s="3">
        <v>1.4859583333299999</v>
      </c>
      <c r="X212" s="2" t="s">
        <v>826</v>
      </c>
      <c r="Y212" s="3" t="s">
        <v>1675</v>
      </c>
      <c r="Z212" s="3" t="s">
        <v>32</v>
      </c>
      <c r="AA212" s="3" t="s">
        <v>391</v>
      </c>
      <c r="AB212" s="3"/>
      <c r="AC212" s="3" t="s">
        <v>829</v>
      </c>
      <c r="AD212" s="3">
        <v>2</v>
      </c>
      <c r="AE212" s="2" t="s">
        <v>818</v>
      </c>
      <c r="AF212" s="2" t="s">
        <v>1671</v>
      </c>
    </row>
    <row r="213" spans="1:32" x14ac:dyDescent="0.25">
      <c r="A213" s="2" t="s">
        <v>4594</v>
      </c>
      <c r="B213" s="3">
        <v>-1.24423217949</v>
      </c>
      <c r="C213" s="2" t="s">
        <v>4595</v>
      </c>
      <c r="D213" s="2" t="s">
        <v>4596</v>
      </c>
      <c r="E213" s="3" t="s">
        <v>891</v>
      </c>
      <c r="F213" s="3" t="s">
        <v>2805</v>
      </c>
      <c r="G213" s="3" t="s">
        <v>317</v>
      </c>
      <c r="H213" s="2" t="s">
        <v>4597</v>
      </c>
      <c r="I213" s="3">
        <v>8.62787043173E-3</v>
      </c>
      <c r="J213" s="3">
        <v>1.3979999999999999E-2</v>
      </c>
      <c r="K213" s="3">
        <v>0.25451499999999999</v>
      </c>
      <c r="L213" s="3">
        <v>1.24423217949</v>
      </c>
      <c r="M213" s="3" t="s">
        <v>891</v>
      </c>
      <c r="N213" s="3"/>
      <c r="O213" s="3" t="s">
        <v>4598</v>
      </c>
      <c r="P213" s="3" t="s">
        <v>344</v>
      </c>
      <c r="Q213" s="3" t="s">
        <v>4599</v>
      </c>
      <c r="R213" s="3" t="s">
        <v>344</v>
      </c>
      <c r="S213" s="3">
        <v>9.3877050000000004</v>
      </c>
      <c r="T213" s="3">
        <v>8.4695546153799999</v>
      </c>
      <c r="U213" s="3">
        <v>8.62787043173E-3</v>
      </c>
      <c r="V213" s="3">
        <v>8.5683097436E-2</v>
      </c>
      <c r="W213" s="3">
        <v>-0.989717179487</v>
      </c>
      <c r="X213" s="2" t="s">
        <v>4600</v>
      </c>
      <c r="Y213" s="3" t="s">
        <v>4601</v>
      </c>
      <c r="Z213" s="3" t="s">
        <v>32</v>
      </c>
      <c r="AA213" s="3" t="s">
        <v>1709</v>
      </c>
      <c r="AB213" s="3" t="s">
        <v>3219</v>
      </c>
      <c r="AC213" s="3" t="s">
        <v>1088</v>
      </c>
      <c r="AD213" s="3">
        <v>5</v>
      </c>
      <c r="AE213" s="2" t="s">
        <v>4595</v>
      </c>
      <c r="AF213" s="2" t="s">
        <v>4597</v>
      </c>
    </row>
    <row r="214" spans="1:32" x14ac:dyDescent="0.25">
      <c r="A214" s="2" t="s">
        <v>4642</v>
      </c>
      <c r="B214" s="3">
        <v>-1.2556879166699999</v>
      </c>
      <c r="C214" s="2" t="s">
        <v>4643</v>
      </c>
      <c r="D214" s="2" t="s">
        <v>4644</v>
      </c>
      <c r="E214" s="3" t="s">
        <v>615</v>
      </c>
      <c r="F214" s="3" t="s">
        <v>2805</v>
      </c>
      <c r="G214" s="3" t="s">
        <v>317</v>
      </c>
      <c r="H214" s="2" t="s">
        <v>4645</v>
      </c>
      <c r="I214" s="3">
        <v>8.6960308320599995E-3</v>
      </c>
      <c r="J214" s="3">
        <v>1.4171E-2</v>
      </c>
      <c r="K214" s="3">
        <v>0.78221666666699996</v>
      </c>
      <c r="L214" s="3">
        <v>1.2556879166699999</v>
      </c>
      <c r="M214" s="3" t="s">
        <v>615</v>
      </c>
      <c r="N214" s="3"/>
      <c r="O214" s="3" t="s">
        <v>4646</v>
      </c>
      <c r="P214" s="3" t="s">
        <v>4647</v>
      </c>
      <c r="Q214" s="3" t="s">
        <v>4648</v>
      </c>
      <c r="R214" s="3" t="s">
        <v>4649</v>
      </c>
      <c r="S214" s="3">
        <v>5.8982599999999996</v>
      </c>
      <c r="T214" s="3">
        <v>9.5787537500000006</v>
      </c>
      <c r="U214" s="3">
        <v>8.6960308320599995E-3</v>
      </c>
      <c r="V214" s="3">
        <v>6.0380987570000003E-2</v>
      </c>
      <c r="W214" s="3">
        <v>-0.47347125000000001</v>
      </c>
      <c r="X214" s="2" t="s">
        <v>4650</v>
      </c>
      <c r="Y214" s="3" t="s">
        <v>4651</v>
      </c>
      <c r="Z214" s="3" t="s">
        <v>32</v>
      </c>
      <c r="AA214" s="3" t="s">
        <v>652</v>
      </c>
      <c r="AB214" s="3" t="s">
        <v>675</v>
      </c>
      <c r="AC214" s="3" t="s">
        <v>531</v>
      </c>
      <c r="AD214" s="3">
        <v>5</v>
      </c>
      <c r="AE214" s="2" t="s">
        <v>4643</v>
      </c>
      <c r="AF214" s="2" t="s">
        <v>4645</v>
      </c>
    </row>
    <row r="215" spans="1:32" x14ac:dyDescent="0.25">
      <c r="A215" s="2" t="s">
        <v>4320</v>
      </c>
      <c r="B215" s="3">
        <v>-1.1893116666700001</v>
      </c>
      <c r="C215" s="2" t="s">
        <v>4321</v>
      </c>
      <c r="D215" s="2" t="s">
        <v>4322</v>
      </c>
      <c r="E215" s="3" t="s">
        <v>391</v>
      </c>
      <c r="F215" s="3" t="s">
        <v>2805</v>
      </c>
      <c r="G215" s="3" t="s">
        <v>317</v>
      </c>
      <c r="H215" s="2" t="s">
        <v>4323</v>
      </c>
      <c r="I215" s="3">
        <v>8.6305177957600003E-3</v>
      </c>
      <c r="J215" s="3">
        <v>1.4259000000000001E-2</v>
      </c>
      <c r="K215" s="3">
        <v>0.51998166666699996</v>
      </c>
      <c r="L215" s="3">
        <v>1.1893116666700001</v>
      </c>
      <c r="M215" s="3" t="s">
        <v>391</v>
      </c>
      <c r="N215" s="3"/>
      <c r="O215" s="3" t="s">
        <v>4324</v>
      </c>
      <c r="P215" s="3" t="s">
        <v>344</v>
      </c>
      <c r="Q215" s="3" t="s">
        <v>4325</v>
      </c>
      <c r="R215" s="3" t="s">
        <v>344</v>
      </c>
      <c r="S215" s="3">
        <v>9.2222849999999994</v>
      </c>
      <c r="T215" s="3">
        <v>8.4365299999999994</v>
      </c>
      <c r="U215" s="3">
        <v>8.6305177957600003E-3</v>
      </c>
      <c r="V215" s="3">
        <v>1.52459955541E-2</v>
      </c>
      <c r="W215" s="3">
        <v>-0.66932999999999998</v>
      </c>
      <c r="X215" s="2" t="s">
        <v>4326</v>
      </c>
      <c r="Y215" s="3" t="s">
        <v>4327</v>
      </c>
      <c r="Z215" s="3" t="s">
        <v>32</v>
      </c>
      <c r="AA215" s="3" t="s">
        <v>4328</v>
      </c>
      <c r="AB215" s="3"/>
      <c r="AC215" s="3" t="s">
        <v>589</v>
      </c>
      <c r="AD215" s="3">
        <v>2</v>
      </c>
      <c r="AE215" s="2" t="s">
        <v>4321</v>
      </c>
      <c r="AF215" s="2" t="s">
        <v>4323</v>
      </c>
    </row>
    <row r="216" spans="1:32" x14ac:dyDescent="0.25">
      <c r="A216" s="2" t="s">
        <v>4710</v>
      </c>
      <c r="B216" s="3">
        <v>-1.2742195833300001</v>
      </c>
      <c r="C216" s="2" t="s">
        <v>4711</v>
      </c>
      <c r="D216" s="2" t="s">
        <v>4712</v>
      </c>
      <c r="E216" s="3" t="s">
        <v>3601</v>
      </c>
      <c r="F216" s="3" t="s">
        <v>2805</v>
      </c>
      <c r="G216" s="3" t="s">
        <v>317</v>
      </c>
      <c r="H216" s="2" t="s">
        <v>4713</v>
      </c>
      <c r="I216" s="3">
        <v>2.68241736173E-3</v>
      </c>
      <c r="J216" s="3">
        <v>1.4474000000000001E-2</v>
      </c>
      <c r="K216" s="3">
        <v>-0.16481666666700001</v>
      </c>
      <c r="L216" s="3">
        <v>1.2742195833300001</v>
      </c>
      <c r="M216" s="3" t="s">
        <v>3601</v>
      </c>
      <c r="N216" s="3"/>
      <c r="O216" s="3" t="s">
        <v>4714</v>
      </c>
      <c r="P216" s="3" t="s">
        <v>4715</v>
      </c>
      <c r="Q216" s="3" t="s">
        <v>4716</v>
      </c>
      <c r="R216" s="3" t="s">
        <v>344</v>
      </c>
      <c r="S216" s="3">
        <v>9.2902400000000007</v>
      </c>
      <c r="T216" s="3">
        <v>8.3620412500000008</v>
      </c>
      <c r="U216" s="3">
        <v>2.68241736173E-3</v>
      </c>
      <c r="V216" s="3">
        <v>0.41256831737999999</v>
      </c>
      <c r="W216" s="3">
        <v>-1.43903625</v>
      </c>
      <c r="X216" s="2" t="s">
        <v>4717</v>
      </c>
      <c r="Y216" s="3" t="s">
        <v>4718</v>
      </c>
      <c r="Z216" s="3" t="s">
        <v>32</v>
      </c>
      <c r="AA216" s="3" t="s">
        <v>3407</v>
      </c>
      <c r="AB216" s="3" t="s">
        <v>506</v>
      </c>
      <c r="AC216" s="3" t="s">
        <v>364</v>
      </c>
      <c r="AD216" s="3">
        <v>3</v>
      </c>
      <c r="AE216" s="2" t="s">
        <v>4711</v>
      </c>
      <c r="AF216" s="2" t="s">
        <v>4713</v>
      </c>
    </row>
    <row r="217" spans="1:32" x14ac:dyDescent="0.25">
      <c r="A217" s="2" t="s">
        <v>4197</v>
      </c>
      <c r="B217" s="3">
        <v>-1.4641346666699999</v>
      </c>
      <c r="C217" s="2" t="s">
        <v>4198</v>
      </c>
      <c r="D217" s="2" t="s">
        <v>4199</v>
      </c>
      <c r="E217" s="3" t="s">
        <v>5291</v>
      </c>
      <c r="F217" s="3" t="s">
        <v>2805</v>
      </c>
      <c r="G217" s="3" t="s">
        <v>317</v>
      </c>
      <c r="H217" s="2" t="s">
        <v>5292</v>
      </c>
      <c r="I217" s="3">
        <v>9.2993743670299993E-3</v>
      </c>
      <c r="J217" s="3">
        <v>1.4505000000000001E-2</v>
      </c>
      <c r="K217" s="3">
        <v>0.19305166666699999</v>
      </c>
      <c r="L217" s="3">
        <v>1.4641346666699999</v>
      </c>
      <c r="M217" s="3" t="s">
        <v>5291</v>
      </c>
      <c r="N217" s="3"/>
      <c r="O217" s="3" t="s">
        <v>5293</v>
      </c>
      <c r="P217" s="3" t="s">
        <v>5294</v>
      </c>
      <c r="Q217" s="3" t="s">
        <v>5295</v>
      </c>
      <c r="R217" s="3" t="s">
        <v>344</v>
      </c>
      <c r="S217" s="3">
        <v>6.6891449999999999</v>
      </c>
      <c r="T217" s="3">
        <v>6.4517249999999997</v>
      </c>
      <c r="U217" s="3">
        <v>9.2993743670299993E-3</v>
      </c>
      <c r="V217" s="3">
        <v>0.43576483227000001</v>
      </c>
      <c r="W217" s="3">
        <v>-1.271083</v>
      </c>
      <c r="X217" s="2" t="s">
        <v>4205</v>
      </c>
      <c r="Y217" s="3" t="s">
        <v>4206</v>
      </c>
      <c r="Z217" s="3" t="s">
        <v>32</v>
      </c>
      <c r="AA217" s="3" t="s">
        <v>655</v>
      </c>
      <c r="AB217" s="3"/>
      <c r="AC217" s="3" t="s">
        <v>655</v>
      </c>
      <c r="AD217" s="3">
        <v>2</v>
      </c>
      <c r="AE217" s="2" t="s">
        <v>4198</v>
      </c>
      <c r="AF217" s="2" t="s">
        <v>5292</v>
      </c>
    </row>
    <row r="218" spans="1:32" x14ac:dyDescent="0.25">
      <c r="A218" s="2" t="s">
        <v>444</v>
      </c>
      <c r="B218" s="3">
        <v>1.8764333333300001</v>
      </c>
      <c r="C218" s="2" t="s">
        <v>78</v>
      </c>
      <c r="D218" s="2" t="s">
        <v>445</v>
      </c>
      <c r="E218" s="3" t="s">
        <v>349</v>
      </c>
      <c r="F218" s="3" t="s">
        <v>316</v>
      </c>
      <c r="G218" s="3" t="s">
        <v>317</v>
      </c>
      <c r="H218" s="2" t="s">
        <v>677</v>
      </c>
      <c r="I218" s="3">
        <v>1.36378727832E-2</v>
      </c>
      <c r="J218" s="3">
        <v>1.4506E-2</v>
      </c>
      <c r="K218" s="3">
        <v>-2.2021483333299998</v>
      </c>
      <c r="L218" s="3">
        <v>-1.8764333333300001</v>
      </c>
      <c r="M218" s="3"/>
      <c r="N218" s="3" t="s">
        <v>349</v>
      </c>
      <c r="O218" s="3" t="s">
        <v>678</v>
      </c>
      <c r="P218" s="3" t="s">
        <v>679</v>
      </c>
      <c r="Q218" s="3" t="s">
        <v>680</v>
      </c>
      <c r="R218" s="3" t="s">
        <v>681</v>
      </c>
      <c r="S218" s="3">
        <v>7.2223750000000004</v>
      </c>
      <c r="T218" s="3">
        <v>7.9984450000000002</v>
      </c>
      <c r="U218" s="3">
        <v>1.36378727832E-2</v>
      </c>
      <c r="V218" s="3">
        <v>9.7513093126200007E-3</v>
      </c>
      <c r="W218" s="3">
        <v>-0.32571499999999998</v>
      </c>
      <c r="X218" s="2" t="s">
        <v>451</v>
      </c>
      <c r="Y218" s="3" t="s">
        <v>682</v>
      </c>
      <c r="Z218" s="3" t="s">
        <v>32</v>
      </c>
      <c r="AA218" s="3" t="s">
        <v>349</v>
      </c>
      <c r="AB218" s="3"/>
      <c r="AC218" s="3" t="s">
        <v>446</v>
      </c>
      <c r="AD218" s="3">
        <v>2</v>
      </c>
      <c r="AE218" s="2" t="s">
        <v>78</v>
      </c>
      <c r="AF218" s="2" t="s">
        <v>677</v>
      </c>
    </row>
    <row r="219" spans="1:32" x14ac:dyDescent="0.25">
      <c r="A219" s="2" t="s">
        <v>4787</v>
      </c>
      <c r="B219" s="3">
        <v>-1.29026958333</v>
      </c>
      <c r="C219" s="2" t="s">
        <v>4788</v>
      </c>
      <c r="D219" s="2" t="s">
        <v>4789</v>
      </c>
      <c r="E219" s="3" t="s">
        <v>4790</v>
      </c>
      <c r="F219" s="3" t="s">
        <v>2805</v>
      </c>
      <c r="G219" s="3" t="s">
        <v>317</v>
      </c>
      <c r="H219" s="2" t="s">
        <v>4791</v>
      </c>
      <c r="I219" s="3">
        <v>1.4526000000000001E-2</v>
      </c>
      <c r="J219" s="3">
        <v>1.4526000000000001E-2</v>
      </c>
      <c r="K219" s="3">
        <v>0.50089666666699995</v>
      </c>
      <c r="L219" s="3">
        <v>1.29026958333</v>
      </c>
      <c r="M219" s="3" t="s">
        <v>4790</v>
      </c>
      <c r="N219" s="3"/>
      <c r="O219" s="3" t="s">
        <v>344</v>
      </c>
      <c r="P219" s="3" t="s">
        <v>344</v>
      </c>
      <c r="Q219" s="3"/>
      <c r="R219" s="3" t="s">
        <v>344</v>
      </c>
      <c r="S219" s="3">
        <v>6.8997099999999998</v>
      </c>
      <c r="T219" s="3">
        <v>8.0331287499999995</v>
      </c>
      <c r="U219" s="3">
        <v>1.7200082612400001E-2</v>
      </c>
      <c r="V219" s="3">
        <v>0.37341067427899999</v>
      </c>
      <c r="W219" s="3">
        <v>-0.78937291666700005</v>
      </c>
      <c r="X219" s="2" t="s">
        <v>4792</v>
      </c>
      <c r="Y219" s="3"/>
      <c r="Z219" s="3" t="s">
        <v>32</v>
      </c>
      <c r="AA219" s="3"/>
      <c r="AB219" s="3"/>
      <c r="AC219" s="3" t="s">
        <v>349</v>
      </c>
      <c r="AD219" s="3">
        <v>2</v>
      </c>
      <c r="AE219" s="2" t="s">
        <v>4788</v>
      </c>
      <c r="AF219" s="2" t="s">
        <v>4791</v>
      </c>
    </row>
    <row r="220" spans="1:32" x14ac:dyDescent="0.25">
      <c r="A220" s="2" t="s">
        <v>2511</v>
      </c>
      <c r="B220" s="3">
        <v>1.005895</v>
      </c>
      <c r="C220" s="2" t="s">
        <v>2512</v>
      </c>
      <c r="D220" s="2" t="s">
        <v>2513</v>
      </c>
      <c r="E220" s="3" t="s">
        <v>357</v>
      </c>
      <c r="F220" s="3" t="s">
        <v>316</v>
      </c>
      <c r="G220" s="3" t="s">
        <v>317</v>
      </c>
      <c r="H220" s="2" t="s">
        <v>2764</v>
      </c>
      <c r="I220" s="3">
        <v>2.0700949585299999E-3</v>
      </c>
      <c r="J220" s="3">
        <v>1.4548999999999999E-2</v>
      </c>
      <c r="K220" s="3">
        <v>-1.4631400000000001</v>
      </c>
      <c r="L220" s="3">
        <v>-1.005895</v>
      </c>
      <c r="M220" s="3"/>
      <c r="N220" s="3" t="s">
        <v>357</v>
      </c>
      <c r="O220" s="3" t="s">
        <v>2765</v>
      </c>
      <c r="P220" s="3" t="s">
        <v>2516</v>
      </c>
      <c r="Q220" s="3" t="s">
        <v>2766</v>
      </c>
      <c r="R220" s="3" t="s">
        <v>344</v>
      </c>
      <c r="S220" s="3">
        <v>8.6639099999999996</v>
      </c>
      <c r="T220" s="3">
        <v>9.4124949999999998</v>
      </c>
      <c r="U220" s="3">
        <v>2.0700949585299999E-3</v>
      </c>
      <c r="V220" s="3">
        <v>5.5944140337199997E-3</v>
      </c>
      <c r="W220" s="3">
        <v>-0.45724500000000001</v>
      </c>
      <c r="X220" s="2" t="s">
        <v>2518</v>
      </c>
      <c r="Y220" s="3" t="s">
        <v>2767</v>
      </c>
      <c r="Z220" s="3" t="s">
        <v>32</v>
      </c>
      <c r="AA220" s="3" t="s">
        <v>357</v>
      </c>
      <c r="AB220" s="3" t="s">
        <v>337</v>
      </c>
      <c r="AC220" s="3" t="s">
        <v>922</v>
      </c>
      <c r="AD220" s="3">
        <v>3</v>
      </c>
      <c r="AE220" s="2" t="s">
        <v>2512</v>
      </c>
      <c r="AF220" s="2" t="s">
        <v>2764</v>
      </c>
    </row>
    <row r="221" spans="1:32" x14ac:dyDescent="0.25">
      <c r="A221" s="2" t="s">
        <v>4693</v>
      </c>
      <c r="B221" s="3">
        <v>-2.3106069444399999</v>
      </c>
      <c r="C221" s="2" t="s">
        <v>4694</v>
      </c>
      <c r="D221" s="2" t="s">
        <v>4695</v>
      </c>
      <c r="E221" s="3" t="s">
        <v>793</v>
      </c>
      <c r="F221" s="3" t="s">
        <v>2805</v>
      </c>
      <c r="G221" s="3" t="s">
        <v>317</v>
      </c>
      <c r="H221" s="2" t="s">
        <v>6046</v>
      </c>
      <c r="I221" s="3">
        <v>1.4645E-2</v>
      </c>
      <c r="J221" s="3">
        <v>1.4645E-2</v>
      </c>
      <c r="K221" s="3">
        <v>3.4571783333299999</v>
      </c>
      <c r="L221" s="3">
        <v>2.3106069444399999</v>
      </c>
      <c r="M221" s="3" t="s">
        <v>793</v>
      </c>
      <c r="N221" s="3"/>
      <c r="O221" s="3" t="s">
        <v>5364</v>
      </c>
      <c r="P221" s="3" t="s">
        <v>5365</v>
      </c>
      <c r="Q221" s="3" t="s">
        <v>5366</v>
      </c>
      <c r="R221" s="3" t="s">
        <v>6047</v>
      </c>
      <c r="S221" s="3">
        <v>4.4687150000000004</v>
      </c>
      <c r="T221" s="3">
        <v>6.4163541666699997</v>
      </c>
      <c r="U221" s="3">
        <v>1.5174501351399999E-2</v>
      </c>
      <c r="V221" s="3">
        <v>5.25888998177E-4</v>
      </c>
      <c r="W221" s="3">
        <v>1.14657138889</v>
      </c>
      <c r="X221" s="2" t="s">
        <v>4700</v>
      </c>
      <c r="Y221" s="3" t="s">
        <v>6048</v>
      </c>
      <c r="Z221" s="3" t="s">
        <v>32</v>
      </c>
      <c r="AA221" s="3" t="s">
        <v>793</v>
      </c>
      <c r="AB221" s="3"/>
      <c r="AC221" s="3" t="s">
        <v>559</v>
      </c>
      <c r="AD221" s="3">
        <v>2</v>
      </c>
      <c r="AE221" s="2" t="s">
        <v>4694</v>
      </c>
      <c r="AF221" s="2" t="s">
        <v>6046</v>
      </c>
    </row>
    <row r="222" spans="1:32" x14ac:dyDescent="0.25">
      <c r="A222" s="2" t="s">
        <v>2376</v>
      </c>
      <c r="B222" s="3">
        <v>1.0935633333300001</v>
      </c>
      <c r="C222" s="2" t="s">
        <v>2377</v>
      </c>
      <c r="D222" s="2" t="s">
        <v>2378</v>
      </c>
      <c r="E222" s="3" t="s">
        <v>2379</v>
      </c>
      <c r="F222" s="3" t="s">
        <v>316</v>
      </c>
      <c r="G222" s="3" t="s">
        <v>317</v>
      </c>
      <c r="H222" s="2" t="s">
        <v>2380</v>
      </c>
      <c r="I222" s="3">
        <v>3.6926481039699999E-3</v>
      </c>
      <c r="J222" s="3">
        <v>1.4645E-2</v>
      </c>
      <c r="K222" s="3">
        <v>-1.9571133333299999</v>
      </c>
      <c r="L222" s="3">
        <v>-1.0935633333300001</v>
      </c>
      <c r="M222" s="3"/>
      <c r="N222" s="3" t="s">
        <v>2379</v>
      </c>
      <c r="O222" s="3" t="s">
        <v>2381</v>
      </c>
      <c r="P222" s="3" t="s">
        <v>344</v>
      </c>
      <c r="Q222" s="3" t="s">
        <v>2382</v>
      </c>
      <c r="R222" s="3" t="s">
        <v>344</v>
      </c>
      <c r="S222" s="3">
        <v>8.5888899999999992</v>
      </c>
      <c r="T222" s="3">
        <v>7.7998366666700001</v>
      </c>
      <c r="U222" s="3">
        <v>3.6926481039699999E-3</v>
      </c>
      <c r="V222" s="3">
        <v>4.6172944871100002E-4</v>
      </c>
      <c r="W222" s="3">
        <v>-0.86355000000000004</v>
      </c>
      <c r="X222" s="2" t="s">
        <v>2383</v>
      </c>
      <c r="Y222" s="3" t="s">
        <v>2384</v>
      </c>
      <c r="Z222" s="3" t="s">
        <v>31</v>
      </c>
      <c r="AA222" s="3" t="s">
        <v>391</v>
      </c>
      <c r="AB222" s="3"/>
      <c r="AC222" s="3" t="s">
        <v>391</v>
      </c>
      <c r="AD222" s="3">
        <v>2</v>
      </c>
      <c r="AE222" s="2" t="s">
        <v>2377</v>
      </c>
      <c r="AF222" s="2" t="s">
        <v>2380</v>
      </c>
    </row>
    <row r="223" spans="1:32" x14ac:dyDescent="0.25">
      <c r="A223" s="2" t="s">
        <v>4088</v>
      </c>
      <c r="B223" s="3">
        <v>-1.1767475000000001</v>
      </c>
      <c r="C223" s="2" t="s">
        <v>4089</v>
      </c>
      <c r="D223" s="2" t="s">
        <v>4090</v>
      </c>
      <c r="E223" s="3" t="s">
        <v>346</v>
      </c>
      <c r="F223" s="3" t="s">
        <v>2805</v>
      </c>
      <c r="G223" s="3" t="s">
        <v>317</v>
      </c>
      <c r="H223" s="2" t="s">
        <v>4227</v>
      </c>
      <c r="I223" s="3">
        <v>2.4366305401199999E-3</v>
      </c>
      <c r="J223" s="3">
        <v>1.4791E-2</v>
      </c>
      <c r="K223" s="3">
        <v>0.30141166666699998</v>
      </c>
      <c r="L223" s="3">
        <v>1.1767475000000001</v>
      </c>
      <c r="M223" s="3" t="s">
        <v>346</v>
      </c>
      <c r="N223" s="3"/>
      <c r="O223" s="3" t="s">
        <v>4228</v>
      </c>
      <c r="P223" s="3" t="s">
        <v>4229</v>
      </c>
      <c r="Q223" s="3" t="s">
        <v>4230</v>
      </c>
      <c r="R223" s="3" t="s">
        <v>344</v>
      </c>
      <c r="S223" s="3">
        <v>7.893135</v>
      </c>
      <c r="T223" s="3">
        <v>9.4566475000000008</v>
      </c>
      <c r="U223" s="3">
        <v>2.4366305401199999E-3</v>
      </c>
      <c r="V223" s="3">
        <v>0.59123654937199999</v>
      </c>
      <c r="W223" s="3">
        <v>-0.87533583333300002</v>
      </c>
      <c r="X223" s="2" t="s">
        <v>4096</v>
      </c>
      <c r="Y223" s="3" t="s">
        <v>4231</v>
      </c>
      <c r="Z223" s="3" t="s">
        <v>32</v>
      </c>
      <c r="AA223" s="3" t="s">
        <v>346</v>
      </c>
      <c r="AB223" s="3" t="s">
        <v>462</v>
      </c>
      <c r="AC223" s="3" t="s">
        <v>582</v>
      </c>
      <c r="AD223" s="3">
        <v>4</v>
      </c>
      <c r="AE223" s="2" t="s">
        <v>4089</v>
      </c>
      <c r="AF223" s="2" t="s">
        <v>4227</v>
      </c>
    </row>
    <row r="224" spans="1:32" x14ac:dyDescent="0.25">
      <c r="A224" s="2" t="s">
        <v>563</v>
      </c>
      <c r="B224" s="3">
        <v>1.53072916667</v>
      </c>
      <c r="C224" s="2" t="s">
        <v>564</v>
      </c>
      <c r="D224" s="2" t="s">
        <v>565</v>
      </c>
      <c r="E224" s="3" t="s">
        <v>476</v>
      </c>
      <c r="F224" s="3" t="s">
        <v>316</v>
      </c>
      <c r="G224" s="3" t="s">
        <v>317</v>
      </c>
      <c r="H224" s="2" t="s">
        <v>1131</v>
      </c>
      <c r="I224" s="3">
        <v>1.4844E-2</v>
      </c>
      <c r="J224" s="3">
        <v>1.4844E-2</v>
      </c>
      <c r="K224" s="3">
        <v>-0.31842666666699998</v>
      </c>
      <c r="L224" s="3">
        <v>-1.53072916667</v>
      </c>
      <c r="M224" s="3"/>
      <c r="N224" s="3" t="s">
        <v>476</v>
      </c>
      <c r="O224" s="3" t="s">
        <v>661</v>
      </c>
      <c r="P224" s="3" t="s">
        <v>662</v>
      </c>
      <c r="Q224" s="3" t="s">
        <v>663</v>
      </c>
      <c r="R224" s="3" t="s">
        <v>344</v>
      </c>
      <c r="S224" s="3">
        <v>10.313890000000001</v>
      </c>
      <c r="T224" s="3">
        <v>9.8800425000000001</v>
      </c>
      <c r="U224" s="3">
        <v>1.57410709642E-2</v>
      </c>
      <c r="V224" s="3">
        <v>0.28801828247299999</v>
      </c>
      <c r="W224" s="3">
        <v>1.2123025000000001</v>
      </c>
      <c r="X224" s="2" t="s">
        <v>570</v>
      </c>
      <c r="Y224" s="3" t="s">
        <v>1132</v>
      </c>
      <c r="Z224" s="3" t="s">
        <v>32</v>
      </c>
      <c r="AA224" s="3" t="s">
        <v>476</v>
      </c>
      <c r="AB224" s="3"/>
      <c r="AC224" s="3" t="s">
        <v>338</v>
      </c>
      <c r="AD224" s="3">
        <v>2</v>
      </c>
      <c r="AE224" s="2" t="s">
        <v>564</v>
      </c>
      <c r="AF224" s="2" t="s">
        <v>1131</v>
      </c>
    </row>
    <row r="225" spans="1:32" x14ac:dyDescent="0.25">
      <c r="A225" s="2" t="s">
        <v>477</v>
      </c>
      <c r="B225" s="3">
        <v>1.31830333333</v>
      </c>
      <c r="C225" s="2" t="s">
        <v>478</v>
      </c>
      <c r="D225" s="2" t="s">
        <v>479</v>
      </c>
      <c r="E225" s="3" t="s">
        <v>829</v>
      </c>
      <c r="F225" s="3" t="s">
        <v>316</v>
      </c>
      <c r="G225" s="3" t="s">
        <v>317</v>
      </c>
      <c r="H225" s="2" t="s">
        <v>1507</v>
      </c>
      <c r="I225" s="3">
        <v>1.0518254623800001E-2</v>
      </c>
      <c r="J225" s="3">
        <v>1.4956000000000001E-2</v>
      </c>
      <c r="K225" s="3">
        <v>-2.3250883333300001</v>
      </c>
      <c r="L225" s="3">
        <v>-1.31830333333</v>
      </c>
      <c r="M225" s="3"/>
      <c r="N225" s="3" t="s">
        <v>829</v>
      </c>
      <c r="O225" s="3" t="s">
        <v>482</v>
      </c>
      <c r="P225" s="3" t="s">
        <v>483</v>
      </c>
      <c r="Q225" s="3" t="s">
        <v>484</v>
      </c>
      <c r="R225" s="3" t="s">
        <v>485</v>
      </c>
      <c r="S225" s="3">
        <v>8.5826349999999998</v>
      </c>
      <c r="T225" s="3">
        <v>7.3694674999999998</v>
      </c>
      <c r="U225" s="3">
        <v>1.0518254623800001E-2</v>
      </c>
      <c r="V225" s="3">
        <v>5.9038231591600002E-3</v>
      </c>
      <c r="W225" s="3">
        <v>-1.006785</v>
      </c>
      <c r="X225" s="2" t="s">
        <v>486</v>
      </c>
      <c r="Y225" s="3" t="s">
        <v>1508</v>
      </c>
      <c r="Z225" s="3" t="s">
        <v>32</v>
      </c>
      <c r="AA225" s="3" t="s">
        <v>829</v>
      </c>
      <c r="AB225" s="3"/>
      <c r="AC225" s="3" t="s">
        <v>488</v>
      </c>
      <c r="AD225" s="3">
        <v>2</v>
      </c>
      <c r="AE225" s="2" t="s">
        <v>478</v>
      </c>
      <c r="AF225" s="2" t="s">
        <v>1507</v>
      </c>
    </row>
    <row r="226" spans="1:32" x14ac:dyDescent="0.25">
      <c r="A226" s="2" t="s">
        <v>3753</v>
      </c>
      <c r="B226" s="3">
        <v>-1.8258247222199999</v>
      </c>
      <c r="C226" s="2" t="s">
        <v>3754</v>
      </c>
      <c r="D226" s="2" t="s">
        <v>3755</v>
      </c>
      <c r="E226" s="3" t="s">
        <v>906</v>
      </c>
      <c r="F226" s="3" t="s">
        <v>2805</v>
      </c>
      <c r="G226" s="3" t="s">
        <v>317</v>
      </c>
      <c r="H226" s="2" t="s">
        <v>5888</v>
      </c>
      <c r="I226" s="3">
        <v>9.3895393372499993E-3</v>
      </c>
      <c r="J226" s="3">
        <v>1.5018E-2</v>
      </c>
      <c r="K226" s="3">
        <v>0.33787</v>
      </c>
      <c r="L226" s="3">
        <v>1.8258247222199999</v>
      </c>
      <c r="M226" s="3" t="s">
        <v>906</v>
      </c>
      <c r="N226" s="3"/>
      <c r="O226" s="3" t="s">
        <v>5889</v>
      </c>
      <c r="P226" s="3" t="s">
        <v>5890</v>
      </c>
      <c r="Q226" s="3" t="s">
        <v>5891</v>
      </c>
      <c r="R226" s="3" t="s">
        <v>344</v>
      </c>
      <c r="S226" s="3">
        <v>6.9484899999999996</v>
      </c>
      <c r="T226" s="3">
        <v>9.2149975000000008</v>
      </c>
      <c r="U226" s="3">
        <v>9.3895393372499993E-3</v>
      </c>
      <c r="V226" s="3">
        <v>0.31129815154599999</v>
      </c>
      <c r="W226" s="3">
        <v>-1.48795472222</v>
      </c>
      <c r="X226" s="2" t="s">
        <v>3760</v>
      </c>
      <c r="Y226" s="3" t="s">
        <v>5892</v>
      </c>
      <c r="Z226" s="3" t="s">
        <v>32</v>
      </c>
      <c r="AA226" s="3" t="s">
        <v>906</v>
      </c>
      <c r="AB226" s="3" t="s">
        <v>395</v>
      </c>
      <c r="AC226" s="3" t="s">
        <v>829</v>
      </c>
      <c r="AD226" s="3">
        <v>3</v>
      </c>
      <c r="AE226" s="2" t="s">
        <v>3754</v>
      </c>
      <c r="AF226" s="2" t="s">
        <v>5888</v>
      </c>
    </row>
    <row r="227" spans="1:32" x14ac:dyDescent="0.25">
      <c r="A227" s="2" t="s">
        <v>4042</v>
      </c>
      <c r="B227" s="3">
        <v>-1.1474203333299999</v>
      </c>
      <c r="C227" s="2" t="s">
        <v>4043</v>
      </c>
      <c r="D227" s="2" t="s">
        <v>4044</v>
      </c>
      <c r="E227" s="3" t="s">
        <v>1062</v>
      </c>
      <c r="F227" s="3" t="s">
        <v>2805</v>
      </c>
      <c r="G227" s="3" t="s">
        <v>317</v>
      </c>
      <c r="H227" s="2" t="s">
        <v>4045</v>
      </c>
      <c r="I227" s="3">
        <v>1.5044E-2</v>
      </c>
      <c r="J227" s="3">
        <v>1.5044E-2</v>
      </c>
      <c r="K227" s="3">
        <v>-0.17204166666699999</v>
      </c>
      <c r="L227" s="3">
        <v>1.1474203333299999</v>
      </c>
      <c r="M227" s="3" t="s">
        <v>1062</v>
      </c>
      <c r="N227" s="3"/>
      <c r="O227" s="3" t="s">
        <v>4046</v>
      </c>
      <c r="P227" s="3" t="s">
        <v>4047</v>
      </c>
      <c r="Q227" s="3" t="s">
        <v>4048</v>
      </c>
      <c r="R227" s="3" t="s">
        <v>4049</v>
      </c>
      <c r="S227" s="3">
        <v>7.0789150000000003</v>
      </c>
      <c r="T227" s="3">
        <v>6.7575419999999999</v>
      </c>
      <c r="U227" s="3">
        <v>1.53635304711E-2</v>
      </c>
      <c r="V227" s="3">
        <v>0.55406953965100003</v>
      </c>
      <c r="W227" s="3">
        <v>-1.3194619999999999</v>
      </c>
      <c r="X227" s="2" t="s">
        <v>4050</v>
      </c>
      <c r="Y227" s="3" t="s">
        <v>4051</v>
      </c>
      <c r="Z227" s="3" t="s">
        <v>32</v>
      </c>
      <c r="AA227" s="3" t="s">
        <v>1062</v>
      </c>
      <c r="AB227" s="3"/>
      <c r="AC227" s="3" t="s">
        <v>338</v>
      </c>
      <c r="AD227" s="3">
        <v>2</v>
      </c>
      <c r="AE227" s="2" t="s">
        <v>4043</v>
      </c>
      <c r="AF227" s="2" t="s">
        <v>4045</v>
      </c>
    </row>
    <row r="228" spans="1:32" x14ac:dyDescent="0.25">
      <c r="A228" s="2" t="s">
        <v>4860</v>
      </c>
      <c r="B228" s="3">
        <v>-1.2981541666700001</v>
      </c>
      <c r="C228" s="2" t="s">
        <v>4861</v>
      </c>
      <c r="D228" s="2" t="s">
        <v>4862</v>
      </c>
      <c r="E228" s="3" t="s">
        <v>1435</v>
      </c>
      <c r="F228" s="3" t="s">
        <v>2805</v>
      </c>
      <c r="G228" s="3" t="s">
        <v>317</v>
      </c>
      <c r="H228" s="2" t="s">
        <v>4863</v>
      </c>
      <c r="I228" s="3">
        <v>9.9446240125100008E-3</v>
      </c>
      <c r="J228" s="3">
        <v>1.5077E-2</v>
      </c>
      <c r="K228" s="3">
        <v>0.134068333333</v>
      </c>
      <c r="L228" s="3">
        <v>1.2981541666700001</v>
      </c>
      <c r="M228" s="3" t="s">
        <v>1435</v>
      </c>
      <c r="N228" s="3"/>
      <c r="O228" s="3" t="s">
        <v>4864</v>
      </c>
      <c r="P228" s="3" t="s">
        <v>4865</v>
      </c>
      <c r="Q228" s="3" t="s">
        <v>4866</v>
      </c>
      <c r="R228" s="3" t="s">
        <v>4867</v>
      </c>
      <c r="S228" s="3">
        <v>7.2928249999999997</v>
      </c>
      <c r="T228" s="3">
        <v>11.7137075</v>
      </c>
      <c r="U228" s="3">
        <v>9.9446240125100008E-3</v>
      </c>
      <c r="V228" s="3">
        <v>0.109360126105</v>
      </c>
      <c r="W228" s="3">
        <v>-1.1640858333299999</v>
      </c>
      <c r="X228" s="2" t="s">
        <v>4868</v>
      </c>
      <c r="Y228" s="3" t="s">
        <v>4869</v>
      </c>
      <c r="Z228" s="3" t="s">
        <v>32</v>
      </c>
      <c r="AA228" s="3" t="s">
        <v>4870</v>
      </c>
      <c r="AB228" s="3" t="s">
        <v>3728</v>
      </c>
      <c r="AC228" s="3" t="s">
        <v>408</v>
      </c>
      <c r="AD228" s="3">
        <v>5</v>
      </c>
      <c r="AE228" s="2" t="s">
        <v>4861</v>
      </c>
      <c r="AF228" s="2" t="s">
        <v>4863</v>
      </c>
    </row>
    <row r="229" spans="1:32" x14ac:dyDescent="0.25">
      <c r="A229" s="2" t="s">
        <v>312</v>
      </c>
      <c r="B229" s="3">
        <v>4.2358975000000001</v>
      </c>
      <c r="C229" s="2" t="s">
        <v>313</v>
      </c>
      <c r="D229" s="2" t="s">
        <v>314</v>
      </c>
      <c r="E229" s="3" t="s">
        <v>315</v>
      </c>
      <c r="F229" s="3" t="s">
        <v>316</v>
      </c>
      <c r="G229" s="3" t="s">
        <v>317</v>
      </c>
      <c r="H229" s="2" t="s">
        <v>318</v>
      </c>
      <c r="I229" s="3">
        <v>1.5084E-2</v>
      </c>
      <c r="J229" s="3">
        <v>1.5084E-2</v>
      </c>
      <c r="K229" s="3">
        <v>-4.0987749999999998</v>
      </c>
      <c r="L229" s="3">
        <v>-4.2358975000000001</v>
      </c>
      <c r="M229" s="3"/>
      <c r="N229" s="3" t="s">
        <v>315</v>
      </c>
      <c r="O229" s="3" t="s">
        <v>319</v>
      </c>
      <c r="P229" s="3" t="s">
        <v>320</v>
      </c>
      <c r="Q229" s="3" t="s">
        <v>321</v>
      </c>
      <c r="R229" s="3" t="s">
        <v>322</v>
      </c>
      <c r="S229" s="3">
        <v>7.3352149999999998</v>
      </c>
      <c r="T229" s="3">
        <v>9.0400475</v>
      </c>
      <c r="U229" s="3">
        <v>2.0294913920200001E-2</v>
      </c>
      <c r="V229" s="3">
        <v>1.9375777604699999E-2</v>
      </c>
      <c r="W229" s="3">
        <v>0.13712250000000001</v>
      </c>
      <c r="X229" s="2" t="s">
        <v>323</v>
      </c>
      <c r="Y229" s="3" t="s">
        <v>324</v>
      </c>
      <c r="Z229" s="3" t="s">
        <v>32</v>
      </c>
      <c r="AA229" s="3" t="s">
        <v>315</v>
      </c>
      <c r="AB229" s="3"/>
      <c r="AC229" s="3" t="s">
        <v>325</v>
      </c>
      <c r="AD229" s="3">
        <v>2</v>
      </c>
      <c r="AE229" s="2" t="s">
        <v>313</v>
      </c>
      <c r="AF229" s="2" t="s">
        <v>318</v>
      </c>
    </row>
    <row r="230" spans="1:32" x14ac:dyDescent="0.25">
      <c r="A230" s="2" t="s">
        <v>4960</v>
      </c>
      <c r="B230" s="3">
        <v>-1.3243100000000001</v>
      </c>
      <c r="C230" s="2" t="s">
        <v>4961</v>
      </c>
      <c r="D230" s="2" t="s">
        <v>4962</v>
      </c>
      <c r="E230" s="3" t="s">
        <v>524</v>
      </c>
      <c r="F230" s="3" t="s">
        <v>2805</v>
      </c>
      <c r="G230" s="3" t="s">
        <v>317</v>
      </c>
      <c r="H230" s="2" t="s">
        <v>4963</v>
      </c>
      <c r="I230" s="3">
        <v>2.8478952485399998E-3</v>
      </c>
      <c r="J230" s="3">
        <v>1.5089999999999999E-2</v>
      </c>
      <c r="K230" s="3">
        <v>1.52623666667</v>
      </c>
      <c r="L230" s="3">
        <v>1.3243100000000001</v>
      </c>
      <c r="M230" s="3" t="s">
        <v>524</v>
      </c>
      <c r="N230" s="3"/>
      <c r="O230" s="3" t="s">
        <v>4964</v>
      </c>
      <c r="P230" s="3" t="s">
        <v>4965</v>
      </c>
      <c r="Q230" s="3" t="s">
        <v>4966</v>
      </c>
      <c r="R230" s="3" t="s">
        <v>4967</v>
      </c>
      <c r="S230" s="3">
        <v>4.9457100000000001</v>
      </c>
      <c r="T230" s="3">
        <v>7.6108200000000004</v>
      </c>
      <c r="U230" s="3">
        <v>2.8478952485399998E-3</v>
      </c>
      <c r="V230" s="3">
        <v>5.90571064571E-3</v>
      </c>
      <c r="W230" s="3">
        <v>0.20192666666699999</v>
      </c>
      <c r="X230" s="2" t="s">
        <v>4968</v>
      </c>
      <c r="Y230" s="3" t="s">
        <v>4969</v>
      </c>
      <c r="Z230" s="3" t="s">
        <v>32</v>
      </c>
      <c r="AA230" s="3" t="s">
        <v>531</v>
      </c>
      <c r="AB230" s="3"/>
      <c r="AC230" s="3" t="s">
        <v>4970</v>
      </c>
      <c r="AD230" s="3">
        <v>2</v>
      </c>
      <c r="AE230" s="2" t="s">
        <v>4961</v>
      </c>
      <c r="AF230" s="2" t="s">
        <v>4963</v>
      </c>
    </row>
    <row r="231" spans="1:32" x14ac:dyDescent="0.25">
      <c r="A231" s="2" t="s">
        <v>5526</v>
      </c>
      <c r="B231" s="3">
        <v>-1.5483</v>
      </c>
      <c r="C231" s="2" t="s">
        <v>5527</v>
      </c>
      <c r="D231" s="2" t="s">
        <v>5528</v>
      </c>
      <c r="E231" s="3" t="s">
        <v>652</v>
      </c>
      <c r="F231" s="3" t="s">
        <v>2805</v>
      </c>
      <c r="G231" s="3" t="s">
        <v>317</v>
      </c>
      <c r="H231" s="2" t="s">
        <v>5529</v>
      </c>
      <c r="I231" s="3">
        <v>2.9809204205999999E-3</v>
      </c>
      <c r="J231" s="3">
        <v>1.5110999999999999E-2</v>
      </c>
      <c r="K231" s="3">
        <v>0.112021666667</v>
      </c>
      <c r="L231" s="3">
        <v>1.5483</v>
      </c>
      <c r="M231" s="3" t="s">
        <v>652</v>
      </c>
      <c r="N231" s="3"/>
      <c r="O231" s="3" t="s">
        <v>5530</v>
      </c>
      <c r="P231" s="3" t="s">
        <v>5531</v>
      </c>
      <c r="Q231" s="3" t="s">
        <v>5532</v>
      </c>
      <c r="R231" s="3" t="s">
        <v>344</v>
      </c>
      <c r="S231" s="3">
        <v>8.5016350000000003</v>
      </c>
      <c r="T231" s="3">
        <v>11.030685</v>
      </c>
      <c r="U231" s="3">
        <v>2.9809204205999999E-3</v>
      </c>
      <c r="V231" s="3">
        <v>0.194152671139</v>
      </c>
      <c r="W231" s="3">
        <v>-1.43627833333</v>
      </c>
      <c r="X231" s="2" t="s">
        <v>5533</v>
      </c>
      <c r="Y231" s="3" t="s">
        <v>5534</v>
      </c>
      <c r="Z231" s="3" t="s">
        <v>32</v>
      </c>
      <c r="AA231" s="3" t="s">
        <v>652</v>
      </c>
      <c r="AB231" s="3" t="s">
        <v>395</v>
      </c>
      <c r="AC231" s="3" t="s">
        <v>418</v>
      </c>
      <c r="AD231" s="3">
        <v>3</v>
      </c>
      <c r="AE231" s="2" t="s">
        <v>5527</v>
      </c>
      <c r="AF231" s="2" t="s">
        <v>5529</v>
      </c>
    </row>
    <row r="232" spans="1:32" x14ac:dyDescent="0.25">
      <c r="A232" s="2" t="s">
        <v>1936</v>
      </c>
      <c r="B232" s="3">
        <v>1.1894905555599999</v>
      </c>
      <c r="C232" s="2" t="s">
        <v>1937</v>
      </c>
      <c r="D232" s="2" t="s">
        <v>1938</v>
      </c>
      <c r="E232" s="3" t="s">
        <v>865</v>
      </c>
      <c r="F232" s="3" t="s">
        <v>316</v>
      </c>
      <c r="G232" s="3" t="s">
        <v>317</v>
      </c>
      <c r="H232" s="2" t="s">
        <v>1939</v>
      </c>
      <c r="I232" s="3">
        <v>4.8439732452399999E-3</v>
      </c>
      <c r="J232" s="3">
        <v>1.5129E-2</v>
      </c>
      <c r="K232" s="3">
        <v>-1.4357800000000001</v>
      </c>
      <c r="L232" s="3">
        <v>-1.1894905555599999</v>
      </c>
      <c r="M232" s="3"/>
      <c r="N232" s="3" t="s">
        <v>865</v>
      </c>
      <c r="O232" s="3" t="s">
        <v>1940</v>
      </c>
      <c r="P232" s="3" t="s">
        <v>1941</v>
      </c>
      <c r="Q232" s="3" t="s">
        <v>1942</v>
      </c>
      <c r="R232" s="3" t="s">
        <v>344</v>
      </c>
      <c r="S232" s="3">
        <v>6.7459699999999998</v>
      </c>
      <c r="T232" s="3">
        <v>10.0412083333</v>
      </c>
      <c r="U232" s="3">
        <v>4.8439732452399999E-3</v>
      </c>
      <c r="V232" s="3">
        <v>4.0866318023899999E-2</v>
      </c>
      <c r="W232" s="3">
        <v>-0.246289444444</v>
      </c>
      <c r="X232" s="2" t="s">
        <v>1943</v>
      </c>
      <c r="Y232" s="3" t="s">
        <v>1944</v>
      </c>
      <c r="Z232" s="3" t="s">
        <v>32</v>
      </c>
      <c r="AA232" s="3" t="s">
        <v>1945</v>
      </c>
      <c r="AB232" s="3" t="s">
        <v>506</v>
      </c>
      <c r="AC232" s="3" t="s">
        <v>1946</v>
      </c>
      <c r="AD232" s="3">
        <v>3</v>
      </c>
      <c r="AE232" s="2" t="s">
        <v>1937</v>
      </c>
      <c r="AF232" s="2" t="s">
        <v>1939</v>
      </c>
    </row>
    <row r="233" spans="1:32" x14ac:dyDescent="0.25">
      <c r="A233" s="2" t="s">
        <v>961</v>
      </c>
      <c r="B233" s="3">
        <v>-2.0207416666700002</v>
      </c>
      <c r="C233" s="2" t="s">
        <v>962</v>
      </c>
      <c r="D233" s="2" t="s">
        <v>963</v>
      </c>
      <c r="E233" s="3" t="s">
        <v>840</v>
      </c>
      <c r="F233" s="3" t="s">
        <v>2805</v>
      </c>
      <c r="G233" s="3" t="s">
        <v>317</v>
      </c>
      <c r="H233" s="2" t="s">
        <v>5979</v>
      </c>
      <c r="I233" s="3">
        <v>3.67321515632E-3</v>
      </c>
      <c r="J233" s="3">
        <v>1.5140000000000001E-2</v>
      </c>
      <c r="K233" s="3">
        <v>3.2819883333300002</v>
      </c>
      <c r="L233" s="3">
        <v>2.0207416666700002</v>
      </c>
      <c r="M233" s="3" t="s">
        <v>840</v>
      </c>
      <c r="N233" s="3"/>
      <c r="O233" s="3" t="s">
        <v>5980</v>
      </c>
      <c r="P233" s="3" t="s">
        <v>5981</v>
      </c>
      <c r="Q233" s="3" t="s">
        <v>5982</v>
      </c>
      <c r="R233" s="3" t="s">
        <v>5983</v>
      </c>
      <c r="S233" s="3">
        <v>4.991555</v>
      </c>
      <c r="T233" s="3">
        <v>6.1194600000000001</v>
      </c>
      <c r="U233" s="3">
        <v>3.67321515632E-3</v>
      </c>
      <c r="V233" s="3">
        <v>2.9432948097400002E-2</v>
      </c>
      <c r="W233" s="3">
        <v>1.26124666667</v>
      </c>
      <c r="X233" s="2" t="s">
        <v>968</v>
      </c>
      <c r="Y233" s="3" t="s">
        <v>5984</v>
      </c>
      <c r="Z233" s="3" t="s">
        <v>31</v>
      </c>
      <c r="AA233" s="3" t="s">
        <v>840</v>
      </c>
      <c r="AB233" s="3" t="s">
        <v>337</v>
      </c>
      <c r="AC233" s="3" t="s">
        <v>536</v>
      </c>
      <c r="AD233" s="3">
        <v>3</v>
      </c>
      <c r="AE233" s="2" t="s">
        <v>962</v>
      </c>
      <c r="AF233" s="2" t="s">
        <v>5979</v>
      </c>
    </row>
    <row r="234" spans="1:32" x14ac:dyDescent="0.25">
      <c r="A234" s="2" t="s">
        <v>4611</v>
      </c>
      <c r="B234" s="3">
        <v>-1.25162611111</v>
      </c>
      <c r="C234" s="2" t="s">
        <v>4612</v>
      </c>
      <c r="D234" s="2" t="s">
        <v>4613</v>
      </c>
      <c r="E234" s="3" t="s">
        <v>1556</v>
      </c>
      <c r="F234" s="3" t="s">
        <v>2805</v>
      </c>
      <c r="G234" s="3" t="s">
        <v>317</v>
      </c>
      <c r="H234" s="2" t="s">
        <v>4614</v>
      </c>
      <c r="I234" s="3">
        <v>2.2989752646899999E-3</v>
      </c>
      <c r="J234" s="3">
        <v>1.5148E-2</v>
      </c>
      <c r="K234" s="3">
        <v>0.49396499999999999</v>
      </c>
      <c r="L234" s="3">
        <v>1.25162611111</v>
      </c>
      <c r="M234" s="3" t="s">
        <v>1556</v>
      </c>
      <c r="N234" s="3"/>
      <c r="O234" s="3" t="s">
        <v>4615</v>
      </c>
      <c r="P234" s="3" t="s">
        <v>4616</v>
      </c>
      <c r="Q234" s="3" t="s">
        <v>4617</v>
      </c>
      <c r="R234" s="3" t="s">
        <v>4618</v>
      </c>
      <c r="S234" s="3">
        <v>6.3161550000000002</v>
      </c>
      <c r="T234" s="3">
        <v>10.904093333300001</v>
      </c>
      <c r="U234" s="3">
        <v>2.2989752646899999E-3</v>
      </c>
      <c r="V234" s="3">
        <v>6.7789974807499999E-3</v>
      </c>
      <c r="W234" s="3">
        <v>-0.75766111111099999</v>
      </c>
      <c r="X234" s="2" t="s">
        <v>4619</v>
      </c>
      <c r="Y234" s="3" t="s">
        <v>4620</v>
      </c>
      <c r="Z234" s="3" t="s">
        <v>32</v>
      </c>
      <c r="AA234" s="3"/>
      <c r="AB234" s="3" t="s">
        <v>459</v>
      </c>
      <c r="AC234" s="3" t="s">
        <v>315</v>
      </c>
      <c r="AD234" s="3">
        <v>3</v>
      </c>
      <c r="AE234" s="2" t="s">
        <v>4612</v>
      </c>
      <c r="AF234" s="2" t="s">
        <v>4614</v>
      </c>
    </row>
    <row r="235" spans="1:32" x14ac:dyDescent="0.25">
      <c r="A235" s="2" t="s">
        <v>3847</v>
      </c>
      <c r="B235" s="3">
        <v>-1.11550833333</v>
      </c>
      <c r="C235" s="2" t="s">
        <v>91</v>
      </c>
      <c r="D235" s="2" t="s">
        <v>3848</v>
      </c>
      <c r="E235" s="3" t="s">
        <v>329</v>
      </c>
      <c r="F235" s="3" t="s">
        <v>2805</v>
      </c>
      <c r="G235" s="3" t="s">
        <v>317</v>
      </c>
      <c r="H235" s="2" t="s">
        <v>3849</v>
      </c>
      <c r="I235" s="3">
        <v>2.76176276291E-3</v>
      </c>
      <c r="J235" s="3">
        <v>1.5176E-2</v>
      </c>
      <c r="K235" s="3">
        <v>-0.24057666666700001</v>
      </c>
      <c r="L235" s="3">
        <v>1.11550833333</v>
      </c>
      <c r="M235" s="3" t="s">
        <v>329</v>
      </c>
      <c r="N235" s="3"/>
      <c r="O235" s="3" t="s">
        <v>344</v>
      </c>
      <c r="P235" s="3" t="s">
        <v>344</v>
      </c>
      <c r="Q235" s="3"/>
      <c r="R235" s="3" t="s">
        <v>3850</v>
      </c>
      <c r="S235" s="3">
        <v>9.5785800000000005</v>
      </c>
      <c r="T235" s="3">
        <v>10.035936428599999</v>
      </c>
      <c r="U235" s="3">
        <v>2.76176276291E-3</v>
      </c>
      <c r="V235" s="3">
        <v>4.0393897533200003E-2</v>
      </c>
      <c r="W235" s="3">
        <v>-1.356085</v>
      </c>
      <c r="X235" s="2" t="s">
        <v>3851</v>
      </c>
      <c r="Y235" s="3" t="s">
        <v>3852</v>
      </c>
      <c r="Z235" s="3" t="s">
        <v>31</v>
      </c>
      <c r="AA235" s="3" t="s">
        <v>329</v>
      </c>
      <c r="AB235" s="3"/>
      <c r="AC235" s="3" t="s">
        <v>1128</v>
      </c>
      <c r="AD235" s="3">
        <v>2</v>
      </c>
      <c r="AE235" s="2" t="s">
        <v>91</v>
      </c>
      <c r="AF235" s="2" t="s">
        <v>3849</v>
      </c>
    </row>
    <row r="236" spans="1:32" x14ac:dyDescent="0.25">
      <c r="A236" s="2" t="s">
        <v>4971</v>
      </c>
      <c r="B236" s="3">
        <v>-1.3314979166700001</v>
      </c>
      <c r="C236" s="2" t="s">
        <v>4972</v>
      </c>
      <c r="D236" s="2" t="s">
        <v>4973</v>
      </c>
      <c r="E236" s="3" t="s">
        <v>1088</v>
      </c>
      <c r="F236" s="3" t="s">
        <v>2805</v>
      </c>
      <c r="G236" s="3" t="s">
        <v>317</v>
      </c>
      <c r="H236" s="2" t="s">
        <v>4974</v>
      </c>
      <c r="I236" s="3">
        <v>1.8758062665700001E-3</v>
      </c>
      <c r="J236" s="3">
        <v>1.5211000000000001E-2</v>
      </c>
      <c r="K236" s="3">
        <v>2.3874833333300001</v>
      </c>
      <c r="L236" s="3">
        <v>1.3314979166700001</v>
      </c>
      <c r="M236" s="3" t="s">
        <v>1088</v>
      </c>
      <c r="N236" s="3"/>
      <c r="O236" s="3" t="s">
        <v>4975</v>
      </c>
      <c r="P236" s="3" t="s">
        <v>4976</v>
      </c>
      <c r="Q236" s="3" t="s">
        <v>4977</v>
      </c>
      <c r="R236" s="3" t="s">
        <v>3340</v>
      </c>
      <c r="S236" s="3">
        <v>4.6211000000000002</v>
      </c>
      <c r="T236" s="3">
        <v>6.65534625</v>
      </c>
      <c r="U236" s="3">
        <v>1.8758062665700001E-3</v>
      </c>
      <c r="V236" s="3">
        <v>9.5706539669400004E-3</v>
      </c>
      <c r="W236" s="3">
        <v>1.05598541667</v>
      </c>
      <c r="X236" s="2" t="s">
        <v>4978</v>
      </c>
      <c r="Y236" s="3" t="s">
        <v>4979</v>
      </c>
      <c r="Z236" s="3" t="s">
        <v>32</v>
      </c>
      <c r="AA236" s="3" t="s">
        <v>1088</v>
      </c>
      <c r="AB236" s="3"/>
      <c r="AC236" s="3" t="s">
        <v>4980</v>
      </c>
      <c r="AD236" s="3">
        <v>2</v>
      </c>
      <c r="AE236" s="2" t="s">
        <v>4972</v>
      </c>
      <c r="AF236" s="2" t="s">
        <v>4974</v>
      </c>
    </row>
    <row r="237" spans="1:32" x14ac:dyDescent="0.25">
      <c r="A237" s="2" t="s">
        <v>5897</v>
      </c>
      <c r="B237" s="3">
        <v>-1.83830912698</v>
      </c>
      <c r="C237" s="2" t="s">
        <v>5898</v>
      </c>
      <c r="D237" s="2" t="s">
        <v>5899</v>
      </c>
      <c r="E237" s="3" t="s">
        <v>346</v>
      </c>
      <c r="F237" s="3" t="s">
        <v>2805</v>
      </c>
      <c r="G237" s="3" t="s">
        <v>317</v>
      </c>
      <c r="H237" s="2" t="s">
        <v>5900</v>
      </c>
      <c r="I237" s="3">
        <v>9.5166541008499996E-3</v>
      </c>
      <c r="J237" s="3">
        <v>1.5297E-2</v>
      </c>
      <c r="K237" s="3">
        <v>2.16875833333</v>
      </c>
      <c r="L237" s="3">
        <v>1.83830912698</v>
      </c>
      <c r="M237" s="3" t="s">
        <v>346</v>
      </c>
      <c r="N237" s="3"/>
      <c r="O237" s="3" t="s">
        <v>5901</v>
      </c>
      <c r="P237" s="3" t="s">
        <v>5902</v>
      </c>
      <c r="Q237" s="3" t="s">
        <v>5903</v>
      </c>
      <c r="R237" s="3" t="s">
        <v>344</v>
      </c>
      <c r="S237" s="3">
        <v>8.5077149999999993</v>
      </c>
      <c r="T237" s="3">
        <v>10.1084538095</v>
      </c>
      <c r="U237" s="3">
        <v>9.5166541008499996E-3</v>
      </c>
      <c r="V237" s="3">
        <v>2.3117502166099999E-3</v>
      </c>
      <c r="W237" s="3">
        <v>0.33044920634899999</v>
      </c>
      <c r="X237" s="2" t="s">
        <v>5904</v>
      </c>
      <c r="Y237" s="3" t="s">
        <v>5905</v>
      </c>
      <c r="Z237" s="3" t="s">
        <v>32</v>
      </c>
      <c r="AA237" s="3" t="s">
        <v>346</v>
      </c>
      <c r="AB237" s="3"/>
      <c r="AC237" s="3" t="s">
        <v>793</v>
      </c>
      <c r="AD237" s="3">
        <v>2</v>
      </c>
      <c r="AE237" s="2" t="s">
        <v>5898</v>
      </c>
      <c r="AF237" s="2" t="s">
        <v>5900</v>
      </c>
    </row>
    <row r="238" spans="1:32" x14ac:dyDescent="0.25">
      <c r="A238" s="2" t="s">
        <v>2733</v>
      </c>
      <c r="B238" s="3">
        <v>1.0111102777800001</v>
      </c>
      <c r="C238" s="2" t="s">
        <v>2734</v>
      </c>
      <c r="D238" s="2" t="s">
        <v>2735</v>
      </c>
      <c r="E238" s="3" t="s">
        <v>357</v>
      </c>
      <c r="F238" s="3" t="s">
        <v>316</v>
      </c>
      <c r="G238" s="3" t="s">
        <v>317</v>
      </c>
      <c r="H238" s="2" t="s">
        <v>2736</v>
      </c>
      <c r="I238" s="3">
        <v>3.8278915338399999E-3</v>
      </c>
      <c r="J238" s="3">
        <v>1.5315E-2</v>
      </c>
      <c r="K238" s="3">
        <v>0.53766333333299998</v>
      </c>
      <c r="L238" s="3">
        <v>-1.0111102777800001</v>
      </c>
      <c r="M238" s="3"/>
      <c r="N238" s="3" t="s">
        <v>357</v>
      </c>
      <c r="O238" s="3" t="s">
        <v>2737</v>
      </c>
      <c r="P238" s="3" t="s">
        <v>2738</v>
      </c>
      <c r="Q238" s="3" t="s">
        <v>2739</v>
      </c>
      <c r="R238" s="3" t="s">
        <v>344</v>
      </c>
      <c r="S238" s="3">
        <v>6.9375299999999998</v>
      </c>
      <c r="T238" s="3">
        <v>9.7670258333300009</v>
      </c>
      <c r="U238" s="3">
        <v>3.8278915338399999E-3</v>
      </c>
      <c r="V238" s="3">
        <v>0.203210618934</v>
      </c>
      <c r="W238" s="3">
        <v>1.5487736111099999</v>
      </c>
      <c r="X238" s="2" t="s">
        <v>2740</v>
      </c>
      <c r="Y238" s="3" t="s">
        <v>2741</v>
      </c>
      <c r="Z238" s="3" t="s">
        <v>32</v>
      </c>
      <c r="AA238" s="3" t="s">
        <v>357</v>
      </c>
      <c r="AB238" s="3"/>
      <c r="AC238" s="3" t="s">
        <v>1340</v>
      </c>
      <c r="AD238" s="3">
        <v>2</v>
      </c>
      <c r="AE238" s="2" t="s">
        <v>2734</v>
      </c>
      <c r="AF238" s="2" t="s">
        <v>2736</v>
      </c>
    </row>
    <row r="239" spans="1:32" x14ac:dyDescent="0.25">
      <c r="A239" s="2" t="s">
        <v>3209</v>
      </c>
      <c r="B239" s="3">
        <v>-1.1745633333300001</v>
      </c>
      <c r="C239" s="2" t="s">
        <v>3210</v>
      </c>
      <c r="D239" s="2" t="s">
        <v>3211</v>
      </c>
      <c r="E239" s="3" t="s">
        <v>632</v>
      </c>
      <c r="F239" s="3" t="s">
        <v>2805</v>
      </c>
      <c r="G239" s="3" t="s">
        <v>317</v>
      </c>
      <c r="H239" s="2" t="s">
        <v>4184</v>
      </c>
      <c r="I239" s="3">
        <v>9.3665183067999994E-3</v>
      </c>
      <c r="J239" s="3">
        <v>1.5478E-2</v>
      </c>
      <c r="K239" s="3">
        <v>0.302761666667</v>
      </c>
      <c r="L239" s="3">
        <v>1.1745633333300001</v>
      </c>
      <c r="M239" s="3" t="s">
        <v>632</v>
      </c>
      <c r="N239" s="3"/>
      <c r="O239" s="3" t="s">
        <v>4185</v>
      </c>
      <c r="P239" s="3" t="s">
        <v>344</v>
      </c>
      <c r="Q239" s="3" t="s">
        <v>4186</v>
      </c>
      <c r="R239" s="3" t="s">
        <v>344</v>
      </c>
      <c r="S239" s="3">
        <v>7.3859849999999998</v>
      </c>
      <c r="T239" s="3">
        <v>7.3291300000000001</v>
      </c>
      <c r="U239" s="3">
        <v>9.3665183067999994E-3</v>
      </c>
      <c r="V239" s="3">
        <v>0.27052228521999999</v>
      </c>
      <c r="W239" s="3">
        <v>-0.87180166666699999</v>
      </c>
      <c r="X239" s="2" t="s">
        <v>3217</v>
      </c>
      <c r="Y239" s="3" t="s">
        <v>4187</v>
      </c>
      <c r="Z239" s="3" t="s">
        <v>32</v>
      </c>
      <c r="AA239" s="3" t="s">
        <v>2360</v>
      </c>
      <c r="AB239" s="3" t="s">
        <v>372</v>
      </c>
      <c r="AC239" s="3" t="s">
        <v>1025</v>
      </c>
      <c r="AD239" s="3">
        <v>4</v>
      </c>
      <c r="AE239" s="2" t="s">
        <v>3210</v>
      </c>
      <c r="AF239" s="2" t="s">
        <v>4184</v>
      </c>
    </row>
    <row r="240" spans="1:32" x14ac:dyDescent="0.25">
      <c r="A240" s="2" t="s">
        <v>1633</v>
      </c>
      <c r="B240" s="3">
        <v>1.26564566667</v>
      </c>
      <c r="C240" s="2" t="s">
        <v>1634</v>
      </c>
      <c r="D240" s="2" t="s">
        <v>1635</v>
      </c>
      <c r="E240" s="3" t="s">
        <v>1636</v>
      </c>
      <c r="F240" s="3" t="s">
        <v>316</v>
      </c>
      <c r="G240" s="3" t="s">
        <v>317</v>
      </c>
      <c r="H240" s="2" t="s">
        <v>1637</v>
      </c>
      <c r="I240" s="3">
        <v>3.6610467510100001E-3</v>
      </c>
      <c r="J240" s="3">
        <v>1.5481999999999999E-2</v>
      </c>
      <c r="K240" s="3">
        <v>-1.4304666666700001</v>
      </c>
      <c r="L240" s="3">
        <v>-1.26564566667</v>
      </c>
      <c r="M240" s="3"/>
      <c r="N240" s="3" t="s">
        <v>1636</v>
      </c>
      <c r="O240" s="3" t="s">
        <v>1638</v>
      </c>
      <c r="P240" s="3" t="s">
        <v>1639</v>
      </c>
      <c r="Q240" s="3" t="s">
        <v>1640</v>
      </c>
      <c r="R240" s="3" t="s">
        <v>344</v>
      </c>
      <c r="S240" s="3">
        <v>8.0427</v>
      </c>
      <c r="T240" s="3">
        <v>9.3883569999999992</v>
      </c>
      <c r="U240" s="3">
        <v>3.6610467510100001E-3</v>
      </c>
      <c r="V240" s="3">
        <v>3.21309795018E-3</v>
      </c>
      <c r="W240" s="3">
        <v>-0.164821</v>
      </c>
      <c r="X240" s="2" t="s">
        <v>1641</v>
      </c>
      <c r="Y240" s="3" t="s">
        <v>1642</v>
      </c>
      <c r="Z240" s="3" t="s">
        <v>32</v>
      </c>
      <c r="AA240" s="3" t="s">
        <v>1643</v>
      </c>
      <c r="AB240" s="3" t="s">
        <v>1644</v>
      </c>
      <c r="AC240" s="3" t="s">
        <v>922</v>
      </c>
      <c r="AD240" s="3">
        <v>5</v>
      </c>
      <c r="AE240" s="2" t="s">
        <v>1634</v>
      </c>
      <c r="AF240" s="2" t="s">
        <v>1637</v>
      </c>
    </row>
    <row r="241" spans="1:32" x14ac:dyDescent="0.25">
      <c r="A241" s="2" t="s">
        <v>3262</v>
      </c>
      <c r="B241" s="3">
        <v>-1.054751875</v>
      </c>
      <c r="C241" s="2" t="s">
        <v>3263</v>
      </c>
      <c r="D241" s="2" t="s">
        <v>3264</v>
      </c>
      <c r="E241" s="3" t="s">
        <v>582</v>
      </c>
      <c r="F241" s="3" t="s">
        <v>2805</v>
      </c>
      <c r="G241" s="3" t="s">
        <v>317</v>
      </c>
      <c r="H241" s="2" t="s">
        <v>3265</v>
      </c>
      <c r="I241" s="3">
        <v>3.06381081053E-3</v>
      </c>
      <c r="J241" s="3">
        <v>1.5485000000000001E-2</v>
      </c>
      <c r="K241" s="3">
        <v>4.1404999999999997E-2</v>
      </c>
      <c r="L241" s="3">
        <v>1.054751875</v>
      </c>
      <c r="M241" s="3" t="s">
        <v>582</v>
      </c>
      <c r="N241" s="3"/>
      <c r="O241" s="3" t="s">
        <v>3266</v>
      </c>
      <c r="P241" s="3" t="s">
        <v>3267</v>
      </c>
      <c r="Q241" s="3" t="s">
        <v>3268</v>
      </c>
      <c r="R241" s="3" t="s">
        <v>3269</v>
      </c>
      <c r="S241" s="3">
        <v>9.5592849999999991</v>
      </c>
      <c r="T241" s="3">
        <v>10.186920625000001</v>
      </c>
      <c r="U241" s="3">
        <v>3.06381081053E-3</v>
      </c>
      <c r="V241" s="3">
        <v>0.76561760192200001</v>
      </c>
      <c r="W241" s="3">
        <v>-1.0133468750000001</v>
      </c>
      <c r="X241" s="2" t="s">
        <v>3270</v>
      </c>
      <c r="Y241" s="3" t="s">
        <v>3271</v>
      </c>
      <c r="Z241" s="3" t="s">
        <v>32</v>
      </c>
      <c r="AA241" s="3" t="s">
        <v>582</v>
      </c>
      <c r="AB241" s="3" t="s">
        <v>801</v>
      </c>
      <c r="AC241" s="3" t="s">
        <v>349</v>
      </c>
      <c r="AD241" s="3">
        <v>4</v>
      </c>
      <c r="AE241" s="2" t="s">
        <v>3263</v>
      </c>
      <c r="AF241" s="2" t="s">
        <v>3265</v>
      </c>
    </row>
    <row r="242" spans="1:32" x14ac:dyDescent="0.25">
      <c r="A242" s="2" t="s">
        <v>3540</v>
      </c>
      <c r="B242" s="3">
        <v>-1.08731</v>
      </c>
      <c r="C242" s="2" t="s">
        <v>3541</v>
      </c>
      <c r="D242" s="2" t="s">
        <v>3542</v>
      </c>
      <c r="E242" s="3" t="s">
        <v>582</v>
      </c>
      <c r="F242" s="3" t="s">
        <v>2805</v>
      </c>
      <c r="G242" s="3" t="s">
        <v>317</v>
      </c>
      <c r="H242" s="2" t="s">
        <v>3543</v>
      </c>
      <c r="I242" s="3">
        <v>2.9552280448100002E-3</v>
      </c>
      <c r="J242" s="3">
        <v>1.5539000000000001E-2</v>
      </c>
      <c r="K242" s="3">
        <v>0.45717166666699999</v>
      </c>
      <c r="L242" s="3">
        <v>1.08731</v>
      </c>
      <c r="M242" s="3" t="s">
        <v>582</v>
      </c>
      <c r="N242" s="3"/>
      <c r="O242" s="3" t="s">
        <v>3544</v>
      </c>
      <c r="P242" s="3" t="s">
        <v>3545</v>
      </c>
      <c r="Q242" s="3" t="s">
        <v>3546</v>
      </c>
      <c r="R242" s="3" t="s">
        <v>344</v>
      </c>
      <c r="S242" s="3">
        <v>6.2088349999999997</v>
      </c>
      <c r="T242" s="3">
        <v>7.3771430000000002</v>
      </c>
      <c r="U242" s="3">
        <v>2.9552280448100002E-3</v>
      </c>
      <c r="V242" s="3">
        <v>0.13398611597900001</v>
      </c>
      <c r="W242" s="3">
        <v>-0.63013833333299996</v>
      </c>
      <c r="X242" s="2" t="s">
        <v>3547</v>
      </c>
      <c r="Y242" s="3" t="s">
        <v>3548</v>
      </c>
      <c r="Z242" s="3" t="s">
        <v>32</v>
      </c>
      <c r="AA242" s="3" t="s">
        <v>582</v>
      </c>
      <c r="AB242" s="3" t="s">
        <v>462</v>
      </c>
      <c r="AC242" s="3" t="s">
        <v>582</v>
      </c>
      <c r="AD242" s="3">
        <v>4</v>
      </c>
      <c r="AE242" s="2" t="s">
        <v>3541</v>
      </c>
      <c r="AF242" s="2" t="s">
        <v>3543</v>
      </c>
    </row>
    <row r="243" spans="1:32" x14ac:dyDescent="0.25">
      <c r="A243" s="2" t="s">
        <v>604</v>
      </c>
      <c r="B243" s="3">
        <v>-1.0426787179499999</v>
      </c>
      <c r="C243" s="2" t="s">
        <v>605</v>
      </c>
      <c r="D243" s="2" t="s">
        <v>606</v>
      </c>
      <c r="E243" s="3" t="s">
        <v>329</v>
      </c>
      <c r="F243" s="3" t="s">
        <v>2805</v>
      </c>
      <c r="G243" s="3" t="s">
        <v>317</v>
      </c>
      <c r="H243" s="2" t="s">
        <v>3149</v>
      </c>
      <c r="I243" s="3">
        <v>7.7258203901299999E-3</v>
      </c>
      <c r="J243" s="3">
        <v>1.5572000000000001E-2</v>
      </c>
      <c r="K243" s="3">
        <v>-2.6038333333299999E-2</v>
      </c>
      <c r="L243" s="3">
        <v>1.0426787179499999</v>
      </c>
      <c r="M243" s="3" t="s">
        <v>329</v>
      </c>
      <c r="N243" s="3"/>
      <c r="O243" s="3" t="s">
        <v>344</v>
      </c>
      <c r="P243" s="3" t="s">
        <v>344</v>
      </c>
      <c r="Q243" s="3"/>
      <c r="R243" s="3" t="s">
        <v>3150</v>
      </c>
      <c r="S243" s="3">
        <v>7.5249449999999998</v>
      </c>
      <c r="T243" s="3">
        <v>6.7914780769199998</v>
      </c>
      <c r="U243" s="3">
        <v>7.7258203901299999E-3</v>
      </c>
      <c r="V243" s="3">
        <v>0.87815050750699997</v>
      </c>
      <c r="W243" s="3">
        <v>-1.0687170512799999</v>
      </c>
      <c r="X243" s="2" t="s">
        <v>609</v>
      </c>
      <c r="Y243" s="3" t="s">
        <v>3151</v>
      </c>
      <c r="Z243" s="3" t="s">
        <v>31</v>
      </c>
      <c r="AA243" s="3" t="s">
        <v>329</v>
      </c>
      <c r="AB243" s="3"/>
      <c r="AC243" s="3" t="s">
        <v>611</v>
      </c>
      <c r="AD243" s="3">
        <v>2</v>
      </c>
      <c r="AE243" s="2" t="s">
        <v>605</v>
      </c>
      <c r="AF243" s="2" t="s">
        <v>3149</v>
      </c>
    </row>
    <row r="244" spans="1:32" x14ac:dyDescent="0.25">
      <c r="A244" s="2" t="s">
        <v>4242</v>
      </c>
      <c r="B244" s="3">
        <v>-1.18193977778</v>
      </c>
      <c r="C244" s="2" t="s">
        <v>4243</v>
      </c>
      <c r="D244" s="2" t="s">
        <v>4244</v>
      </c>
      <c r="E244" s="3" t="s">
        <v>891</v>
      </c>
      <c r="F244" s="3" t="s">
        <v>2805</v>
      </c>
      <c r="G244" s="3" t="s">
        <v>317</v>
      </c>
      <c r="H244" s="2" t="s">
        <v>4245</v>
      </c>
      <c r="I244" s="3">
        <v>2.5209306553500002E-3</v>
      </c>
      <c r="J244" s="3">
        <v>1.5668000000000001E-2</v>
      </c>
      <c r="K244" s="3">
        <v>-0.31146499999999999</v>
      </c>
      <c r="L244" s="3">
        <v>1.18193977778</v>
      </c>
      <c r="M244" s="3" t="s">
        <v>891</v>
      </c>
      <c r="N244" s="3"/>
      <c r="O244" s="3" t="s">
        <v>344</v>
      </c>
      <c r="P244" s="3" t="s">
        <v>344</v>
      </c>
      <c r="Q244" s="3"/>
      <c r="R244" s="3" t="s">
        <v>344</v>
      </c>
      <c r="S244" s="3">
        <v>8.3903649999999992</v>
      </c>
      <c r="T244" s="3">
        <v>10.8027981111</v>
      </c>
      <c r="U244" s="3">
        <v>2.5209306553500002E-3</v>
      </c>
      <c r="V244" s="3">
        <v>0.17175982949599999</v>
      </c>
      <c r="W244" s="3">
        <v>-1.4934047777799999</v>
      </c>
      <c r="X244" s="2" t="s">
        <v>4246</v>
      </c>
      <c r="Y244" s="3" t="s">
        <v>4247</v>
      </c>
      <c r="Z244" s="3" t="s">
        <v>31</v>
      </c>
      <c r="AA244" s="3" t="s">
        <v>391</v>
      </c>
      <c r="AB244" s="3"/>
      <c r="AC244" s="3" t="s">
        <v>4248</v>
      </c>
      <c r="AD244" s="3">
        <v>2</v>
      </c>
      <c r="AE244" s="2" t="s">
        <v>4243</v>
      </c>
      <c r="AF244" s="2" t="s">
        <v>4245</v>
      </c>
    </row>
    <row r="245" spans="1:32" x14ac:dyDescent="0.25">
      <c r="A245" s="2" t="s">
        <v>1268</v>
      </c>
      <c r="B245" s="3">
        <v>-1.3224258333300001</v>
      </c>
      <c r="C245" s="2" t="s">
        <v>1269</v>
      </c>
      <c r="D245" s="2" t="s">
        <v>1270</v>
      </c>
      <c r="E245" s="3" t="s">
        <v>489</v>
      </c>
      <c r="F245" s="3" t="s">
        <v>2805</v>
      </c>
      <c r="G245" s="3" t="s">
        <v>317</v>
      </c>
      <c r="H245" s="2" t="s">
        <v>4946</v>
      </c>
      <c r="I245" s="3">
        <v>2.9322128014700002E-3</v>
      </c>
      <c r="J245" s="3">
        <v>1.5682999999999999E-2</v>
      </c>
      <c r="K245" s="3">
        <v>0.17727999999999999</v>
      </c>
      <c r="L245" s="3">
        <v>1.3224258333300001</v>
      </c>
      <c r="M245" s="3" t="s">
        <v>489</v>
      </c>
      <c r="N245" s="3"/>
      <c r="O245" s="3" t="s">
        <v>4947</v>
      </c>
      <c r="P245" s="3" t="s">
        <v>4948</v>
      </c>
      <c r="Q245" s="3" t="s">
        <v>4949</v>
      </c>
      <c r="R245" s="3" t="s">
        <v>2315</v>
      </c>
      <c r="S245" s="3">
        <v>9.3587399999999992</v>
      </c>
      <c r="T245" s="3">
        <v>12.567617500000001</v>
      </c>
      <c r="U245" s="3">
        <v>2.9322128014700002E-3</v>
      </c>
      <c r="V245" s="3">
        <v>0.35249017210799999</v>
      </c>
      <c r="W245" s="3">
        <v>-1.14514583333</v>
      </c>
      <c r="X245" s="2" t="s">
        <v>1276</v>
      </c>
      <c r="Y245" s="3" t="s">
        <v>4950</v>
      </c>
      <c r="Z245" s="3" t="s">
        <v>32</v>
      </c>
      <c r="AA245" s="3" t="s">
        <v>443</v>
      </c>
      <c r="AB245" s="3" t="s">
        <v>395</v>
      </c>
      <c r="AC245" s="3" t="s">
        <v>1279</v>
      </c>
      <c r="AD245" s="3">
        <v>3</v>
      </c>
      <c r="AE245" s="2" t="s">
        <v>1269</v>
      </c>
      <c r="AF245" s="2" t="s">
        <v>4946</v>
      </c>
    </row>
    <row r="246" spans="1:32" x14ac:dyDescent="0.25">
      <c r="A246" s="2" t="s">
        <v>1488</v>
      </c>
      <c r="B246" s="3">
        <v>1.33815</v>
      </c>
      <c r="C246" s="2" t="s">
        <v>1489</v>
      </c>
      <c r="D246" s="2" t="s">
        <v>1490</v>
      </c>
      <c r="E246" s="3" t="s">
        <v>387</v>
      </c>
      <c r="F246" s="3" t="s">
        <v>316</v>
      </c>
      <c r="G246" s="3" t="s">
        <v>317</v>
      </c>
      <c r="H246" s="2" t="s">
        <v>1491</v>
      </c>
      <c r="I246" s="3">
        <v>1.10644334751E-2</v>
      </c>
      <c r="J246" s="3">
        <v>1.5786000000000001E-2</v>
      </c>
      <c r="K246" s="3">
        <v>-2.1017066666700002</v>
      </c>
      <c r="L246" s="3">
        <v>-1.33815</v>
      </c>
      <c r="M246" s="3"/>
      <c r="N246" s="3" t="s">
        <v>387</v>
      </c>
      <c r="O246" s="3" t="s">
        <v>1492</v>
      </c>
      <c r="P246" s="3" t="s">
        <v>352</v>
      </c>
      <c r="Q246" s="3" t="s">
        <v>1493</v>
      </c>
      <c r="R246" s="3" t="s">
        <v>344</v>
      </c>
      <c r="S246" s="3">
        <v>6.6195700000000004</v>
      </c>
      <c r="T246" s="3">
        <v>8.5817233333300003</v>
      </c>
      <c r="U246" s="3">
        <v>1.10644334751E-2</v>
      </c>
      <c r="V246" s="3">
        <v>8.7367041689199992E-3</v>
      </c>
      <c r="W246" s="3">
        <v>-0.76355666666699995</v>
      </c>
      <c r="X246" s="2" t="s">
        <v>1494</v>
      </c>
      <c r="Y246" s="3" t="s">
        <v>1495</v>
      </c>
      <c r="Z246" s="3" t="s">
        <v>32</v>
      </c>
      <c r="AA246" s="3" t="s">
        <v>1073</v>
      </c>
      <c r="AB246" s="3"/>
      <c r="AC246" s="3" t="s">
        <v>1496</v>
      </c>
      <c r="AD246" s="3">
        <v>2</v>
      </c>
      <c r="AE246" s="2" t="s">
        <v>1489</v>
      </c>
      <c r="AF246" s="2" t="s">
        <v>1491</v>
      </c>
    </row>
    <row r="247" spans="1:32" x14ac:dyDescent="0.25">
      <c r="A247" s="2" t="s">
        <v>2479</v>
      </c>
      <c r="B247" s="3">
        <v>1.0693412499999999</v>
      </c>
      <c r="C247" s="2" t="s">
        <v>2480</v>
      </c>
      <c r="D247" s="2" t="s">
        <v>2481</v>
      </c>
      <c r="E247" s="3" t="s">
        <v>2482</v>
      </c>
      <c r="F247" s="3" t="s">
        <v>316</v>
      </c>
      <c r="G247" s="3" t="s">
        <v>317</v>
      </c>
      <c r="H247" s="2" t="s">
        <v>2483</v>
      </c>
      <c r="I247" s="3">
        <v>3.1612230664099998E-3</v>
      </c>
      <c r="J247" s="3">
        <v>1.583E-2</v>
      </c>
      <c r="K247" s="3">
        <v>-1.799105</v>
      </c>
      <c r="L247" s="3">
        <v>-1.0693412499999999</v>
      </c>
      <c r="M247" s="3"/>
      <c r="N247" s="3" t="s">
        <v>2482</v>
      </c>
      <c r="O247" s="3" t="s">
        <v>2484</v>
      </c>
      <c r="P247" s="3" t="s">
        <v>2485</v>
      </c>
      <c r="Q247" s="3" t="s">
        <v>2486</v>
      </c>
      <c r="R247" s="3" t="s">
        <v>344</v>
      </c>
      <c r="S247" s="3">
        <v>8.9441649999999999</v>
      </c>
      <c r="T247" s="3">
        <v>9.05380875</v>
      </c>
      <c r="U247" s="3">
        <v>3.1612230664099998E-3</v>
      </c>
      <c r="V247" s="3">
        <v>5.9491341915499996E-4</v>
      </c>
      <c r="W247" s="3">
        <v>-0.72976375000000004</v>
      </c>
      <c r="X247" s="2" t="s">
        <v>2487</v>
      </c>
      <c r="Y247" s="3" t="s">
        <v>2488</v>
      </c>
      <c r="Z247" s="3" t="s">
        <v>32</v>
      </c>
      <c r="AA247" s="3" t="s">
        <v>820</v>
      </c>
      <c r="AB247" s="3" t="s">
        <v>813</v>
      </c>
      <c r="AC247" s="3" t="s">
        <v>757</v>
      </c>
      <c r="AD247" s="3">
        <v>3</v>
      </c>
      <c r="AE247" s="2" t="s">
        <v>2480</v>
      </c>
      <c r="AF247" s="2" t="s">
        <v>2483</v>
      </c>
    </row>
    <row r="248" spans="1:32" x14ac:dyDescent="0.25">
      <c r="A248" s="2" t="s">
        <v>1713</v>
      </c>
      <c r="B248" s="3">
        <v>1.01190333333</v>
      </c>
      <c r="C248" s="2" t="s">
        <v>1714</v>
      </c>
      <c r="D248" s="2" t="s">
        <v>1715</v>
      </c>
      <c r="E248" s="3" t="s">
        <v>466</v>
      </c>
      <c r="F248" s="3" t="s">
        <v>316</v>
      </c>
      <c r="G248" s="3" t="s">
        <v>317</v>
      </c>
      <c r="H248" s="2" t="s">
        <v>2722</v>
      </c>
      <c r="I248" s="3">
        <v>1.5831999999999999E-2</v>
      </c>
      <c r="J248" s="3">
        <v>1.5831999999999999E-2</v>
      </c>
      <c r="K248" s="3">
        <v>-1.02440333333</v>
      </c>
      <c r="L248" s="3">
        <v>-1.01190333333</v>
      </c>
      <c r="M248" s="3"/>
      <c r="N248" s="3" t="s">
        <v>466</v>
      </c>
      <c r="O248" s="3" t="s">
        <v>1717</v>
      </c>
      <c r="P248" s="3" t="s">
        <v>1718</v>
      </c>
      <c r="Q248" s="3" t="s">
        <v>1719</v>
      </c>
      <c r="R248" s="3" t="s">
        <v>344</v>
      </c>
      <c r="S248" s="3">
        <v>10.01328</v>
      </c>
      <c r="T248" s="3">
        <v>9.5613740000000007</v>
      </c>
      <c r="U248" s="3">
        <v>1.6694808717499999E-2</v>
      </c>
      <c r="V248" s="3">
        <v>4.4897148675799997E-3</v>
      </c>
      <c r="W248" s="3">
        <v>-1.2500000000000001E-2</v>
      </c>
      <c r="X248" s="2" t="s">
        <v>1720</v>
      </c>
      <c r="Y248" s="3" t="s">
        <v>2723</v>
      </c>
      <c r="Z248" s="3" t="s">
        <v>32</v>
      </c>
      <c r="AA248" s="3" t="s">
        <v>652</v>
      </c>
      <c r="AB248" s="3"/>
      <c r="AC248" s="3" t="s">
        <v>1062</v>
      </c>
      <c r="AD248" s="3">
        <v>2</v>
      </c>
      <c r="AE248" s="2" t="s">
        <v>1714</v>
      </c>
      <c r="AF248" s="2" t="s">
        <v>2722</v>
      </c>
    </row>
    <row r="249" spans="1:32" x14ac:dyDescent="0.25">
      <c r="A249" s="2" t="s">
        <v>2102</v>
      </c>
      <c r="B249" s="3">
        <v>-1.31182222222</v>
      </c>
      <c r="C249" s="2" t="s">
        <v>2103</v>
      </c>
      <c r="D249" s="2" t="s">
        <v>2104</v>
      </c>
      <c r="E249" s="3" t="s">
        <v>428</v>
      </c>
      <c r="F249" s="3" t="s">
        <v>2805</v>
      </c>
      <c r="G249" s="3" t="s">
        <v>317</v>
      </c>
      <c r="H249" s="2" t="s">
        <v>4909</v>
      </c>
      <c r="I249" s="3">
        <v>9.7116002292800003E-3</v>
      </c>
      <c r="J249" s="3">
        <v>1.5848000000000001E-2</v>
      </c>
      <c r="K249" s="3">
        <v>2.7604283333300002</v>
      </c>
      <c r="L249" s="3">
        <v>1.31182222222</v>
      </c>
      <c r="M249" s="3" t="s">
        <v>428</v>
      </c>
      <c r="N249" s="3"/>
      <c r="O249" s="3" t="s">
        <v>344</v>
      </c>
      <c r="P249" s="3" t="s">
        <v>344</v>
      </c>
      <c r="Q249" s="3"/>
      <c r="R249" s="3" t="s">
        <v>4910</v>
      </c>
      <c r="S249" s="3">
        <v>7.9402850000000003</v>
      </c>
      <c r="T249" s="3">
        <v>7.3931583333299997</v>
      </c>
      <c r="U249" s="3">
        <v>9.7116002292800003E-3</v>
      </c>
      <c r="V249" s="3">
        <v>7.9814623856100005E-3</v>
      </c>
      <c r="W249" s="3">
        <v>1.4486061111099999</v>
      </c>
      <c r="X249" s="2" t="s">
        <v>2107</v>
      </c>
      <c r="Y249" s="3" t="s">
        <v>4911</v>
      </c>
      <c r="Z249" s="3" t="s">
        <v>31</v>
      </c>
      <c r="AA249" s="3" t="s">
        <v>428</v>
      </c>
      <c r="AB249" s="3"/>
      <c r="AC249" s="3" t="s">
        <v>1062</v>
      </c>
      <c r="AD249" s="3">
        <v>2</v>
      </c>
      <c r="AE249" s="2" t="s">
        <v>2103</v>
      </c>
      <c r="AF249" s="2" t="s">
        <v>4909</v>
      </c>
    </row>
    <row r="250" spans="1:32" x14ac:dyDescent="0.25">
      <c r="A250" s="2" t="s">
        <v>361</v>
      </c>
      <c r="B250" s="3">
        <v>1.034205</v>
      </c>
      <c r="C250" s="2" t="s">
        <v>362</v>
      </c>
      <c r="D250" s="2" t="s">
        <v>363</v>
      </c>
      <c r="E250" s="3" t="s">
        <v>2642</v>
      </c>
      <c r="F250" s="3" t="s">
        <v>316</v>
      </c>
      <c r="G250" s="3" t="s">
        <v>317</v>
      </c>
      <c r="H250" s="2" t="s">
        <v>2643</v>
      </c>
      <c r="I250" s="3">
        <v>9.2929251976999992E-3</v>
      </c>
      <c r="J250" s="3">
        <v>1.5925000000000002E-2</v>
      </c>
      <c r="K250" s="3">
        <v>-1.91011166667</v>
      </c>
      <c r="L250" s="3">
        <v>-1.034205</v>
      </c>
      <c r="M250" s="3"/>
      <c r="N250" s="3" t="s">
        <v>2642</v>
      </c>
      <c r="O250" s="3" t="s">
        <v>2644</v>
      </c>
      <c r="P250" s="3" t="s">
        <v>2645</v>
      </c>
      <c r="Q250" s="3" t="s">
        <v>2646</v>
      </c>
      <c r="R250" s="3" t="s">
        <v>2647</v>
      </c>
      <c r="S250" s="3">
        <v>10.952575</v>
      </c>
      <c r="T250" s="3">
        <v>13.268649999999999</v>
      </c>
      <c r="U250" s="3">
        <v>9.2929251976999992E-3</v>
      </c>
      <c r="V250" s="3">
        <v>3.1198362849100002E-4</v>
      </c>
      <c r="W250" s="3">
        <v>-0.87590666666700001</v>
      </c>
      <c r="X250" s="2" t="s">
        <v>370</v>
      </c>
      <c r="Y250" s="3" t="s">
        <v>2648</v>
      </c>
      <c r="Z250" s="3" t="s">
        <v>32</v>
      </c>
      <c r="AA250" s="3" t="s">
        <v>2649</v>
      </c>
      <c r="AB250" s="3" t="s">
        <v>2650</v>
      </c>
      <c r="AC250" s="3" t="s">
        <v>373</v>
      </c>
      <c r="AD250" s="3">
        <v>5</v>
      </c>
      <c r="AE250" s="2" t="s">
        <v>362</v>
      </c>
      <c r="AF250" s="2" t="s">
        <v>2643</v>
      </c>
    </row>
    <row r="251" spans="1:32" x14ac:dyDescent="0.25">
      <c r="A251" s="2" t="s">
        <v>477</v>
      </c>
      <c r="B251" s="3">
        <v>1.60920166667</v>
      </c>
      <c r="C251" s="2" t="s">
        <v>478</v>
      </c>
      <c r="D251" s="2" t="s">
        <v>479</v>
      </c>
      <c r="E251" s="3" t="s">
        <v>958</v>
      </c>
      <c r="F251" s="3" t="s">
        <v>316</v>
      </c>
      <c r="G251" s="3" t="s">
        <v>317</v>
      </c>
      <c r="H251" s="2" t="s">
        <v>959</v>
      </c>
      <c r="I251" s="3">
        <v>3.6031727007500001E-3</v>
      </c>
      <c r="J251" s="3">
        <v>1.593E-2</v>
      </c>
      <c r="K251" s="3">
        <v>-2.61598666667</v>
      </c>
      <c r="L251" s="3">
        <v>-1.60920166667</v>
      </c>
      <c r="M251" s="3"/>
      <c r="N251" s="3" t="s">
        <v>958</v>
      </c>
      <c r="O251" s="3" t="s">
        <v>482</v>
      </c>
      <c r="P251" s="3" t="s">
        <v>483</v>
      </c>
      <c r="Q251" s="3" t="s">
        <v>484</v>
      </c>
      <c r="R251" s="3" t="s">
        <v>700</v>
      </c>
      <c r="S251" s="3">
        <v>8.8464899999999993</v>
      </c>
      <c r="T251" s="3">
        <v>7.3694674999999998</v>
      </c>
      <c r="U251" s="3">
        <v>3.6031727007500001E-3</v>
      </c>
      <c r="V251" s="3">
        <v>7.76124963532E-2</v>
      </c>
      <c r="W251" s="3">
        <v>-1.006785</v>
      </c>
      <c r="X251" s="2" t="s">
        <v>486</v>
      </c>
      <c r="Y251" s="3" t="s">
        <v>960</v>
      </c>
      <c r="Z251" s="3" t="s">
        <v>32</v>
      </c>
      <c r="AA251" s="3" t="s">
        <v>958</v>
      </c>
      <c r="AB251" s="3"/>
      <c r="AC251" s="3" t="s">
        <v>488</v>
      </c>
      <c r="AD251" s="3">
        <v>2</v>
      </c>
      <c r="AE251" s="2" t="s">
        <v>478</v>
      </c>
      <c r="AF251" s="2" t="s">
        <v>959</v>
      </c>
    </row>
    <row r="252" spans="1:32" x14ac:dyDescent="0.25">
      <c r="A252" s="2" t="s">
        <v>4122</v>
      </c>
      <c r="B252" s="3">
        <v>-1.16164</v>
      </c>
      <c r="C252" s="2" t="s">
        <v>4123</v>
      </c>
      <c r="D252" s="2" t="s">
        <v>4124</v>
      </c>
      <c r="E252" s="3" t="s">
        <v>4125</v>
      </c>
      <c r="F252" s="3" t="s">
        <v>2805</v>
      </c>
      <c r="G252" s="3" t="s">
        <v>317</v>
      </c>
      <c r="H252" s="2" t="s">
        <v>4126</v>
      </c>
      <c r="I252" s="3">
        <v>9.5376839053199994E-3</v>
      </c>
      <c r="J252" s="3">
        <v>1.5949999999999999E-2</v>
      </c>
      <c r="K252" s="3">
        <v>0.61677499999999996</v>
      </c>
      <c r="L252" s="3">
        <v>1.16164</v>
      </c>
      <c r="M252" s="3" t="s">
        <v>4125</v>
      </c>
      <c r="N252" s="3"/>
      <c r="O252" s="3" t="s">
        <v>4127</v>
      </c>
      <c r="P252" s="3" t="s">
        <v>4128</v>
      </c>
      <c r="Q252" s="3" t="s">
        <v>4129</v>
      </c>
      <c r="R252" s="3" t="s">
        <v>344</v>
      </c>
      <c r="S252" s="3">
        <v>7.6242150000000004</v>
      </c>
      <c r="T252" s="3">
        <v>10.455709000000001</v>
      </c>
      <c r="U252" s="3">
        <v>9.5376839053199994E-3</v>
      </c>
      <c r="V252" s="3">
        <v>3.13550787428E-3</v>
      </c>
      <c r="W252" s="3">
        <v>-0.54486500000000004</v>
      </c>
      <c r="X252" s="2" t="s">
        <v>4130</v>
      </c>
      <c r="Y252" s="3"/>
      <c r="Z252" s="3" t="s">
        <v>32</v>
      </c>
      <c r="AA252" s="3"/>
      <c r="AB252" s="3"/>
      <c r="AC252" s="3" t="s">
        <v>2552</v>
      </c>
      <c r="AD252" s="3">
        <v>2</v>
      </c>
      <c r="AE252" s="2" t="s">
        <v>4123</v>
      </c>
      <c r="AF252" s="2" t="s">
        <v>4126</v>
      </c>
    </row>
    <row r="253" spans="1:32" x14ac:dyDescent="0.25">
      <c r="A253" s="2" t="s">
        <v>2812</v>
      </c>
      <c r="B253" s="3">
        <v>-1.54803916667</v>
      </c>
      <c r="C253" s="2" t="s">
        <v>2813</v>
      </c>
      <c r="D253" s="2" t="s">
        <v>2814</v>
      </c>
      <c r="E253" s="3" t="s">
        <v>315</v>
      </c>
      <c r="F253" s="3" t="s">
        <v>2805</v>
      </c>
      <c r="G253" s="3" t="s">
        <v>317</v>
      </c>
      <c r="H253" s="2" t="s">
        <v>5521</v>
      </c>
      <c r="I253" s="3">
        <v>1.6001999999999999E-2</v>
      </c>
      <c r="J253" s="3">
        <v>1.6001999999999999E-2</v>
      </c>
      <c r="K253" s="3">
        <v>0.27307666666699998</v>
      </c>
      <c r="L253" s="3">
        <v>1.54803916667</v>
      </c>
      <c r="M253" s="3" t="s">
        <v>315</v>
      </c>
      <c r="N253" s="3"/>
      <c r="O253" s="3" t="s">
        <v>5522</v>
      </c>
      <c r="P253" s="3" t="s">
        <v>5523</v>
      </c>
      <c r="Q253" s="3" t="s">
        <v>5524</v>
      </c>
      <c r="R253" s="3" t="s">
        <v>2819</v>
      </c>
      <c r="S253" s="3">
        <v>10.215719999999999</v>
      </c>
      <c r="T253" s="3">
        <v>7.9958974999999999</v>
      </c>
      <c r="U253" s="3">
        <v>1.6573990921800001E-2</v>
      </c>
      <c r="V253" s="3">
        <v>0.24529334120999999</v>
      </c>
      <c r="W253" s="3">
        <v>-1.2749625</v>
      </c>
      <c r="X253" s="2" t="s">
        <v>2820</v>
      </c>
      <c r="Y253" s="3" t="s">
        <v>5525</v>
      </c>
      <c r="Z253" s="3" t="s">
        <v>32</v>
      </c>
      <c r="AA253" s="3" t="s">
        <v>422</v>
      </c>
      <c r="AB253" s="3" t="s">
        <v>996</v>
      </c>
      <c r="AC253" s="3" t="s">
        <v>1186</v>
      </c>
      <c r="AD253" s="3">
        <v>5</v>
      </c>
      <c r="AE253" s="2" t="s">
        <v>2813</v>
      </c>
      <c r="AF253" s="2" t="s">
        <v>5521</v>
      </c>
    </row>
    <row r="254" spans="1:32" x14ac:dyDescent="0.25">
      <c r="A254" s="2" t="s">
        <v>5032</v>
      </c>
      <c r="B254" s="3">
        <v>-1.50341375</v>
      </c>
      <c r="C254" s="2" t="s">
        <v>5033</v>
      </c>
      <c r="D254" s="2" t="s">
        <v>5034</v>
      </c>
      <c r="E254" s="3" t="s">
        <v>476</v>
      </c>
      <c r="F254" s="3" t="s">
        <v>2805</v>
      </c>
      <c r="G254" s="3" t="s">
        <v>317</v>
      </c>
      <c r="H254" s="2" t="s">
        <v>5401</v>
      </c>
      <c r="I254" s="3">
        <v>2.8572330811300001E-3</v>
      </c>
      <c r="J254" s="3">
        <v>1.6067000000000001E-2</v>
      </c>
      <c r="K254" s="3">
        <v>6.1886666666700001E-2</v>
      </c>
      <c r="L254" s="3">
        <v>1.50341375</v>
      </c>
      <c r="M254" s="3" t="s">
        <v>476</v>
      </c>
      <c r="N254" s="3"/>
      <c r="O254" s="3" t="s">
        <v>5402</v>
      </c>
      <c r="P254" s="3" t="s">
        <v>5403</v>
      </c>
      <c r="Q254" s="3" t="s">
        <v>5404</v>
      </c>
      <c r="R254" s="3" t="s">
        <v>344</v>
      </c>
      <c r="S254" s="3">
        <v>9.3285900000000002</v>
      </c>
      <c r="T254" s="3">
        <v>8.9284237500000003</v>
      </c>
      <c r="U254" s="3">
        <v>2.8572330811300001E-3</v>
      </c>
      <c r="V254" s="3">
        <v>0.53811519815599995</v>
      </c>
      <c r="W254" s="3">
        <v>-1.44152708333</v>
      </c>
      <c r="X254" s="2" t="s">
        <v>5039</v>
      </c>
      <c r="Y254" s="3" t="s">
        <v>5405</v>
      </c>
      <c r="Z254" s="3" t="s">
        <v>32</v>
      </c>
      <c r="AA254" s="3" t="s">
        <v>476</v>
      </c>
      <c r="AB254" s="3" t="s">
        <v>337</v>
      </c>
      <c r="AC254" s="3" t="s">
        <v>1017</v>
      </c>
      <c r="AD254" s="3">
        <v>3</v>
      </c>
      <c r="AE254" s="2" t="s">
        <v>5033</v>
      </c>
      <c r="AF254" s="2" t="s">
        <v>5401</v>
      </c>
    </row>
    <row r="255" spans="1:32" x14ac:dyDescent="0.25">
      <c r="A255" s="2" t="s">
        <v>563</v>
      </c>
      <c r="B255" s="3">
        <v>1.1800491666699999</v>
      </c>
      <c r="C255" s="2" t="s">
        <v>564</v>
      </c>
      <c r="D255" s="2" t="s">
        <v>565</v>
      </c>
      <c r="E255" s="3" t="s">
        <v>412</v>
      </c>
      <c r="F255" s="3" t="s">
        <v>316</v>
      </c>
      <c r="G255" s="3" t="s">
        <v>317</v>
      </c>
      <c r="H255" s="2" t="s">
        <v>1998</v>
      </c>
      <c r="I255" s="3">
        <v>1.6247000000000001E-2</v>
      </c>
      <c r="J255" s="3">
        <v>1.6247000000000001E-2</v>
      </c>
      <c r="K255" s="3">
        <v>3.2253333333300001E-2</v>
      </c>
      <c r="L255" s="3">
        <v>-1.1800491666699999</v>
      </c>
      <c r="M255" s="3"/>
      <c r="N255" s="3" t="s">
        <v>412</v>
      </c>
      <c r="O255" s="3" t="s">
        <v>1999</v>
      </c>
      <c r="P255" s="3" t="s">
        <v>2000</v>
      </c>
      <c r="Q255" s="3" t="s">
        <v>2001</v>
      </c>
      <c r="R255" s="3" t="s">
        <v>344</v>
      </c>
      <c r="S255" s="3">
        <v>10.24094</v>
      </c>
      <c r="T255" s="3">
        <v>9.8800425000000001</v>
      </c>
      <c r="U255" s="3">
        <v>1.6827536790499999E-2</v>
      </c>
      <c r="V255" s="3">
        <v>0.81377349408400002</v>
      </c>
      <c r="W255" s="3">
        <v>1.2123025000000001</v>
      </c>
      <c r="X255" s="2" t="s">
        <v>570</v>
      </c>
      <c r="Y255" s="3" t="s">
        <v>2002</v>
      </c>
      <c r="Z255" s="3" t="s">
        <v>32</v>
      </c>
      <c r="AA255" s="3" t="s">
        <v>329</v>
      </c>
      <c r="AB255" s="3" t="s">
        <v>395</v>
      </c>
      <c r="AC255" s="3" t="s">
        <v>338</v>
      </c>
      <c r="AD255" s="3">
        <v>3</v>
      </c>
      <c r="AE255" s="2" t="s">
        <v>564</v>
      </c>
      <c r="AF255" s="2" t="s">
        <v>1998</v>
      </c>
    </row>
    <row r="256" spans="1:32" x14ac:dyDescent="0.25">
      <c r="A256" s="2" t="s">
        <v>1405</v>
      </c>
      <c r="B256" s="3">
        <v>1.37581111111</v>
      </c>
      <c r="C256" s="2" t="s">
        <v>1406</v>
      </c>
      <c r="D256" s="2" t="s">
        <v>1407</v>
      </c>
      <c r="E256" s="3" t="s">
        <v>1408</v>
      </c>
      <c r="F256" s="3" t="s">
        <v>316</v>
      </c>
      <c r="G256" s="3" t="s">
        <v>317</v>
      </c>
      <c r="H256" s="2" t="s">
        <v>1409</v>
      </c>
      <c r="I256" s="3">
        <v>1.6291E-2</v>
      </c>
      <c r="J256" s="3">
        <v>1.6291E-2</v>
      </c>
      <c r="K256" s="3">
        <v>-0.42054666666700002</v>
      </c>
      <c r="L256" s="3">
        <v>-1.37581111111</v>
      </c>
      <c r="M256" s="3"/>
      <c r="N256" s="3" t="s">
        <v>1408</v>
      </c>
      <c r="O256" s="3" t="s">
        <v>1410</v>
      </c>
      <c r="P256" s="3" t="s">
        <v>1411</v>
      </c>
      <c r="Q256" s="3" t="s">
        <v>1412</v>
      </c>
      <c r="R256" s="3" t="s">
        <v>344</v>
      </c>
      <c r="S256" s="3">
        <v>7.2183700000000002</v>
      </c>
      <c r="T256" s="3">
        <v>6.1226500000000001</v>
      </c>
      <c r="U256" s="3">
        <v>1.8908812338699999E-2</v>
      </c>
      <c r="V256" s="3">
        <v>0.21514658971699999</v>
      </c>
      <c r="W256" s="3">
        <v>0.95526444444400005</v>
      </c>
      <c r="X256" s="2" t="s">
        <v>1413</v>
      </c>
      <c r="Y256" s="3"/>
      <c r="Z256" s="3" t="s">
        <v>32</v>
      </c>
      <c r="AA256" s="3"/>
      <c r="AB256" s="3"/>
      <c r="AC256" s="3" t="s">
        <v>349</v>
      </c>
      <c r="AD256" s="3">
        <v>2</v>
      </c>
      <c r="AE256" s="2" t="s">
        <v>1406</v>
      </c>
      <c r="AF256" s="2" t="s">
        <v>1409</v>
      </c>
    </row>
    <row r="257" spans="1:32" x14ac:dyDescent="0.25">
      <c r="A257" s="2" t="s">
        <v>1752</v>
      </c>
      <c r="B257" s="3">
        <v>1.12797666667</v>
      </c>
      <c r="C257" s="2" t="s">
        <v>1753</v>
      </c>
      <c r="D257" s="2" t="s">
        <v>1754</v>
      </c>
      <c r="E257" s="3" t="s">
        <v>512</v>
      </c>
      <c r="F257" s="3" t="s">
        <v>316</v>
      </c>
      <c r="G257" s="3" t="s">
        <v>317</v>
      </c>
      <c r="H257" s="2" t="s">
        <v>2222</v>
      </c>
      <c r="I257" s="3">
        <v>2.7334725734200001E-3</v>
      </c>
      <c r="J257" s="3">
        <v>1.6327999999999999E-2</v>
      </c>
      <c r="K257" s="3">
        <v>-1.9698133333300001</v>
      </c>
      <c r="L257" s="3">
        <v>-1.12797666667</v>
      </c>
      <c r="M257" s="3"/>
      <c r="N257" s="3" t="s">
        <v>512</v>
      </c>
      <c r="O257" s="3" t="s">
        <v>2223</v>
      </c>
      <c r="P257" s="3" t="s">
        <v>2224</v>
      </c>
      <c r="Q257" s="3" t="s">
        <v>2225</v>
      </c>
      <c r="R257" s="3" t="s">
        <v>2226</v>
      </c>
      <c r="S257" s="3">
        <v>9.8077299999999994</v>
      </c>
      <c r="T257" s="3">
        <v>8.7465449999999993</v>
      </c>
      <c r="U257" s="3">
        <v>2.7334725734200001E-3</v>
      </c>
      <c r="V257" s="3">
        <v>3.0999076440699999E-3</v>
      </c>
      <c r="W257" s="3">
        <v>-0.84183666666699997</v>
      </c>
      <c r="X257" s="2" t="s">
        <v>1760</v>
      </c>
      <c r="Y257" s="3" t="s">
        <v>2227</v>
      </c>
      <c r="Z257" s="3" t="s">
        <v>32</v>
      </c>
      <c r="AA257" s="3" t="s">
        <v>512</v>
      </c>
      <c r="AB257" s="3" t="s">
        <v>1144</v>
      </c>
      <c r="AC257" s="3" t="s">
        <v>765</v>
      </c>
      <c r="AD257" s="3">
        <v>4</v>
      </c>
      <c r="AE257" s="2" t="s">
        <v>1753</v>
      </c>
      <c r="AF257" s="2" t="s">
        <v>2222</v>
      </c>
    </row>
    <row r="258" spans="1:32" x14ac:dyDescent="0.25">
      <c r="A258" s="2" t="s">
        <v>2459</v>
      </c>
      <c r="B258" s="3">
        <v>1.0781088888899999</v>
      </c>
      <c r="C258" s="2" t="s">
        <v>2460</v>
      </c>
      <c r="D258" s="2" t="s">
        <v>2461</v>
      </c>
      <c r="E258" s="3" t="s">
        <v>2462</v>
      </c>
      <c r="F258" s="3" t="s">
        <v>316</v>
      </c>
      <c r="G258" s="3" t="s">
        <v>317</v>
      </c>
      <c r="H258" s="2" t="s">
        <v>2463</v>
      </c>
      <c r="I258" s="3">
        <v>1.1107653790700001E-2</v>
      </c>
      <c r="J258" s="3">
        <v>1.6416E-2</v>
      </c>
      <c r="K258" s="3">
        <v>-0.81382166666699995</v>
      </c>
      <c r="L258" s="3">
        <v>-1.0781088888899999</v>
      </c>
      <c r="M258" s="3"/>
      <c r="N258" s="3" t="s">
        <v>2462</v>
      </c>
      <c r="O258" s="3" t="s">
        <v>2464</v>
      </c>
      <c r="P258" s="3" t="s">
        <v>2465</v>
      </c>
      <c r="Q258" s="3" t="s">
        <v>2466</v>
      </c>
      <c r="R258" s="3" t="s">
        <v>2467</v>
      </c>
      <c r="S258" s="3">
        <v>7.005725</v>
      </c>
      <c r="T258" s="3">
        <v>9.3613616666699997</v>
      </c>
      <c r="U258" s="3">
        <v>1.1107653790700001E-2</v>
      </c>
      <c r="V258" s="3">
        <v>1.3547095423499999E-2</v>
      </c>
      <c r="W258" s="3">
        <v>0.26428722222200002</v>
      </c>
      <c r="X258" s="2" t="s">
        <v>2468</v>
      </c>
      <c r="Y258" s="3" t="s">
        <v>2469</v>
      </c>
      <c r="Z258" s="3" t="s">
        <v>32</v>
      </c>
      <c r="AA258" s="3"/>
      <c r="AB258" s="3" t="s">
        <v>459</v>
      </c>
      <c r="AC258" s="3" t="s">
        <v>906</v>
      </c>
      <c r="AD258" s="3">
        <v>3</v>
      </c>
      <c r="AE258" s="2" t="s">
        <v>2460</v>
      </c>
      <c r="AF258" s="2" t="s">
        <v>2463</v>
      </c>
    </row>
    <row r="259" spans="1:32" x14ac:dyDescent="0.25">
      <c r="A259" s="2" t="s">
        <v>1680</v>
      </c>
      <c r="B259" s="3">
        <v>1.25159666667</v>
      </c>
      <c r="C259" s="2" t="s">
        <v>1681</v>
      </c>
      <c r="D259" s="2" t="s">
        <v>1682</v>
      </c>
      <c r="E259" s="3" t="s">
        <v>1683</v>
      </c>
      <c r="F259" s="3" t="s">
        <v>316</v>
      </c>
      <c r="G259" s="3" t="s">
        <v>317</v>
      </c>
      <c r="H259" s="2" t="s">
        <v>1684</v>
      </c>
      <c r="I259" s="3">
        <v>4.9741880695000004E-3</v>
      </c>
      <c r="J259" s="3">
        <v>1.6469999999999999E-2</v>
      </c>
      <c r="K259" s="3">
        <v>-2.1665433333299999</v>
      </c>
      <c r="L259" s="3">
        <v>-1.25159666667</v>
      </c>
      <c r="M259" s="3"/>
      <c r="N259" s="3" t="s">
        <v>1683</v>
      </c>
      <c r="O259" s="3" t="s">
        <v>1685</v>
      </c>
      <c r="P259" s="3" t="s">
        <v>1686</v>
      </c>
      <c r="Q259" s="3" t="s">
        <v>1687</v>
      </c>
      <c r="R259" s="3" t="s">
        <v>344</v>
      </c>
      <c r="S259" s="3">
        <v>8.5030999999999999</v>
      </c>
      <c r="T259" s="3">
        <v>13.044975833300001</v>
      </c>
      <c r="U259" s="3">
        <v>4.9741880695000004E-3</v>
      </c>
      <c r="V259" s="3">
        <v>5.6868356080100003E-3</v>
      </c>
      <c r="W259" s="3">
        <v>-0.91494666666699997</v>
      </c>
      <c r="X259" s="2" t="s">
        <v>1688</v>
      </c>
      <c r="Y259" s="3" t="s">
        <v>1689</v>
      </c>
      <c r="Z259" s="3" t="s">
        <v>32</v>
      </c>
      <c r="AA259" s="3" t="s">
        <v>1690</v>
      </c>
      <c r="AB259" s="3"/>
      <c r="AC259" s="3" t="s">
        <v>1690</v>
      </c>
      <c r="AD259" s="3">
        <v>2</v>
      </c>
      <c r="AE259" s="2" t="s">
        <v>1681</v>
      </c>
      <c r="AF259" s="2" t="s">
        <v>1684</v>
      </c>
    </row>
    <row r="260" spans="1:32" x14ac:dyDescent="0.25">
      <c r="A260" s="2" t="s">
        <v>3209</v>
      </c>
      <c r="B260" s="3">
        <v>-1.53744833333</v>
      </c>
      <c r="C260" s="2" t="s">
        <v>3210</v>
      </c>
      <c r="D260" s="2" t="s">
        <v>3211</v>
      </c>
      <c r="E260" s="3" t="s">
        <v>1340</v>
      </c>
      <c r="F260" s="3" t="s">
        <v>2805</v>
      </c>
      <c r="G260" s="3" t="s">
        <v>317</v>
      </c>
      <c r="H260" s="2" t="s">
        <v>5497</v>
      </c>
      <c r="I260" s="3">
        <v>3.5599897443200001E-3</v>
      </c>
      <c r="J260" s="3">
        <v>1.6506E-2</v>
      </c>
      <c r="K260" s="3">
        <v>0.66564666666700001</v>
      </c>
      <c r="L260" s="3">
        <v>1.53744833333</v>
      </c>
      <c r="M260" s="3" t="s">
        <v>1340</v>
      </c>
      <c r="N260" s="3"/>
      <c r="O260" s="3" t="s">
        <v>5498</v>
      </c>
      <c r="P260" s="3" t="s">
        <v>5499</v>
      </c>
      <c r="Q260" s="3" t="s">
        <v>5500</v>
      </c>
      <c r="R260" s="3" t="s">
        <v>807</v>
      </c>
      <c r="S260" s="3">
        <v>10.423730000000001</v>
      </c>
      <c r="T260" s="3">
        <v>7.3291300000000001</v>
      </c>
      <c r="U260" s="3">
        <v>3.5599897443200001E-3</v>
      </c>
      <c r="V260" s="3">
        <v>6.1861433083000003E-2</v>
      </c>
      <c r="W260" s="3">
        <v>-0.87180166666699999</v>
      </c>
      <c r="X260" s="2" t="s">
        <v>3217</v>
      </c>
      <c r="Y260" s="3" t="s">
        <v>5501</v>
      </c>
      <c r="Z260" s="3" t="s">
        <v>32</v>
      </c>
      <c r="AA260" s="3" t="s">
        <v>1340</v>
      </c>
      <c r="AB260" s="3" t="s">
        <v>5502</v>
      </c>
      <c r="AC260" s="3" t="s">
        <v>1025</v>
      </c>
      <c r="AD260" s="3">
        <v>4</v>
      </c>
      <c r="AE260" s="2" t="s">
        <v>3210</v>
      </c>
      <c r="AF260" s="2" t="s">
        <v>5497</v>
      </c>
    </row>
    <row r="261" spans="1:32" x14ac:dyDescent="0.25">
      <c r="A261" s="2" t="s">
        <v>4710</v>
      </c>
      <c r="B261" s="3">
        <v>-1.8366612499999999</v>
      </c>
      <c r="C261" s="2" t="s">
        <v>4711</v>
      </c>
      <c r="D261" s="2" t="s">
        <v>4712</v>
      </c>
      <c r="E261" s="3" t="s">
        <v>531</v>
      </c>
      <c r="F261" s="3" t="s">
        <v>2805</v>
      </c>
      <c r="G261" s="3" t="s">
        <v>317</v>
      </c>
      <c r="H261" s="2" t="s">
        <v>5893</v>
      </c>
      <c r="I261" s="3">
        <v>3.63590365938E-3</v>
      </c>
      <c r="J261" s="3">
        <v>1.6546000000000002E-2</v>
      </c>
      <c r="K261" s="3">
        <v>0.39762500000000001</v>
      </c>
      <c r="L261" s="3">
        <v>1.8366612499999999</v>
      </c>
      <c r="M261" s="3" t="s">
        <v>531</v>
      </c>
      <c r="N261" s="3"/>
      <c r="O261" s="3" t="s">
        <v>5894</v>
      </c>
      <c r="P261" s="3" t="s">
        <v>344</v>
      </c>
      <c r="Q261" s="3" t="s">
        <v>5895</v>
      </c>
      <c r="R261" s="3" t="s">
        <v>344</v>
      </c>
      <c r="S261" s="3">
        <v>6.360125</v>
      </c>
      <c r="T261" s="3">
        <v>8.3620412500000008</v>
      </c>
      <c r="U261" s="3">
        <v>3.63590365938E-3</v>
      </c>
      <c r="V261" s="3">
        <v>0.305763247997</v>
      </c>
      <c r="W261" s="3">
        <v>-1.43903625</v>
      </c>
      <c r="X261" s="2" t="s">
        <v>4717</v>
      </c>
      <c r="Y261" s="3" t="s">
        <v>5896</v>
      </c>
      <c r="Z261" s="3" t="s">
        <v>32</v>
      </c>
      <c r="AA261" s="3" t="s">
        <v>531</v>
      </c>
      <c r="AB261" s="3" t="s">
        <v>395</v>
      </c>
      <c r="AC261" s="3" t="s">
        <v>364</v>
      </c>
      <c r="AD261" s="3">
        <v>3</v>
      </c>
      <c r="AE261" s="2" t="s">
        <v>4711</v>
      </c>
      <c r="AF261" s="2" t="s">
        <v>5893</v>
      </c>
    </row>
    <row r="262" spans="1:32" x14ac:dyDescent="0.25">
      <c r="A262" s="2" t="s">
        <v>949</v>
      </c>
      <c r="B262" s="3">
        <v>1.4054993333300001</v>
      </c>
      <c r="C262" s="2" t="s">
        <v>950</v>
      </c>
      <c r="D262" s="2" t="s">
        <v>951</v>
      </c>
      <c r="E262" s="3" t="s">
        <v>1332</v>
      </c>
      <c r="F262" s="3" t="s">
        <v>316</v>
      </c>
      <c r="G262" s="3" t="s">
        <v>317</v>
      </c>
      <c r="H262" s="2" t="s">
        <v>1333</v>
      </c>
      <c r="I262" s="3">
        <v>1.6559999999999998E-2</v>
      </c>
      <c r="J262" s="3">
        <v>1.6559999999999998E-2</v>
      </c>
      <c r="K262" s="3">
        <v>-0.12929166666700001</v>
      </c>
      <c r="L262" s="3">
        <v>-1.4054993333300001</v>
      </c>
      <c r="M262" s="3"/>
      <c r="N262" s="3" t="s">
        <v>1332</v>
      </c>
      <c r="O262" s="3" t="s">
        <v>1238</v>
      </c>
      <c r="P262" s="3" t="s">
        <v>1239</v>
      </c>
      <c r="Q262" s="3" t="s">
        <v>1240</v>
      </c>
      <c r="R262" s="3" t="s">
        <v>344</v>
      </c>
      <c r="S262" s="3">
        <v>9.5829649999999997</v>
      </c>
      <c r="T262" s="3">
        <v>6.7761009999999997</v>
      </c>
      <c r="U262" s="3">
        <v>2.06779196029E-2</v>
      </c>
      <c r="V262" s="3">
        <v>0.37417308581399999</v>
      </c>
      <c r="W262" s="3">
        <v>1.27620766667</v>
      </c>
      <c r="X262" s="2" t="s">
        <v>956</v>
      </c>
      <c r="Y262" s="3" t="s">
        <v>1224</v>
      </c>
      <c r="Z262" s="3" t="s">
        <v>32</v>
      </c>
      <c r="AA262" s="3" t="s">
        <v>489</v>
      </c>
      <c r="AB262" s="3" t="s">
        <v>462</v>
      </c>
      <c r="AC262" s="3" t="s">
        <v>659</v>
      </c>
      <c r="AD262" s="3">
        <v>4</v>
      </c>
      <c r="AE262" s="2" t="s">
        <v>950</v>
      </c>
      <c r="AF262" s="2" t="s">
        <v>1333</v>
      </c>
    </row>
    <row r="263" spans="1:32" x14ac:dyDescent="0.25">
      <c r="A263" s="2" t="s">
        <v>2328</v>
      </c>
      <c r="B263" s="3">
        <v>1.1117244444400001</v>
      </c>
      <c r="C263" s="2" t="s">
        <v>2329</v>
      </c>
      <c r="D263" s="2" t="s">
        <v>2330</v>
      </c>
      <c r="E263" s="3" t="s">
        <v>531</v>
      </c>
      <c r="F263" s="3" t="s">
        <v>316</v>
      </c>
      <c r="G263" s="3" t="s">
        <v>317</v>
      </c>
      <c r="H263" s="2" t="s">
        <v>2331</v>
      </c>
      <c r="I263" s="3">
        <v>1.6576E-2</v>
      </c>
      <c r="J263" s="3">
        <v>1.6576E-2</v>
      </c>
      <c r="K263" s="3">
        <v>-1.4246366666700001</v>
      </c>
      <c r="L263" s="3">
        <v>-1.1117244444400001</v>
      </c>
      <c r="M263" s="3"/>
      <c r="N263" s="3" t="s">
        <v>531</v>
      </c>
      <c r="O263" s="3" t="s">
        <v>344</v>
      </c>
      <c r="P263" s="3" t="s">
        <v>344</v>
      </c>
      <c r="Q263" s="3"/>
      <c r="R263" s="3" t="s">
        <v>344</v>
      </c>
      <c r="S263" s="3">
        <v>6.15848</v>
      </c>
      <c r="T263" s="3">
        <v>7.1733633333300002</v>
      </c>
      <c r="U263" s="3">
        <v>1.9245948464E-2</v>
      </c>
      <c r="V263" s="3">
        <v>5.6988387772499999E-3</v>
      </c>
      <c r="W263" s="3">
        <v>-0.31291222222199999</v>
      </c>
      <c r="X263" s="2" t="s">
        <v>2332</v>
      </c>
      <c r="Y263" s="3" t="s">
        <v>2333</v>
      </c>
      <c r="Z263" s="3" t="s">
        <v>31</v>
      </c>
      <c r="AA263" s="3" t="s">
        <v>531</v>
      </c>
      <c r="AB263" s="3"/>
      <c r="AC263" s="3" t="s">
        <v>922</v>
      </c>
      <c r="AD263" s="3">
        <v>2</v>
      </c>
      <c r="AE263" s="2" t="s">
        <v>2329</v>
      </c>
      <c r="AF263" s="2" t="s">
        <v>2331</v>
      </c>
    </row>
    <row r="264" spans="1:32" x14ac:dyDescent="0.25">
      <c r="A264" s="2" t="s">
        <v>1174</v>
      </c>
      <c r="B264" s="3">
        <v>1.5144977777799999</v>
      </c>
      <c r="C264" s="2" t="s">
        <v>255</v>
      </c>
      <c r="D264" s="2" t="s">
        <v>1175</v>
      </c>
      <c r="E264" s="3" t="s">
        <v>1176</v>
      </c>
      <c r="F264" s="3" t="s">
        <v>316</v>
      </c>
      <c r="G264" s="3" t="s">
        <v>317</v>
      </c>
      <c r="H264" s="2" t="s">
        <v>1177</v>
      </c>
      <c r="I264" s="3">
        <v>1.6580000000000001E-2</v>
      </c>
      <c r="J264" s="3">
        <v>1.6580000000000001E-2</v>
      </c>
      <c r="K264" s="3">
        <v>-2.8340866666700002</v>
      </c>
      <c r="L264" s="3">
        <v>-1.5144977777799999</v>
      </c>
      <c r="M264" s="3"/>
      <c r="N264" s="3" t="s">
        <v>1176</v>
      </c>
      <c r="O264" s="3" t="s">
        <v>1178</v>
      </c>
      <c r="P264" s="3" t="s">
        <v>1179</v>
      </c>
      <c r="Q264" s="3" t="s">
        <v>1180</v>
      </c>
      <c r="R264" s="3" t="s">
        <v>344</v>
      </c>
      <c r="S264" s="3">
        <v>6.8981300000000001</v>
      </c>
      <c r="T264" s="3">
        <v>7.4741816666699998</v>
      </c>
      <c r="U264" s="3">
        <v>2.10349742827E-2</v>
      </c>
      <c r="V264" s="3">
        <v>9.1082827765600009E-3</v>
      </c>
      <c r="W264" s="3">
        <v>-1.31958888889</v>
      </c>
      <c r="X264" s="2" t="s">
        <v>1181</v>
      </c>
      <c r="Y264" s="3" t="s">
        <v>1182</v>
      </c>
      <c r="Z264" s="3" t="s">
        <v>31</v>
      </c>
      <c r="AA264" s="3" t="s">
        <v>349</v>
      </c>
      <c r="AB264" s="3"/>
      <c r="AC264" s="3" t="s">
        <v>349</v>
      </c>
      <c r="AD264" s="3">
        <v>2</v>
      </c>
      <c r="AE264" s="2" t="s">
        <v>255</v>
      </c>
      <c r="AF264" s="2" t="s">
        <v>1177</v>
      </c>
    </row>
    <row r="265" spans="1:32" x14ac:dyDescent="0.25">
      <c r="A265" s="2" t="s">
        <v>641</v>
      </c>
      <c r="B265" s="3">
        <v>1.95913119048</v>
      </c>
      <c r="C265" s="2" t="s">
        <v>642</v>
      </c>
      <c r="D265" s="2" t="s">
        <v>643</v>
      </c>
      <c r="E265" s="3" t="s">
        <v>346</v>
      </c>
      <c r="F265" s="3" t="s">
        <v>316</v>
      </c>
      <c r="G265" s="3" t="s">
        <v>317</v>
      </c>
      <c r="H265" s="2" t="s">
        <v>644</v>
      </c>
      <c r="I265" s="3">
        <v>6.9799175112199999E-3</v>
      </c>
      <c r="J265" s="3">
        <v>1.6586E-2</v>
      </c>
      <c r="K265" s="3">
        <v>-3.2675383333300001</v>
      </c>
      <c r="L265" s="3">
        <v>-1.95913119048</v>
      </c>
      <c r="M265" s="3"/>
      <c r="N265" s="3" t="s">
        <v>346</v>
      </c>
      <c r="O265" s="3" t="s">
        <v>344</v>
      </c>
      <c r="P265" s="3" t="s">
        <v>344</v>
      </c>
      <c r="Q265" s="3"/>
      <c r="R265" s="3" t="s">
        <v>645</v>
      </c>
      <c r="S265" s="3">
        <v>6.7503250000000001</v>
      </c>
      <c r="T265" s="3">
        <v>7.69068857143</v>
      </c>
      <c r="U265" s="3">
        <v>6.9799175112199999E-3</v>
      </c>
      <c r="V265" s="3">
        <v>4.6888683915299999E-3</v>
      </c>
      <c r="W265" s="3">
        <v>-1.3084071428599999</v>
      </c>
      <c r="X265" s="2" t="s">
        <v>646</v>
      </c>
      <c r="Y265" s="3" t="s">
        <v>647</v>
      </c>
      <c r="Z265" s="3" t="s">
        <v>31</v>
      </c>
      <c r="AA265" s="3" t="s">
        <v>346</v>
      </c>
      <c r="AB265" s="3"/>
      <c r="AC265" s="3" t="s">
        <v>315</v>
      </c>
      <c r="AD265" s="3">
        <v>2</v>
      </c>
      <c r="AE265" s="2" t="s">
        <v>642</v>
      </c>
      <c r="AF265" s="2" t="s">
        <v>644</v>
      </c>
    </row>
    <row r="266" spans="1:32" x14ac:dyDescent="0.25">
      <c r="A266" s="2" t="s">
        <v>435</v>
      </c>
      <c r="B266" s="3">
        <v>2.41580333333</v>
      </c>
      <c r="C266" s="2" t="s">
        <v>436</v>
      </c>
      <c r="D266" s="2" t="s">
        <v>437</v>
      </c>
      <c r="E266" s="3" t="s">
        <v>438</v>
      </c>
      <c r="F266" s="3" t="s">
        <v>316</v>
      </c>
      <c r="G266" s="3" t="s">
        <v>317</v>
      </c>
      <c r="H266" s="2" t="s">
        <v>439</v>
      </c>
      <c r="I266" s="3">
        <v>1.0444148416899999E-2</v>
      </c>
      <c r="J266" s="3">
        <v>1.6693E-2</v>
      </c>
      <c r="K266" s="3">
        <v>-2.1319783333300002</v>
      </c>
      <c r="L266" s="3">
        <v>-2.41580333333</v>
      </c>
      <c r="M266" s="3"/>
      <c r="N266" s="3" t="s">
        <v>438</v>
      </c>
      <c r="O266" s="3" t="s">
        <v>344</v>
      </c>
      <c r="P266" s="3" t="s">
        <v>344</v>
      </c>
      <c r="Q266" s="3"/>
      <c r="R266" s="3" t="s">
        <v>440</v>
      </c>
      <c r="S266" s="3">
        <v>9.551005</v>
      </c>
      <c r="T266" s="3">
        <v>10.021805000000001</v>
      </c>
      <c r="U266" s="3">
        <v>1.0444148416899999E-2</v>
      </c>
      <c r="V266" s="3">
        <v>8.2516929312300008E-3</v>
      </c>
      <c r="W266" s="3">
        <v>0.28382499999999999</v>
      </c>
      <c r="X266" s="2" t="s">
        <v>441</v>
      </c>
      <c r="Y266" s="3" t="s">
        <v>442</v>
      </c>
      <c r="Z266" s="3" t="s">
        <v>32</v>
      </c>
      <c r="AA266" s="3" t="s">
        <v>443</v>
      </c>
      <c r="AB266" s="3"/>
      <c r="AC266" s="3" t="s">
        <v>438</v>
      </c>
      <c r="AD266" s="3">
        <v>2</v>
      </c>
      <c r="AE266" s="2" t="s">
        <v>436</v>
      </c>
      <c r="AF266" s="2" t="s">
        <v>439</v>
      </c>
    </row>
    <row r="267" spans="1:32" x14ac:dyDescent="0.25">
      <c r="A267" s="2" t="s">
        <v>1568</v>
      </c>
      <c r="B267" s="3">
        <v>1.2931091666700001</v>
      </c>
      <c r="C267" s="2" t="s">
        <v>1569</v>
      </c>
      <c r="D267" s="2" t="s">
        <v>1570</v>
      </c>
      <c r="E267" s="3" t="s">
        <v>1571</v>
      </c>
      <c r="F267" s="3" t="s">
        <v>316</v>
      </c>
      <c r="G267" s="3" t="s">
        <v>317</v>
      </c>
      <c r="H267" s="2" t="s">
        <v>1572</v>
      </c>
      <c r="I267" s="3">
        <v>3.08782105783E-3</v>
      </c>
      <c r="J267" s="3">
        <v>1.6729999999999998E-2</v>
      </c>
      <c r="K267" s="3">
        <v>-0.72422500000000001</v>
      </c>
      <c r="L267" s="3">
        <v>-1.2931091666700001</v>
      </c>
      <c r="M267" s="3"/>
      <c r="N267" s="3" t="s">
        <v>1571</v>
      </c>
      <c r="O267" s="3" t="s">
        <v>344</v>
      </c>
      <c r="P267" s="3" t="s">
        <v>344</v>
      </c>
      <c r="Q267" s="3"/>
      <c r="R267" s="3" t="s">
        <v>344</v>
      </c>
      <c r="S267" s="3">
        <v>7.0661449999999997</v>
      </c>
      <c r="T267" s="3">
        <v>7.9587075</v>
      </c>
      <c r="U267" s="3">
        <v>3.08782105783E-3</v>
      </c>
      <c r="V267" s="3">
        <v>2.12749141185E-2</v>
      </c>
      <c r="W267" s="3">
        <v>0.56888416666700004</v>
      </c>
      <c r="X267" s="2" t="s">
        <v>1573</v>
      </c>
      <c r="Y267" s="3"/>
      <c r="Z267" s="3" t="s">
        <v>32</v>
      </c>
      <c r="AA267" s="3"/>
      <c r="AB267" s="3"/>
      <c r="AC267" s="3" t="s">
        <v>407</v>
      </c>
      <c r="AD267" s="3">
        <v>2</v>
      </c>
      <c r="AE267" s="2" t="s">
        <v>1569</v>
      </c>
      <c r="AF267" s="2" t="s">
        <v>1572</v>
      </c>
    </row>
    <row r="268" spans="1:32" x14ac:dyDescent="0.25">
      <c r="A268" s="2" t="s">
        <v>2871</v>
      </c>
      <c r="B268" s="3">
        <v>-1.0082899305599999</v>
      </c>
      <c r="C268" s="2" t="s">
        <v>2872</v>
      </c>
      <c r="D268" s="2" t="s">
        <v>2873</v>
      </c>
      <c r="E268" s="3" t="s">
        <v>2874</v>
      </c>
      <c r="F268" s="3" t="s">
        <v>2805</v>
      </c>
      <c r="G268" s="3" t="s">
        <v>317</v>
      </c>
      <c r="H268" s="2" t="s">
        <v>2875</v>
      </c>
      <c r="I268" s="3">
        <v>1.6775000000000002E-2</v>
      </c>
      <c r="J268" s="3">
        <v>1.6775000000000002E-2</v>
      </c>
      <c r="K268" s="3">
        <v>-9.2316666666699999E-3</v>
      </c>
      <c r="L268" s="3">
        <v>1.0082899305599999</v>
      </c>
      <c r="M268" s="3" t="s">
        <v>2874</v>
      </c>
      <c r="N268" s="3"/>
      <c r="O268" s="3" t="s">
        <v>344</v>
      </c>
      <c r="P268" s="3" t="s">
        <v>344</v>
      </c>
      <c r="Q268" s="3"/>
      <c r="R268" s="3" t="s">
        <v>344</v>
      </c>
      <c r="S268" s="3">
        <v>7.5347650000000002</v>
      </c>
      <c r="T268" s="3">
        <v>10.423530208300001</v>
      </c>
      <c r="U268" s="3">
        <v>2.0620150115799998E-2</v>
      </c>
      <c r="V268" s="3">
        <v>0.95472104185999995</v>
      </c>
      <c r="W268" s="3">
        <v>-1.01752159722</v>
      </c>
      <c r="X268" s="2" t="s">
        <v>2876</v>
      </c>
      <c r="Y268" s="3"/>
      <c r="Z268" s="3" t="s">
        <v>32</v>
      </c>
      <c r="AA268" s="3"/>
      <c r="AB268" s="3"/>
      <c r="AC268" s="3" t="s">
        <v>338</v>
      </c>
      <c r="AD268" s="3">
        <v>2</v>
      </c>
      <c r="AE268" s="2" t="s">
        <v>2872</v>
      </c>
      <c r="AF268" s="2" t="s">
        <v>2875</v>
      </c>
    </row>
    <row r="269" spans="1:32" x14ac:dyDescent="0.25">
      <c r="A269" s="2" t="s">
        <v>3320</v>
      </c>
      <c r="B269" s="3">
        <v>-1.05999483333</v>
      </c>
      <c r="C269" s="2" t="s">
        <v>3321</v>
      </c>
      <c r="D269" s="2" t="s">
        <v>3322</v>
      </c>
      <c r="E269" s="3" t="s">
        <v>357</v>
      </c>
      <c r="F269" s="3" t="s">
        <v>2805</v>
      </c>
      <c r="G269" s="3" t="s">
        <v>317</v>
      </c>
      <c r="H269" s="2" t="s">
        <v>3323</v>
      </c>
      <c r="I269" s="3">
        <v>4.5904940446799998E-3</v>
      </c>
      <c r="J269" s="3">
        <v>1.6785999999999999E-2</v>
      </c>
      <c r="K269" s="3">
        <v>0.399455</v>
      </c>
      <c r="L269" s="3">
        <v>1.05999483333</v>
      </c>
      <c r="M269" s="3" t="s">
        <v>357</v>
      </c>
      <c r="N269" s="3"/>
      <c r="O269" s="3" t="s">
        <v>3324</v>
      </c>
      <c r="P269" s="3" t="s">
        <v>344</v>
      </c>
      <c r="Q269" s="3" t="s">
        <v>3325</v>
      </c>
      <c r="R269" s="3" t="s">
        <v>344</v>
      </c>
      <c r="S269" s="3">
        <v>5.9230549999999997</v>
      </c>
      <c r="T269" s="3">
        <v>8.9484405000000002</v>
      </c>
      <c r="U269" s="3">
        <v>4.5904940446799998E-3</v>
      </c>
      <c r="V269" s="3">
        <v>0.44744114424999998</v>
      </c>
      <c r="W269" s="3">
        <v>-0.66053983333300004</v>
      </c>
      <c r="X269" s="2" t="s">
        <v>3326</v>
      </c>
      <c r="Y269" s="3" t="s">
        <v>3327</v>
      </c>
      <c r="Z269" s="3" t="s">
        <v>32</v>
      </c>
      <c r="AA269" s="3" t="s">
        <v>357</v>
      </c>
      <c r="AB269" s="3" t="s">
        <v>675</v>
      </c>
      <c r="AC269" s="3" t="s">
        <v>400</v>
      </c>
      <c r="AD269" s="3">
        <v>5</v>
      </c>
      <c r="AE269" s="2" t="s">
        <v>3321</v>
      </c>
      <c r="AF269" s="2" t="s">
        <v>3323</v>
      </c>
    </row>
    <row r="270" spans="1:32" x14ac:dyDescent="0.25">
      <c r="A270" s="2" t="s">
        <v>4710</v>
      </c>
      <c r="B270" s="3">
        <v>-1.7843529166700001</v>
      </c>
      <c r="C270" s="2" t="s">
        <v>4711</v>
      </c>
      <c r="D270" s="2" t="s">
        <v>4712</v>
      </c>
      <c r="E270" s="3" t="s">
        <v>407</v>
      </c>
      <c r="F270" s="3" t="s">
        <v>2805</v>
      </c>
      <c r="G270" s="3" t="s">
        <v>317</v>
      </c>
      <c r="H270" s="2" t="s">
        <v>5856</v>
      </c>
      <c r="I270" s="3">
        <v>1.6854999999999998E-2</v>
      </c>
      <c r="J270" s="3">
        <v>1.6854999999999998E-2</v>
      </c>
      <c r="K270" s="3">
        <v>0.34531666666700001</v>
      </c>
      <c r="L270" s="3">
        <v>1.7843529166700001</v>
      </c>
      <c r="M270" s="3" t="s">
        <v>407</v>
      </c>
      <c r="N270" s="3"/>
      <c r="O270" s="3" t="s">
        <v>5857</v>
      </c>
      <c r="P270" s="3" t="s">
        <v>344</v>
      </c>
      <c r="Q270" s="3" t="s">
        <v>5858</v>
      </c>
      <c r="R270" s="3" t="s">
        <v>5859</v>
      </c>
      <c r="S270" s="3">
        <v>5.8725300000000002</v>
      </c>
      <c r="T270" s="3">
        <v>8.3620412500000008</v>
      </c>
      <c r="U270" s="3">
        <v>2.3762190897400001E-2</v>
      </c>
      <c r="V270" s="3">
        <v>0.48366795719599998</v>
      </c>
      <c r="W270" s="3">
        <v>-1.43903625</v>
      </c>
      <c r="X270" s="2" t="s">
        <v>4717</v>
      </c>
      <c r="Y270" s="3" t="s">
        <v>5860</v>
      </c>
      <c r="Z270" s="3" t="s">
        <v>32</v>
      </c>
      <c r="AA270" s="3" t="s">
        <v>407</v>
      </c>
      <c r="AB270" s="3" t="s">
        <v>675</v>
      </c>
      <c r="AC270" s="3" t="s">
        <v>364</v>
      </c>
      <c r="AD270" s="3">
        <v>5</v>
      </c>
      <c r="AE270" s="2" t="s">
        <v>4711</v>
      </c>
      <c r="AF270" s="2" t="s">
        <v>5856</v>
      </c>
    </row>
    <row r="271" spans="1:32" x14ac:dyDescent="0.25">
      <c r="A271" s="2" t="s">
        <v>949</v>
      </c>
      <c r="B271" s="3">
        <v>1.40761266667</v>
      </c>
      <c r="C271" s="2" t="s">
        <v>950</v>
      </c>
      <c r="D271" s="2" t="s">
        <v>951</v>
      </c>
      <c r="E271" s="3" t="s">
        <v>443</v>
      </c>
      <c r="F271" s="3" t="s">
        <v>316</v>
      </c>
      <c r="G271" s="3" t="s">
        <v>317</v>
      </c>
      <c r="H271" s="2" t="s">
        <v>1322</v>
      </c>
      <c r="I271" s="3">
        <v>1.6886000000000002E-2</v>
      </c>
      <c r="J271" s="3">
        <v>1.6886000000000002E-2</v>
      </c>
      <c r="K271" s="3">
        <v>-0.13140499999999999</v>
      </c>
      <c r="L271" s="3">
        <v>-1.40761266667</v>
      </c>
      <c r="M271" s="3"/>
      <c r="N271" s="3" t="s">
        <v>443</v>
      </c>
      <c r="O271" s="3" t="s">
        <v>953</v>
      </c>
      <c r="P271" s="3" t="s">
        <v>954</v>
      </c>
      <c r="Q271" s="3" t="s">
        <v>955</v>
      </c>
      <c r="R271" s="3" t="s">
        <v>344</v>
      </c>
      <c r="S271" s="3">
        <v>9.9500349999999997</v>
      </c>
      <c r="T271" s="3">
        <v>6.7761009999999997</v>
      </c>
      <c r="U271" s="3">
        <v>2.0214745466400001E-2</v>
      </c>
      <c r="V271" s="3">
        <v>0.29364453659200002</v>
      </c>
      <c r="W271" s="3">
        <v>1.27620766667</v>
      </c>
      <c r="X271" s="2" t="s">
        <v>956</v>
      </c>
      <c r="Y271" s="3" t="s">
        <v>957</v>
      </c>
      <c r="Z271" s="3" t="s">
        <v>32</v>
      </c>
      <c r="AA271" s="3" t="s">
        <v>357</v>
      </c>
      <c r="AB271" s="3" t="s">
        <v>453</v>
      </c>
      <c r="AC271" s="3" t="s">
        <v>659</v>
      </c>
      <c r="AD271" s="3">
        <v>3</v>
      </c>
      <c r="AE271" s="2" t="s">
        <v>950</v>
      </c>
      <c r="AF271" s="2" t="s">
        <v>1322</v>
      </c>
    </row>
    <row r="272" spans="1:32" x14ac:dyDescent="0.25">
      <c r="A272" s="2" t="s">
        <v>2967</v>
      </c>
      <c r="B272" s="3">
        <v>-1.0252288888900001</v>
      </c>
      <c r="C272" s="2" t="s">
        <v>2968</v>
      </c>
      <c r="D272" s="2" t="s">
        <v>2969</v>
      </c>
      <c r="E272" s="3" t="s">
        <v>391</v>
      </c>
      <c r="F272" s="3" t="s">
        <v>2805</v>
      </c>
      <c r="G272" s="3" t="s">
        <v>317</v>
      </c>
      <c r="H272" s="2" t="s">
        <v>2970</v>
      </c>
      <c r="I272" s="3">
        <v>4.7084979239399999E-3</v>
      </c>
      <c r="J272" s="3">
        <v>1.694E-2</v>
      </c>
      <c r="K272" s="3">
        <v>0.21527166666700001</v>
      </c>
      <c r="L272" s="3">
        <v>1.0252288888900001</v>
      </c>
      <c r="M272" s="3" t="s">
        <v>391</v>
      </c>
      <c r="N272" s="3"/>
      <c r="O272" s="3" t="s">
        <v>344</v>
      </c>
      <c r="P272" s="3" t="s">
        <v>344</v>
      </c>
      <c r="Q272" s="3"/>
      <c r="R272" s="3" t="s">
        <v>344</v>
      </c>
      <c r="S272" s="3">
        <v>7.3714550000000001</v>
      </c>
      <c r="T272" s="3">
        <v>6.9717250000000002</v>
      </c>
      <c r="U272" s="3">
        <v>4.7084979239399999E-3</v>
      </c>
      <c r="V272" s="3">
        <v>0.32343736053599997</v>
      </c>
      <c r="W272" s="3">
        <v>-0.80995722222199995</v>
      </c>
      <c r="X272" s="2" t="s">
        <v>2971</v>
      </c>
      <c r="Y272" s="3" t="s">
        <v>2972</v>
      </c>
      <c r="Z272" s="3" t="s">
        <v>31</v>
      </c>
      <c r="AA272" s="3" t="s">
        <v>391</v>
      </c>
      <c r="AB272" s="3"/>
      <c r="AC272" s="3" t="s">
        <v>391</v>
      </c>
      <c r="AD272" s="3">
        <v>2</v>
      </c>
      <c r="AE272" s="2" t="s">
        <v>2968</v>
      </c>
      <c r="AF272" s="2" t="s">
        <v>2970</v>
      </c>
    </row>
    <row r="273" spans="1:32" x14ac:dyDescent="0.25">
      <c r="A273" s="2" t="s">
        <v>2267</v>
      </c>
      <c r="B273" s="3">
        <v>1.12272375</v>
      </c>
      <c r="C273" s="2" t="s">
        <v>2268</v>
      </c>
      <c r="D273" s="2" t="s">
        <v>2269</v>
      </c>
      <c r="E273" s="3" t="s">
        <v>391</v>
      </c>
      <c r="F273" s="3" t="s">
        <v>316</v>
      </c>
      <c r="G273" s="3" t="s">
        <v>317</v>
      </c>
      <c r="H273" s="2" t="s">
        <v>2270</v>
      </c>
      <c r="I273" s="3">
        <v>1.6959999999999999E-2</v>
      </c>
      <c r="J273" s="3">
        <v>1.6959999999999999E-2</v>
      </c>
      <c r="K273" s="3">
        <v>-0.30730499999999999</v>
      </c>
      <c r="L273" s="3">
        <v>-1.12272375</v>
      </c>
      <c r="M273" s="3"/>
      <c r="N273" s="3" t="s">
        <v>391</v>
      </c>
      <c r="O273" s="3" t="s">
        <v>344</v>
      </c>
      <c r="P273" s="3" t="s">
        <v>344</v>
      </c>
      <c r="Q273" s="3"/>
      <c r="R273" s="3" t="s">
        <v>344</v>
      </c>
      <c r="S273" s="3">
        <v>12.010605</v>
      </c>
      <c r="T273" s="3">
        <v>7.7622237500000004</v>
      </c>
      <c r="U273" s="3">
        <v>1.90659968414E-2</v>
      </c>
      <c r="V273" s="3">
        <v>0.32068484050000001</v>
      </c>
      <c r="W273" s="3">
        <v>0.81541874999999997</v>
      </c>
      <c r="X273" s="2" t="s">
        <v>2271</v>
      </c>
      <c r="Y273" s="3" t="s">
        <v>2272</v>
      </c>
      <c r="Z273" s="3" t="s">
        <v>31</v>
      </c>
      <c r="AA273" s="3" t="s">
        <v>391</v>
      </c>
      <c r="AB273" s="3"/>
      <c r="AC273" s="3" t="s">
        <v>346</v>
      </c>
      <c r="AD273" s="3">
        <v>2</v>
      </c>
      <c r="AE273" s="2" t="s">
        <v>2268</v>
      </c>
      <c r="AF273" s="2" t="s">
        <v>2270</v>
      </c>
    </row>
    <row r="274" spans="1:32" x14ac:dyDescent="0.25">
      <c r="A274" s="2" t="s">
        <v>949</v>
      </c>
      <c r="B274" s="3">
        <v>1.47341266667</v>
      </c>
      <c r="C274" s="2" t="s">
        <v>950</v>
      </c>
      <c r="D274" s="2" t="s">
        <v>951</v>
      </c>
      <c r="E274" s="3" t="s">
        <v>548</v>
      </c>
      <c r="F274" s="3" t="s">
        <v>316</v>
      </c>
      <c r="G274" s="3" t="s">
        <v>317</v>
      </c>
      <c r="H274" s="2" t="s">
        <v>1237</v>
      </c>
      <c r="I274" s="3">
        <v>9.9542202671400008E-3</v>
      </c>
      <c r="J274" s="3">
        <v>1.7180000000000001E-2</v>
      </c>
      <c r="K274" s="3">
        <v>-0.19720499999999999</v>
      </c>
      <c r="L274" s="3">
        <v>-1.47341266667</v>
      </c>
      <c r="M274" s="3"/>
      <c r="N274" s="3" t="s">
        <v>548</v>
      </c>
      <c r="O274" s="3" t="s">
        <v>1238</v>
      </c>
      <c r="P274" s="3" t="s">
        <v>1239</v>
      </c>
      <c r="Q274" s="3" t="s">
        <v>1240</v>
      </c>
      <c r="R274" s="3" t="s">
        <v>344</v>
      </c>
      <c r="S274" s="3">
        <v>8.8710950000000004</v>
      </c>
      <c r="T274" s="3">
        <v>6.7761009999999997</v>
      </c>
      <c r="U274" s="3">
        <v>9.9542202671400008E-3</v>
      </c>
      <c r="V274" s="3">
        <v>0.34640589858699999</v>
      </c>
      <c r="W274" s="3">
        <v>1.27620766667</v>
      </c>
      <c r="X274" s="2" t="s">
        <v>956</v>
      </c>
      <c r="Y274" s="3" t="s">
        <v>1224</v>
      </c>
      <c r="Z274" s="3" t="s">
        <v>32</v>
      </c>
      <c r="AA274" s="3" t="s">
        <v>550</v>
      </c>
      <c r="AB274" s="3" t="s">
        <v>462</v>
      </c>
      <c r="AC274" s="3" t="s">
        <v>659</v>
      </c>
      <c r="AD274" s="3">
        <v>4</v>
      </c>
      <c r="AE274" s="2" t="s">
        <v>950</v>
      </c>
      <c r="AF274" s="2" t="s">
        <v>1237</v>
      </c>
    </row>
    <row r="275" spans="1:32" x14ac:dyDescent="0.25">
      <c r="A275" s="2" t="s">
        <v>817</v>
      </c>
      <c r="B275" s="3">
        <v>1.17441833333</v>
      </c>
      <c r="C275" s="2" t="s">
        <v>818</v>
      </c>
      <c r="D275" s="2" t="s">
        <v>819</v>
      </c>
      <c r="E275" s="3" t="s">
        <v>2038</v>
      </c>
      <c r="F275" s="3" t="s">
        <v>316</v>
      </c>
      <c r="G275" s="3" t="s">
        <v>317</v>
      </c>
      <c r="H275" s="2" t="s">
        <v>2039</v>
      </c>
      <c r="I275" s="3">
        <v>1.17684056746E-2</v>
      </c>
      <c r="J275" s="3">
        <v>1.719E-2</v>
      </c>
      <c r="K275" s="3">
        <v>0.31153999999999998</v>
      </c>
      <c r="L275" s="3">
        <v>-1.17441833333</v>
      </c>
      <c r="M275" s="3"/>
      <c r="N275" s="3" t="s">
        <v>2038</v>
      </c>
      <c r="O275" s="3" t="s">
        <v>2040</v>
      </c>
      <c r="P275" s="3" t="s">
        <v>344</v>
      </c>
      <c r="Q275" s="3" t="s">
        <v>2041</v>
      </c>
      <c r="R275" s="3" t="s">
        <v>2042</v>
      </c>
      <c r="S275" s="3">
        <v>5.9077999999999999</v>
      </c>
      <c r="T275" s="3">
        <v>7.6956438888900003</v>
      </c>
      <c r="U275" s="3">
        <v>1.17684056746E-2</v>
      </c>
      <c r="V275" s="3">
        <v>6.7017020215500003E-2</v>
      </c>
      <c r="W275" s="3">
        <v>1.4859583333299999</v>
      </c>
      <c r="X275" s="2" t="s">
        <v>826</v>
      </c>
      <c r="Y275" s="3" t="s">
        <v>2043</v>
      </c>
      <c r="Z275" s="3" t="s">
        <v>32</v>
      </c>
      <c r="AA275" s="3" t="s">
        <v>2044</v>
      </c>
      <c r="AB275" s="3"/>
      <c r="AC275" s="3" t="s">
        <v>829</v>
      </c>
      <c r="AD275" s="3">
        <v>2</v>
      </c>
      <c r="AE275" s="2" t="s">
        <v>818</v>
      </c>
      <c r="AF275" s="2" t="s">
        <v>2039</v>
      </c>
    </row>
    <row r="276" spans="1:32" x14ac:dyDescent="0.25">
      <c r="A276" s="2" t="s">
        <v>563</v>
      </c>
      <c r="B276" s="3">
        <v>1.2774508333300001</v>
      </c>
      <c r="C276" s="2" t="s">
        <v>564</v>
      </c>
      <c r="D276" s="2" t="s">
        <v>565</v>
      </c>
      <c r="E276" s="3" t="s">
        <v>512</v>
      </c>
      <c r="F276" s="3" t="s">
        <v>316</v>
      </c>
      <c r="G276" s="3" t="s">
        <v>317</v>
      </c>
      <c r="H276" s="2" t="s">
        <v>1599</v>
      </c>
      <c r="I276" s="3">
        <v>2.7025618412699999E-3</v>
      </c>
      <c r="J276" s="3">
        <v>1.72E-2</v>
      </c>
      <c r="K276" s="3">
        <v>-6.5148333333300001E-2</v>
      </c>
      <c r="L276" s="3">
        <v>-1.2774508333300001</v>
      </c>
      <c r="M276" s="3"/>
      <c r="N276" s="3" t="s">
        <v>512</v>
      </c>
      <c r="O276" s="3" t="s">
        <v>661</v>
      </c>
      <c r="P276" s="3" t="s">
        <v>662</v>
      </c>
      <c r="Q276" s="3" t="s">
        <v>663</v>
      </c>
      <c r="R276" s="3" t="s">
        <v>344</v>
      </c>
      <c r="S276" s="3">
        <v>11.232485</v>
      </c>
      <c r="T276" s="3">
        <v>9.8800425000000001</v>
      </c>
      <c r="U276" s="3">
        <v>2.7025618412699999E-3</v>
      </c>
      <c r="V276" s="3">
        <v>0.70399289233499995</v>
      </c>
      <c r="W276" s="3">
        <v>1.2123025000000001</v>
      </c>
      <c r="X276" s="2" t="s">
        <v>570</v>
      </c>
      <c r="Y276" s="3" t="s">
        <v>1600</v>
      </c>
      <c r="Z276" s="3" t="s">
        <v>32</v>
      </c>
      <c r="AA276" s="3" t="s">
        <v>512</v>
      </c>
      <c r="AB276" s="3"/>
      <c r="AC276" s="3" t="s">
        <v>338</v>
      </c>
      <c r="AD276" s="3">
        <v>2</v>
      </c>
      <c r="AE276" s="2" t="s">
        <v>564</v>
      </c>
      <c r="AF276" s="2" t="s">
        <v>1599</v>
      </c>
    </row>
    <row r="277" spans="1:32" x14ac:dyDescent="0.25">
      <c r="A277" s="2" t="s">
        <v>949</v>
      </c>
      <c r="B277" s="3">
        <v>1.61396933333</v>
      </c>
      <c r="C277" s="2" t="s">
        <v>950</v>
      </c>
      <c r="D277" s="2" t="s">
        <v>951</v>
      </c>
      <c r="E277" s="3" t="s">
        <v>489</v>
      </c>
      <c r="F277" s="3" t="s">
        <v>316</v>
      </c>
      <c r="G277" s="3" t="s">
        <v>317</v>
      </c>
      <c r="H277" s="2" t="s">
        <v>952</v>
      </c>
      <c r="I277" s="3">
        <v>1.7235E-2</v>
      </c>
      <c r="J277" s="3">
        <v>1.7235E-2</v>
      </c>
      <c r="K277" s="3">
        <v>-0.33776166666700003</v>
      </c>
      <c r="L277" s="3">
        <v>-1.61396933333</v>
      </c>
      <c r="M277" s="3"/>
      <c r="N277" s="3" t="s">
        <v>489</v>
      </c>
      <c r="O277" s="3" t="s">
        <v>953</v>
      </c>
      <c r="P277" s="3" t="s">
        <v>954</v>
      </c>
      <c r="Q277" s="3" t="s">
        <v>955</v>
      </c>
      <c r="R277" s="3" t="s">
        <v>344</v>
      </c>
      <c r="S277" s="3">
        <v>9.6774050000000003</v>
      </c>
      <c r="T277" s="3">
        <v>6.7761009999999997</v>
      </c>
      <c r="U277" s="3">
        <v>2.0656722273499999E-2</v>
      </c>
      <c r="V277" s="3">
        <v>0.10377873104800001</v>
      </c>
      <c r="W277" s="3">
        <v>1.27620766667</v>
      </c>
      <c r="X277" s="2" t="s">
        <v>956</v>
      </c>
      <c r="Y277" s="3" t="s">
        <v>957</v>
      </c>
      <c r="Z277" s="3" t="s">
        <v>32</v>
      </c>
      <c r="AA277" s="3" t="s">
        <v>357</v>
      </c>
      <c r="AB277" s="3" t="s">
        <v>453</v>
      </c>
      <c r="AC277" s="3" t="s">
        <v>659</v>
      </c>
      <c r="AD277" s="3">
        <v>3</v>
      </c>
      <c r="AE277" s="2" t="s">
        <v>950</v>
      </c>
      <c r="AF277" s="2" t="s">
        <v>952</v>
      </c>
    </row>
    <row r="278" spans="1:32" x14ac:dyDescent="0.25">
      <c r="A278" s="2" t="s">
        <v>477</v>
      </c>
      <c r="B278" s="3">
        <v>1.47471</v>
      </c>
      <c r="C278" s="2" t="s">
        <v>478</v>
      </c>
      <c r="D278" s="2" t="s">
        <v>479</v>
      </c>
      <c r="E278" s="3" t="s">
        <v>1233</v>
      </c>
      <c r="F278" s="3" t="s">
        <v>316</v>
      </c>
      <c r="G278" s="3" t="s">
        <v>317</v>
      </c>
      <c r="H278" s="2" t="s">
        <v>1234</v>
      </c>
      <c r="I278" s="3">
        <v>1.7255E-2</v>
      </c>
      <c r="J278" s="3">
        <v>1.7255E-2</v>
      </c>
      <c r="K278" s="3">
        <v>-2.4814949999999998</v>
      </c>
      <c r="L278" s="3">
        <v>-1.47471</v>
      </c>
      <c r="M278" s="3"/>
      <c r="N278" s="3" t="s">
        <v>1233</v>
      </c>
      <c r="O278" s="3" t="s">
        <v>482</v>
      </c>
      <c r="P278" s="3" t="s">
        <v>483</v>
      </c>
      <c r="Q278" s="3" t="s">
        <v>484</v>
      </c>
      <c r="R278" s="3" t="s">
        <v>1235</v>
      </c>
      <c r="S278" s="3">
        <v>8.6836749999999991</v>
      </c>
      <c r="T278" s="3">
        <v>7.3694674999999998</v>
      </c>
      <c r="U278" s="3">
        <v>1.95826326243E-2</v>
      </c>
      <c r="V278" s="3">
        <v>0.100609496826</v>
      </c>
      <c r="W278" s="3">
        <v>-1.006785</v>
      </c>
      <c r="X278" s="2" t="s">
        <v>486</v>
      </c>
      <c r="Y278" s="3" t="s">
        <v>1236</v>
      </c>
      <c r="Z278" s="3" t="s">
        <v>32</v>
      </c>
      <c r="AA278" s="3" t="s">
        <v>1233</v>
      </c>
      <c r="AB278" s="3"/>
      <c r="AC278" s="3" t="s">
        <v>488</v>
      </c>
      <c r="AD278" s="3">
        <v>2</v>
      </c>
      <c r="AE278" s="2" t="s">
        <v>478</v>
      </c>
      <c r="AF278" s="2" t="s">
        <v>1234</v>
      </c>
    </row>
    <row r="279" spans="1:32" x14ac:dyDescent="0.25">
      <c r="A279" s="2" t="s">
        <v>1445</v>
      </c>
      <c r="B279" s="3">
        <v>-1.0733379999999999</v>
      </c>
      <c r="C279" s="2" t="s">
        <v>1446</v>
      </c>
      <c r="D279" s="2" t="s">
        <v>1447</v>
      </c>
      <c r="E279" s="3" t="s">
        <v>840</v>
      </c>
      <c r="F279" s="3" t="s">
        <v>2805</v>
      </c>
      <c r="G279" s="3" t="s">
        <v>317</v>
      </c>
      <c r="H279" s="2" t="s">
        <v>3399</v>
      </c>
      <c r="I279" s="3">
        <v>3.1364884197199999E-3</v>
      </c>
      <c r="J279" s="3">
        <v>1.7260999999999999E-2</v>
      </c>
      <c r="K279" s="3">
        <v>-0.22839666666700001</v>
      </c>
      <c r="L279" s="3">
        <v>1.0733379999999999</v>
      </c>
      <c r="M279" s="3" t="s">
        <v>840</v>
      </c>
      <c r="N279" s="3"/>
      <c r="O279" s="3" t="s">
        <v>3400</v>
      </c>
      <c r="P279" s="3" t="s">
        <v>3401</v>
      </c>
      <c r="Q279" s="3" t="s">
        <v>3402</v>
      </c>
      <c r="R279" s="3" t="s">
        <v>1216</v>
      </c>
      <c r="S279" s="3">
        <v>7.9191500000000001</v>
      </c>
      <c r="T279" s="3">
        <v>6.7291100000000004</v>
      </c>
      <c r="U279" s="3">
        <v>3.1364884197199999E-3</v>
      </c>
      <c r="V279" s="3">
        <v>0.21942616263600001</v>
      </c>
      <c r="W279" s="3">
        <v>-1.30173466667</v>
      </c>
      <c r="X279" s="2" t="s">
        <v>1452</v>
      </c>
      <c r="Y279" s="3" t="s">
        <v>3403</v>
      </c>
      <c r="Z279" s="3" t="s">
        <v>32</v>
      </c>
      <c r="AA279" s="3" t="s">
        <v>840</v>
      </c>
      <c r="AB279" s="3"/>
      <c r="AC279" s="3" t="s">
        <v>1088</v>
      </c>
      <c r="AD279" s="3">
        <v>2</v>
      </c>
      <c r="AE279" s="2" t="s">
        <v>1446</v>
      </c>
      <c r="AF279" s="2" t="s">
        <v>3399</v>
      </c>
    </row>
    <row r="280" spans="1:32" x14ac:dyDescent="0.25">
      <c r="A280" s="2" t="s">
        <v>419</v>
      </c>
      <c r="B280" s="3">
        <v>2.5633091666699999</v>
      </c>
      <c r="C280" s="2" t="s">
        <v>420</v>
      </c>
      <c r="D280" s="2" t="s">
        <v>421</v>
      </c>
      <c r="E280" s="3" t="s">
        <v>422</v>
      </c>
      <c r="F280" s="3" t="s">
        <v>316</v>
      </c>
      <c r="G280" s="3" t="s">
        <v>317</v>
      </c>
      <c r="H280" s="2" t="s">
        <v>423</v>
      </c>
      <c r="I280" s="3">
        <v>1.7278000000000002E-2</v>
      </c>
      <c r="J280" s="3">
        <v>1.7278000000000002E-2</v>
      </c>
      <c r="K280" s="3">
        <v>-2.3915916666700001</v>
      </c>
      <c r="L280" s="3">
        <v>-2.5633091666699999</v>
      </c>
      <c r="M280" s="3"/>
      <c r="N280" s="3" t="s">
        <v>422</v>
      </c>
      <c r="O280" s="3" t="s">
        <v>344</v>
      </c>
      <c r="P280" s="3" t="s">
        <v>344</v>
      </c>
      <c r="Q280" s="3"/>
      <c r="R280" s="3" t="s">
        <v>424</v>
      </c>
      <c r="S280" s="3">
        <v>7.7624050000000002</v>
      </c>
      <c r="T280" s="3">
        <v>7.2607024999999998</v>
      </c>
      <c r="U280" s="3">
        <v>2.3050101702899999E-2</v>
      </c>
      <c r="V280" s="3">
        <v>2.93770510197E-2</v>
      </c>
      <c r="W280" s="3">
        <v>0.1717175</v>
      </c>
      <c r="X280" s="2" t="s">
        <v>425</v>
      </c>
      <c r="Y280" s="3" t="s">
        <v>426</v>
      </c>
      <c r="Z280" s="3" t="s">
        <v>32</v>
      </c>
      <c r="AA280" s="3" t="s">
        <v>427</v>
      </c>
      <c r="AB280" s="3"/>
      <c r="AC280" s="3" t="s">
        <v>428</v>
      </c>
      <c r="AD280" s="3">
        <v>2</v>
      </c>
      <c r="AE280" s="2" t="s">
        <v>420</v>
      </c>
      <c r="AF280" s="2" t="s">
        <v>423</v>
      </c>
    </row>
    <row r="281" spans="1:32" x14ac:dyDescent="0.25">
      <c r="A281" s="2" t="s">
        <v>3358</v>
      </c>
      <c r="B281" s="3">
        <v>-1.07107833333</v>
      </c>
      <c r="C281" s="2" t="s">
        <v>3359</v>
      </c>
      <c r="D281" s="2" t="s">
        <v>3360</v>
      </c>
      <c r="E281" s="3" t="s">
        <v>891</v>
      </c>
      <c r="F281" s="3" t="s">
        <v>2805</v>
      </c>
      <c r="G281" s="3" t="s">
        <v>317</v>
      </c>
      <c r="H281" s="2" t="s">
        <v>3361</v>
      </c>
      <c r="I281" s="3">
        <v>1.7308E-2</v>
      </c>
      <c r="J281" s="3">
        <v>1.7308E-2</v>
      </c>
      <c r="K281" s="3">
        <v>0.142911666667</v>
      </c>
      <c r="L281" s="3">
        <v>1.07107833333</v>
      </c>
      <c r="M281" s="3" t="s">
        <v>891</v>
      </c>
      <c r="N281" s="3"/>
      <c r="O281" s="3" t="s">
        <v>344</v>
      </c>
      <c r="P281" s="3" t="s">
        <v>344</v>
      </c>
      <c r="Q281" s="3"/>
      <c r="R281" s="3" t="s">
        <v>3362</v>
      </c>
      <c r="S281" s="3">
        <v>12.953455</v>
      </c>
      <c r="T281" s="3">
        <v>9.3641857142900005</v>
      </c>
      <c r="U281" s="3">
        <v>2.1063519265E-2</v>
      </c>
      <c r="V281" s="3">
        <v>0.38001008828900001</v>
      </c>
      <c r="W281" s="3">
        <v>-0.92816666666699998</v>
      </c>
      <c r="X281" s="2" t="s">
        <v>3363</v>
      </c>
      <c r="Y281" s="3" t="s">
        <v>3364</v>
      </c>
      <c r="Z281" s="3" t="s">
        <v>31</v>
      </c>
      <c r="AA281" s="3" t="s">
        <v>391</v>
      </c>
      <c r="AB281" s="3"/>
      <c r="AC281" s="3" t="s">
        <v>2700</v>
      </c>
      <c r="AD281" s="3">
        <v>2</v>
      </c>
      <c r="AE281" s="2" t="s">
        <v>3359</v>
      </c>
      <c r="AF281" s="2" t="s">
        <v>3361</v>
      </c>
    </row>
    <row r="282" spans="1:32" x14ac:dyDescent="0.25">
      <c r="A282" s="2" t="s">
        <v>2018</v>
      </c>
      <c r="B282" s="3">
        <v>1.17721416667</v>
      </c>
      <c r="C282" s="2" t="s">
        <v>2019</v>
      </c>
      <c r="D282" s="2" t="s">
        <v>2020</v>
      </c>
      <c r="E282" s="3" t="s">
        <v>524</v>
      </c>
      <c r="F282" s="3" t="s">
        <v>316</v>
      </c>
      <c r="G282" s="3" t="s">
        <v>317</v>
      </c>
      <c r="H282" s="2" t="s">
        <v>2021</v>
      </c>
      <c r="I282" s="3">
        <v>9.8774282111400002E-3</v>
      </c>
      <c r="J282" s="3">
        <v>1.7406000000000001E-2</v>
      </c>
      <c r="K282" s="3">
        <v>-1.7961516666699999</v>
      </c>
      <c r="L282" s="3">
        <v>-1.17721416667</v>
      </c>
      <c r="M282" s="3"/>
      <c r="N282" s="3" t="s">
        <v>524</v>
      </c>
      <c r="O282" s="3" t="s">
        <v>2022</v>
      </c>
      <c r="P282" s="3" t="s">
        <v>344</v>
      </c>
      <c r="Q282" s="3" t="s">
        <v>2023</v>
      </c>
      <c r="R282" s="3" t="s">
        <v>344</v>
      </c>
      <c r="S282" s="3">
        <v>7.7991849999999996</v>
      </c>
      <c r="T282" s="3">
        <v>11.00701125</v>
      </c>
      <c r="U282" s="3">
        <v>9.8774282111400002E-3</v>
      </c>
      <c r="V282" s="4">
        <v>6.7432262362900002E-5</v>
      </c>
      <c r="W282" s="3">
        <v>-0.61893750000000003</v>
      </c>
      <c r="X282" s="2" t="s">
        <v>2024</v>
      </c>
      <c r="Y282" s="3" t="s">
        <v>2025</v>
      </c>
      <c r="Z282" s="3" t="s">
        <v>31</v>
      </c>
      <c r="AA282" s="3" t="s">
        <v>531</v>
      </c>
      <c r="AB282" s="3"/>
      <c r="AC282" s="3" t="s">
        <v>531</v>
      </c>
      <c r="AD282" s="3">
        <v>2</v>
      </c>
      <c r="AE282" s="2" t="s">
        <v>2019</v>
      </c>
      <c r="AF282" s="2" t="s">
        <v>2021</v>
      </c>
    </row>
    <row r="283" spans="1:32" x14ac:dyDescent="0.25">
      <c r="A283" s="2" t="s">
        <v>4406</v>
      </c>
      <c r="B283" s="3">
        <v>-1.2124013333300001</v>
      </c>
      <c r="C283" s="2" t="s">
        <v>4407</v>
      </c>
      <c r="D283" s="2" t="s">
        <v>4408</v>
      </c>
      <c r="E283" s="3" t="s">
        <v>3212</v>
      </c>
      <c r="F283" s="3" t="s">
        <v>2805</v>
      </c>
      <c r="G283" s="3" t="s">
        <v>317</v>
      </c>
      <c r="H283" s="2" t="s">
        <v>4409</v>
      </c>
      <c r="I283" s="3">
        <v>1.10918996767E-2</v>
      </c>
      <c r="J283" s="3">
        <v>1.7455999999999999E-2</v>
      </c>
      <c r="K283" s="3">
        <v>-0.22308333333300001</v>
      </c>
      <c r="L283" s="3">
        <v>1.2124013333300001</v>
      </c>
      <c r="M283" s="3" t="s">
        <v>3212</v>
      </c>
      <c r="N283" s="3"/>
      <c r="O283" s="3" t="s">
        <v>4410</v>
      </c>
      <c r="P283" s="3" t="s">
        <v>4411</v>
      </c>
      <c r="Q283" s="3" t="s">
        <v>4412</v>
      </c>
      <c r="R283" s="3" t="s">
        <v>344</v>
      </c>
      <c r="S283" s="3">
        <v>8.7283000000000008</v>
      </c>
      <c r="T283" s="3">
        <v>8.2351799999999997</v>
      </c>
      <c r="U283" s="3">
        <v>1.10918996767E-2</v>
      </c>
      <c r="V283" s="3">
        <v>3.6344491453999997E-2</v>
      </c>
      <c r="W283" s="3">
        <v>-1.4354846666700001</v>
      </c>
      <c r="X283" s="2" t="s">
        <v>4413</v>
      </c>
      <c r="Y283" s="3" t="s">
        <v>4414</v>
      </c>
      <c r="Z283" s="3" t="s">
        <v>32</v>
      </c>
      <c r="AA283" s="3" t="s">
        <v>865</v>
      </c>
      <c r="AB283" s="3" t="s">
        <v>801</v>
      </c>
      <c r="AC283" s="3" t="s">
        <v>364</v>
      </c>
      <c r="AD283" s="3">
        <v>4</v>
      </c>
      <c r="AE283" s="2" t="s">
        <v>4407</v>
      </c>
      <c r="AF283" s="2" t="s">
        <v>4409</v>
      </c>
    </row>
    <row r="284" spans="1:32" x14ac:dyDescent="0.25">
      <c r="A284" s="2" t="s">
        <v>477</v>
      </c>
      <c r="B284" s="3">
        <v>2.3514083333300002</v>
      </c>
      <c r="C284" s="2" t="s">
        <v>478</v>
      </c>
      <c r="D284" s="2" t="s">
        <v>479</v>
      </c>
      <c r="E284" s="3" t="s">
        <v>480</v>
      </c>
      <c r="F284" s="3" t="s">
        <v>316</v>
      </c>
      <c r="G284" s="3" t="s">
        <v>317</v>
      </c>
      <c r="H284" s="2" t="s">
        <v>481</v>
      </c>
      <c r="I284" s="3">
        <v>1.52971551781E-2</v>
      </c>
      <c r="J284" s="3">
        <v>1.7521999999999999E-2</v>
      </c>
      <c r="K284" s="3">
        <v>-3.35819333333</v>
      </c>
      <c r="L284" s="3">
        <v>-2.3514083333300002</v>
      </c>
      <c r="M284" s="3"/>
      <c r="N284" s="3" t="s">
        <v>480</v>
      </c>
      <c r="O284" s="3" t="s">
        <v>482</v>
      </c>
      <c r="P284" s="3" t="s">
        <v>483</v>
      </c>
      <c r="Q284" s="3" t="s">
        <v>484</v>
      </c>
      <c r="R284" s="3" t="s">
        <v>485</v>
      </c>
      <c r="S284" s="3">
        <v>8.1567399999999992</v>
      </c>
      <c r="T284" s="3">
        <v>7.3694674999999998</v>
      </c>
      <c r="U284" s="3">
        <v>1.52971551781E-2</v>
      </c>
      <c r="V284" s="3">
        <v>3.8749089490600001E-3</v>
      </c>
      <c r="W284" s="3">
        <v>-1.006785</v>
      </c>
      <c r="X284" s="2" t="s">
        <v>486</v>
      </c>
      <c r="Y284" s="3" t="s">
        <v>487</v>
      </c>
      <c r="Z284" s="3" t="s">
        <v>32</v>
      </c>
      <c r="AA284" s="3" t="s">
        <v>480</v>
      </c>
      <c r="AB284" s="3"/>
      <c r="AC284" s="3" t="s">
        <v>488</v>
      </c>
      <c r="AD284" s="3">
        <v>2</v>
      </c>
      <c r="AE284" s="2" t="s">
        <v>478</v>
      </c>
      <c r="AF284" s="2" t="s">
        <v>481</v>
      </c>
    </row>
    <row r="285" spans="1:32" x14ac:dyDescent="0.25">
      <c r="A285" s="2" t="s">
        <v>5836</v>
      </c>
      <c r="B285" s="3">
        <v>-1.7689213888899999</v>
      </c>
      <c r="C285" s="2" t="s">
        <v>5837</v>
      </c>
      <c r="D285" s="2" t="s">
        <v>5838</v>
      </c>
      <c r="E285" s="3" t="s">
        <v>891</v>
      </c>
      <c r="F285" s="3" t="s">
        <v>2805</v>
      </c>
      <c r="G285" s="3" t="s">
        <v>317</v>
      </c>
      <c r="H285" s="2" t="s">
        <v>5839</v>
      </c>
      <c r="I285" s="3">
        <v>1.7651E-2</v>
      </c>
      <c r="J285" s="3">
        <v>1.7651E-2</v>
      </c>
      <c r="K285" s="3">
        <v>0.40179500000000001</v>
      </c>
      <c r="L285" s="3">
        <v>1.7689213888899999</v>
      </c>
      <c r="M285" s="3" t="s">
        <v>891</v>
      </c>
      <c r="N285" s="3"/>
      <c r="O285" s="3" t="s">
        <v>5840</v>
      </c>
      <c r="P285" s="3" t="s">
        <v>5841</v>
      </c>
      <c r="Q285" s="3" t="s">
        <v>5842</v>
      </c>
      <c r="R285" s="3" t="s">
        <v>344</v>
      </c>
      <c r="S285" s="3">
        <v>11.079364999999999</v>
      </c>
      <c r="T285" s="3">
        <v>10.2760625</v>
      </c>
      <c r="U285" s="3">
        <v>2.1022190034999999E-2</v>
      </c>
      <c r="V285" s="3">
        <v>8.6638764519699998E-2</v>
      </c>
      <c r="W285" s="3">
        <v>-1.36712638889</v>
      </c>
      <c r="X285" s="2" t="s">
        <v>5843</v>
      </c>
      <c r="Y285" s="3" t="s">
        <v>5844</v>
      </c>
      <c r="Z285" s="3" t="s">
        <v>32</v>
      </c>
      <c r="AA285" s="3" t="s">
        <v>891</v>
      </c>
      <c r="AB285" s="3" t="s">
        <v>462</v>
      </c>
      <c r="AC285" s="3" t="s">
        <v>1025</v>
      </c>
      <c r="AD285" s="3">
        <v>4</v>
      </c>
      <c r="AE285" s="2" t="s">
        <v>5837</v>
      </c>
      <c r="AF285" s="2" t="s">
        <v>5839</v>
      </c>
    </row>
    <row r="286" spans="1:32" x14ac:dyDescent="0.25">
      <c r="A286" s="2" t="s">
        <v>4572</v>
      </c>
      <c r="B286" s="3">
        <v>-1.2389763333299999</v>
      </c>
      <c r="C286" s="2" t="s">
        <v>4573</v>
      </c>
      <c r="D286" s="2" t="s">
        <v>4574</v>
      </c>
      <c r="E286" s="3" t="s">
        <v>357</v>
      </c>
      <c r="F286" s="3" t="s">
        <v>2805</v>
      </c>
      <c r="G286" s="3" t="s">
        <v>317</v>
      </c>
      <c r="H286" s="2" t="s">
        <v>4575</v>
      </c>
      <c r="I286" s="3">
        <v>3.0962365053500002E-3</v>
      </c>
      <c r="J286" s="3">
        <v>1.7652000000000001E-2</v>
      </c>
      <c r="K286" s="3">
        <v>0.23811499999999999</v>
      </c>
      <c r="L286" s="3">
        <v>1.2389763333299999</v>
      </c>
      <c r="M286" s="3" t="s">
        <v>357</v>
      </c>
      <c r="N286" s="3"/>
      <c r="O286" s="3" t="s">
        <v>4576</v>
      </c>
      <c r="P286" s="3" t="s">
        <v>4577</v>
      </c>
      <c r="Q286" s="3" t="s">
        <v>4578</v>
      </c>
      <c r="R286" s="3" t="s">
        <v>344</v>
      </c>
      <c r="S286" s="3">
        <v>9.0466650000000008</v>
      </c>
      <c r="T286" s="3">
        <v>9.4971080000000008</v>
      </c>
      <c r="U286" s="3">
        <v>3.0962365053500002E-3</v>
      </c>
      <c r="V286" s="3">
        <v>6.4693554860500005E-2</v>
      </c>
      <c r="W286" s="3">
        <v>-1.00086133333</v>
      </c>
      <c r="X286" s="2" t="s">
        <v>4579</v>
      </c>
      <c r="Y286" s="3" t="s">
        <v>4580</v>
      </c>
      <c r="Z286" s="3" t="s">
        <v>32</v>
      </c>
      <c r="AA286" s="3" t="s">
        <v>357</v>
      </c>
      <c r="AB286" s="3" t="s">
        <v>453</v>
      </c>
      <c r="AC286" s="3" t="s">
        <v>4581</v>
      </c>
      <c r="AD286" s="3">
        <v>3</v>
      </c>
      <c r="AE286" s="2" t="s">
        <v>4573</v>
      </c>
      <c r="AF286" s="2" t="s">
        <v>4575</v>
      </c>
    </row>
    <row r="287" spans="1:32" x14ac:dyDescent="0.25">
      <c r="A287" s="2" t="s">
        <v>5032</v>
      </c>
      <c r="B287" s="3">
        <v>-2.3168587500000002</v>
      </c>
      <c r="C287" s="2" t="s">
        <v>5033</v>
      </c>
      <c r="D287" s="2" t="s">
        <v>5034</v>
      </c>
      <c r="E287" s="3" t="s">
        <v>357</v>
      </c>
      <c r="F287" s="3" t="s">
        <v>2805</v>
      </c>
      <c r="G287" s="3" t="s">
        <v>317</v>
      </c>
      <c r="H287" s="2" t="s">
        <v>6049</v>
      </c>
      <c r="I287" s="3">
        <v>1.0914326398099999E-2</v>
      </c>
      <c r="J287" s="3">
        <v>1.7784000000000001E-2</v>
      </c>
      <c r="K287" s="3">
        <v>0.87533166666700002</v>
      </c>
      <c r="L287" s="3">
        <v>2.3168587500000002</v>
      </c>
      <c r="M287" s="3" t="s">
        <v>357</v>
      </c>
      <c r="N287" s="3"/>
      <c r="O287" s="3" t="s">
        <v>6050</v>
      </c>
      <c r="P287" s="3" t="s">
        <v>344</v>
      </c>
      <c r="Q287" s="3" t="s">
        <v>6051</v>
      </c>
      <c r="R287" s="3" t="s">
        <v>344</v>
      </c>
      <c r="S287" s="3">
        <v>8.5619750000000003</v>
      </c>
      <c r="T287" s="3">
        <v>8.9284237500000003</v>
      </c>
      <c r="U287" s="3">
        <v>1.0914326398099999E-2</v>
      </c>
      <c r="V287" s="3">
        <v>0.10675098002900001</v>
      </c>
      <c r="W287" s="3">
        <v>-1.44152708333</v>
      </c>
      <c r="X287" s="2" t="s">
        <v>5039</v>
      </c>
      <c r="Y287" s="3" t="s">
        <v>6052</v>
      </c>
      <c r="Z287" s="3" t="s">
        <v>32</v>
      </c>
      <c r="AA287" s="3" t="s">
        <v>357</v>
      </c>
      <c r="AB287" s="3" t="s">
        <v>1506</v>
      </c>
      <c r="AC287" s="3" t="s">
        <v>1017</v>
      </c>
      <c r="AD287" s="3">
        <v>5</v>
      </c>
      <c r="AE287" s="2" t="s">
        <v>5033</v>
      </c>
      <c r="AF287" s="2" t="s">
        <v>6049</v>
      </c>
    </row>
    <row r="288" spans="1:32" x14ac:dyDescent="0.25">
      <c r="A288" s="2" t="s">
        <v>4676</v>
      </c>
      <c r="B288" s="3">
        <v>-1.2587325</v>
      </c>
      <c r="C288" s="2" t="s">
        <v>4677</v>
      </c>
      <c r="D288" s="2" t="s">
        <v>4678</v>
      </c>
      <c r="E288" s="3" t="s">
        <v>891</v>
      </c>
      <c r="F288" s="3" t="s">
        <v>2805</v>
      </c>
      <c r="G288" s="3" t="s">
        <v>317</v>
      </c>
      <c r="H288" s="2" t="s">
        <v>4679</v>
      </c>
      <c r="I288" s="3">
        <v>1.02782776185E-2</v>
      </c>
      <c r="J288" s="3">
        <v>1.7804E-2</v>
      </c>
      <c r="K288" s="3">
        <v>-0.12848166666700001</v>
      </c>
      <c r="L288" s="3">
        <v>1.2587325</v>
      </c>
      <c r="M288" s="3" t="s">
        <v>891</v>
      </c>
      <c r="N288" s="3"/>
      <c r="O288" s="3" t="s">
        <v>4680</v>
      </c>
      <c r="P288" s="3" t="s">
        <v>4681</v>
      </c>
      <c r="Q288" s="3" t="s">
        <v>4682</v>
      </c>
      <c r="R288" s="3" t="s">
        <v>344</v>
      </c>
      <c r="S288" s="3">
        <v>10.995765</v>
      </c>
      <c r="T288" s="3">
        <v>8.3293724999999998</v>
      </c>
      <c r="U288" s="3">
        <v>1.02782776185E-2</v>
      </c>
      <c r="V288" s="3">
        <v>0.60071387221500006</v>
      </c>
      <c r="W288" s="3">
        <v>-1.38721416667</v>
      </c>
      <c r="X288" s="2" t="s">
        <v>4683</v>
      </c>
      <c r="Y288" s="3" t="s">
        <v>4684</v>
      </c>
      <c r="Z288" s="3" t="s">
        <v>32</v>
      </c>
      <c r="AA288" s="3" t="s">
        <v>391</v>
      </c>
      <c r="AB288" s="3"/>
      <c r="AC288" s="3" t="s">
        <v>4685</v>
      </c>
      <c r="AD288" s="3">
        <v>2</v>
      </c>
      <c r="AE288" s="2" t="s">
        <v>4677</v>
      </c>
      <c r="AF288" s="2" t="s">
        <v>4679</v>
      </c>
    </row>
    <row r="289" spans="1:32" x14ac:dyDescent="0.25">
      <c r="A289" s="2" t="s">
        <v>6079</v>
      </c>
      <c r="B289" s="3">
        <v>-2.6318649999999999</v>
      </c>
      <c r="C289" s="2" t="s">
        <v>6080</v>
      </c>
      <c r="D289" s="2" t="s">
        <v>6081</v>
      </c>
      <c r="E289" s="3" t="s">
        <v>422</v>
      </c>
      <c r="F289" s="3" t="s">
        <v>2805</v>
      </c>
      <c r="G289" s="3" t="s">
        <v>317</v>
      </c>
      <c r="H289" s="2" t="s">
        <v>6082</v>
      </c>
      <c r="I289" s="3">
        <v>3.7099578670500002E-3</v>
      </c>
      <c r="J289" s="3">
        <v>1.787E-2</v>
      </c>
      <c r="K289" s="3">
        <v>2.4171516666700001</v>
      </c>
      <c r="L289" s="3">
        <v>2.6318649999999999</v>
      </c>
      <c r="M289" s="3" t="s">
        <v>422</v>
      </c>
      <c r="N289" s="3"/>
      <c r="O289" s="3" t="s">
        <v>6083</v>
      </c>
      <c r="P289" s="3" t="s">
        <v>6084</v>
      </c>
      <c r="Q289" s="3" t="s">
        <v>6085</v>
      </c>
      <c r="R289" s="3" t="s">
        <v>6086</v>
      </c>
      <c r="S289" s="3">
        <v>7.3446249999999997</v>
      </c>
      <c r="T289" s="3">
        <v>6.7336049999999998</v>
      </c>
      <c r="U289" s="3">
        <v>3.7099578670500002E-3</v>
      </c>
      <c r="V289" s="3">
        <v>5.3332559976399997E-2</v>
      </c>
      <c r="W289" s="3">
        <v>-0.21471333333299999</v>
      </c>
      <c r="X289" s="2" t="s">
        <v>6087</v>
      </c>
      <c r="Y289" s="3" t="s">
        <v>6088</v>
      </c>
      <c r="Z289" s="3" t="s">
        <v>32</v>
      </c>
      <c r="AA289" s="3" t="s">
        <v>315</v>
      </c>
      <c r="AB289" s="3" t="s">
        <v>1193</v>
      </c>
      <c r="AC289" s="3" t="s">
        <v>997</v>
      </c>
      <c r="AD289" s="3">
        <v>5</v>
      </c>
      <c r="AE289" s="2" t="s">
        <v>6080</v>
      </c>
      <c r="AF289" s="2" t="s">
        <v>6082</v>
      </c>
    </row>
    <row r="290" spans="1:32" x14ac:dyDescent="0.25">
      <c r="A290" s="2" t="s">
        <v>563</v>
      </c>
      <c r="B290" s="3">
        <v>1.5454574999999999</v>
      </c>
      <c r="C290" s="2" t="s">
        <v>564</v>
      </c>
      <c r="D290" s="2" t="s">
        <v>565</v>
      </c>
      <c r="E290" s="3" t="s">
        <v>652</v>
      </c>
      <c r="F290" s="3" t="s">
        <v>316</v>
      </c>
      <c r="G290" s="3" t="s">
        <v>317</v>
      </c>
      <c r="H290" s="2" t="s">
        <v>1080</v>
      </c>
      <c r="I290" s="3">
        <v>1.3591562016E-2</v>
      </c>
      <c r="J290" s="3">
        <v>1.7942E-2</v>
      </c>
      <c r="K290" s="3">
        <v>-0.33315499999999998</v>
      </c>
      <c r="L290" s="3">
        <v>-1.5454574999999999</v>
      </c>
      <c r="M290" s="3"/>
      <c r="N290" s="3" t="s">
        <v>652</v>
      </c>
      <c r="O290" s="3" t="s">
        <v>1081</v>
      </c>
      <c r="P290" s="3" t="s">
        <v>1082</v>
      </c>
      <c r="Q290" s="3" t="s">
        <v>1083</v>
      </c>
      <c r="R290" s="3" t="s">
        <v>344</v>
      </c>
      <c r="S290" s="3">
        <v>6.5564249999999999</v>
      </c>
      <c r="T290" s="3">
        <v>9.8800425000000001</v>
      </c>
      <c r="U290" s="3">
        <v>1.3591562016E-2</v>
      </c>
      <c r="V290" s="3">
        <v>0.29885001377300002</v>
      </c>
      <c r="W290" s="3">
        <v>1.2123025000000001</v>
      </c>
      <c r="X290" s="2" t="s">
        <v>570</v>
      </c>
      <c r="Y290" s="3" t="s">
        <v>1084</v>
      </c>
      <c r="Z290" s="3" t="s">
        <v>32</v>
      </c>
      <c r="AA290" s="3" t="s">
        <v>652</v>
      </c>
      <c r="AB290" s="3"/>
      <c r="AC290" s="3" t="s">
        <v>338</v>
      </c>
      <c r="AD290" s="3">
        <v>2</v>
      </c>
      <c r="AE290" s="2" t="s">
        <v>564</v>
      </c>
      <c r="AF290" s="2" t="s">
        <v>1080</v>
      </c>
    </row>
    <row r="291" spans="1:32" x14ac:dyDescent="0.25">
      <c r="A291" s="2" t="s">
        <v>5850</v>
      </c>
      <c r="B291" s="3">
        <v>-1.78423428571</v>
      </c>
      <c r="C291" s="2" t="s">
        <v>5851</v>
      </c>
      <c r="D291" s="2" t="s">
        <v>5852</v>
      </c>
      <c r="E291" s="3" t="s">
        <v>315</v>
      </c>
      <c r="F291" s="3" t="s">
        <v>2805</v>
      </c>
      <c r="G291" s="3" t="s">
        <v>317</v>
      </c>
      <c r="H291" s="2" t="s">
        <v>5853</v>
      </c>
      <c r="I291" s="3">
        <v>2.9773012239600002E-3</v>
      </c>
      <c r="J291" s="3">
        <v>1.7984E-2</v>
      </c>
      <c r="K291" s="3">
        <v>1.6900866666700001</v>
      </c>
      <c r="L291" s="3">
        <v>1.78423428571</v>
      </c>
      <c r="M291" s="3" t="s">
        <v>315</v>
      </c>
      <c r="N291" s="3"/>
      <c r="O291" s="3" t="s">
        <v>344</v>
      </c>
      <c r="P291" s="3" t="s">
        <v>344</v>
      </c>
      <c r="Q291" s="3"/>
      <c r="R291" s="3" t="s">
        <v>344</v>
      </c>
      <c r="S291" s="3">
        <v>4.52888</v>
      </c>
      <c r="T291" s="3">
        <v>7.3376371428600002</v>
      </c>
      <c r="U291" s="3">
        <v>2.9773012239600002E-3</v>
      </c>
      <c r="V291" s="3">
        <v>1.0438832749500001E-2</v>
      </c>
      <c r="W291" s="3">
        <v>-9.4147619047599995E-2</v>
      </c>
      <c r="X291" s="2" t="s">
        <v>5854</v>
      </c>
      <c r="Y291" s="3" t="s">
        <v>5855</v>
      </c>
      <c r="Z291" s="3" t="s">
        <v>32</v>
      </c>
      <c r="AA291" s="3" t="s">
        <v>422</v>
      </c>
      <c r="AB291" s="3"/>
      <c r="AC291" s="3" t="s">
        <v>659</v>
      </c>
      <c r="AD291" s="3">
        <v>2</v>
      </c>
      <c r="AE291" s="2" t="s">
        <v>5851</v>
      </c>
      <c r="AF291" s="2" t="s">
        <v>5853</v>
      </c>
    </row>
    <row r="292" spans="1:32" x14ac:dyDescent="0.25">
      <c r="A292" s="2" t="s">
        <v>4814</v>
      </c>
      <c r="B292" s="3">
        <v>-1.2930115151499999</v>
      </c>
      <c r="C292" s="2" t="s">
        <v>4815</v>
      </c>
      <c r="D292" s="2" t="s">
        <v>4816</v>
      </c>
      <c r="E292" s="3" t="s">
        <v>652</v>
      </c>
      <c r="F292" s="3" t="s">
        <v>2805</v>
      </c>
      <c r="G292" s="3" t="s">
        <v>317</v>
      </c>
      <c r="H292" s="2" t="s">
        <v>4817</v>
      </c>
      <c r="I292" s="3">
        <v>1.05027354883E-2</v>
      </c>
      <c r="J292" s="3">
        <v>1.8038999999999999E-2</v>
      </c>
      <c r="K292" s="3">
        <v>0.21187333333300001</v>
      </c>
      <c r="L292" s="3">
        <v>1.2930115151499999</v>
      </c>
      <c r="M292" s="3" t="s">
        <v>652</v>
      </c>
      <c r="N292" s="3"/>
      <c r="O292" s="3" t="s">
        <v>344</v>
      </c>
      <c r="P292" s="3" t="s">
        <v>344</v>
      </c>
      <c r="Q292" s="3"/>
      <c r="R292" s="3" t="s">
        <v>4818</v>
      </c>
      <c r="S292" s="3">
        <v>7.2491199999999996</v>
      </c>
      <c r="T292" s="3">
        <v>7.1543836363600004</v>
      </c>
      <c r="U292" s="3">
        <v>1.05027354883E-2</v>
      </c>
      <c r="V292" s="3">
        <v>0.23585219235300001</v>
      </c>
      <c r="W292" s="3">
        <v>-1.0811381818200001</v>
      </c>
      <c r="X292" s="2" t="s">
        <v>4819</v>
      </c>
      <c r="Y292" s="3" t="s">
        <v>4820</v>
      </c>
      <c r="Z292" s="3" t="s">
        <v>31</v>
      </c>
      <c r="AA292" s="3" t="s">
        <v>652</v>
      </c>
      <c r="AB292" s="3"/>
      <c r="AC292" s="3" t="s">
        <v>922</v>
      </c>
      <c r="AD292" s="3">
        <v>2</v>
      </c>
      <c r="AE292" s="2" t="s">
        <v>4815</v>
      </c>
      <c r="AF292" s="2" t="s">
        <v>4817</v>
      </c>
    </row>
    <row r="293" spans="1:32" x14ac:dyDescent="0.25">
      <c r="A293" s="2" t="s">
        <v>3209</v>
      </c>
      <c r="B293" s="3">
        <v>-1.0481183333299999</v>
      </c>
      <c r="C293" s="2" t="s">
        <v>3210</v>
      </c>
      <c r="D293" s="2" t="s">
        <v>3211</v>
      </c>
      <c r="E293" s="3" t="s">
        <v>3212</v>
      </c>
      <c r="F293" s="3" t="s">
        <v>2805</v>
      </c>
      <c r="G293" s="3" t="s">
        <v>317</v>
      </c>
      <c r="H293" s="2" t="s">
        <v>3213</v>
      </c>
      <c r="I293" s="3">
        <v>2.96888256813E-3</v>
      </c>
      <c r="J293" s="3">
        <v>1.8126E-2</v>
      </c>
      <c r="K293" s="3">
        <v>0.17631666666699999</v>
      </c>
      <c r="L293" s="3">
        <v>1.0481183333299999</v>
      </c>
      <c r="M293" s="3" t="s">
        <v>3212</v>
      </c>
      <c r="N293" s="3"/>
      <c r="O293" s="3" t="s">
        <v>3214</v>
      </c>
      <c r="P293" s="3" t="s">
        <v>3215</v>
      </c>
      <c r="Q293" s="3" t="s">
        <v>3216</v>
      </c>
      <c r="R293" s="3" t="s">
        <v>807</v>
      </c>
      <c r="S293" s="3">
        <v>7.7333699999999999</v>
      </c>
      <c r="T293" s="3">
        <v>7.3291300000000001</v>
      </c>
      <c r="U293" s="3">
        <v>2.96888256813E-3</v>
      </c>
      <c r="V293" s="3">
        <v>0.37909414681100001</v>
      </c>
      <c r="W293" s="3">
        <v>-0.87180166666699999</v>
      </c>
      <c r="X293" s="2" t="s">
        <v>3217</v>
      </c>
      <c r="Y293" s="3" t="s">
        <v>3218</v>
      </c>
      <c r="Z293" s="3" t="s">
        <v>32</v>
      </c>
      <c r="AA293" s="3" t="s">
        <v>865</v>
      </c>
      <c r="AB293" s="3" t="s">
        <v>3219</v>
      </c>
      <c r="AC293" s="3" t="s">
        <v>1025</v>
      </c>
      <c r="AD293" s="3">
        <v>5</v>
      </c>
      <c r="AE293" s="2" t="s">
        <v>3210</v>
      </c>
      <c r="AF293" s="2" t="s">
        <v>3213</v>
      </c>
    </row>
    <row r="294" spans="1:32" x14ac:dyDescent="0.25">
      <c r="A294" s="2" t="s">
        <v>3729</v>
      </c>
      <c r="B294" s="3">
        <v>-1.3396722222199999</v>
      </c>
      <c r="C294" s="2" t="s">
        <v>3730</v>
      </c>
      <c r="D294" s="2" t="s">
        <v>3731</v>
      </c>
      <c r="E294" s="3" t="s">
        <v>2214</v>
      </c>
      <c r="F294" s="3" t="s">
        <v>2805</v>
      </c>
      <c r="G294" s="3" t="s">
        <v>317</v>
      </c>
      <c r="H294" s="2" t="s">
        <v>4991</v>
      </c>
      <c r="I294" s="3">
        <v>1.74996952969E-2</v>
      </c>
      <c r="J294" s="3">
        <v>1.813E-2</v>
      </c>
      <c r="K294" s="3">
        <v>0.26642833333299998</v>
      </c>
      <c r="L294" s="3">
        <v>1.3396722222199999</v>
      </c>
      <c r="M294" s="3" t="s">
        <v>2214</v>
      </c>
      <c r="N294" s="3"/>
      <c r="O294" s="3" t="s">
        <v>3733</v>
      </c>
      <c r="P294" s="3" t="s">
        <v>3734</v>
      </c>
      <c r="Q294" s="3" t="s">
        <v>3735</v>
      </c>
      <c r="R294" s="3" t="s">
        <v>807</v>
      </c>
      <c r="S294" s="3">
        <v>11.447265</v>
      </c>
      <c r="T294" s="3">
        <v>9.8294650000000008</v>
      </c>
      <c r="U294" s="3">
        <v>1.74996952969E-2</v>
      </c>
      <c r="V294" s="3">
        <v>5.4157496007600003E-2</v>
      </c>
      <c r="W294" s="3">
        <v>-1.07324388889</v>
      </c>
      <c r="X294" s="2" t="s">
        <v>3736</v>
      </c>
      <c r="Y294" s="3" t="s">
        <v>3737</v>
      </c>
      <c r="Z294" s="3" t="s">
        <v>32</v>
      </c>
      <c r="AA294" s="3" t="s">
        <v>581</v>
      </c>
      <c r="AB294" s="3" t="s">
        <v>337</v>
      </c>
      <c r="AC294" s="3" t="s">
        <v>2864</v>
      </c>
      <c r="AD294" s="3">
        <v>3</v>
      </c>
      <c r="AE294" s="2" t="s">
        <v>3730</v>
      </c>
      <c r="AF294" s="2" t="s">
        <v>4991</v>
      </c>
    </row>
    <row r="295" spans="1:32" x14ac:dyDescent="0.25">
      <c r="A295" s="2" t="s">
        <v>3696</v>
      </c>
      <c r="B295" s="3">
        <v>-1.1893263333299999</v>
      </c>
      <c r="C295" s="2" t="s">
        <v>3697</v>
      </c>
      <c r="D295" s="2" t="s">
        <v>3698</v>
      </c>
      <c r="E295" s="3" t="s">
        <v>652</v>
      </c>
      <c r="F295" s="3" t="s">
        <v>2805</v>
      </c>
      <c r="G295" s="3" t="s">
        <v>317</v>
      </c>
      <c r="H295" s="2" t="s">
        <v>4329</v>
      </c>
      <c r="I295" s="3">
        <v>1.1175107567100001E-2</v>
      </c>
      <c r="J295" s="3">
        <v>1.8179000000000001E-2</v>
      </c>
      <c r="K295" s="3">
        <v>-1.5866666666699999E-2</v>
      </c>
      <c r="L295" s="3">
        <v>1.1893263333299999</v>
      </c>
      <c r="M295" s="3" t="s">
        <v>652</v>
      </c>
      <c r="N295" s="3"/>
      <c r="O295" s="3" t="s">
        <v>4330</v>
      </c>
      <c r="P295" s="3" t="s">
        <v>4331</v>
      </c>
      <c r="Q295" s="3" t="s">
        <v>4332</v>
      </c>
      <c r="R295" s="3" t="s">
        <v>344</v>
      </c>
      <c r="S295" s="3">
        <v>11.46069</v>
      </c>
      <c r="T295" s="3">
        <v>10.190875</v>
      </c>
      <c r="U295" s="3">
        <v>1.1175107567100001E-2</v>
      </c>
      <c r="V295" s="3">
        <v>0.83553292691299996</v>
      </c>
      <c r="W295" s="3">
        <v>-1.205193</v>
      </c>
      <c r="X295" s="2" t="s">
        <v>3703</v>
      </c>
      <c r="Y295" s="3" t="s">
        <v>4333</v>
      </c>
      <c r="Z295" s="3" t="s">
        <v>31</v>
      </c>
      <c r="AA295" s="3" t="s">
        <v>652</v>
      </c>
      <c r="AB295" s="3"/>
      <c r="AC295" s="3" t="s">
        <v>3705</v>
      </c>
      <c r="AD295" s="3">
        <v>2</v>
      </c>
      <c r="AE295" s="2" t="s">
        <v>3697</v>
      </c>
      <c r="AF295" s="2" t="s">
        <v>4329</v>
      </c>
    </row>
    <row r="296" spans="1:32" x14ac:dyDescent="0.25">
      <c r="A296" s="2" t="s">
        <v>2194</v>
      </c>
      <c r="B296" s="3">
        <v>1.13190208333</v>
      </c>
      <c r="C296" s="2" t="s">
        <v>2195</v>
      </c>
      <c r="D296" s="2" t="s">
        <v>2196</v>
      </c>
      <c r="E296" s="3" t="s">
        <v>2197</v>
      </c>
      <c r="F296" s="3" t="s">
        <v>316</v>
      </c>
      <c r="G296" s="3" t="s">
        <v>317</v>
      </c>
      <c r="H296" s="2" t="s">
        <v>2198</v>
      </c>
      <c r="I296" s="3">
        <v>1.5463219403599999E-2</v>
      </c>
      <c r="J296" s="3">
        <v>1.8276000000000001E-2</v>
      </c>
      <c r="K296" s="3">
        <v>-0.63166</v>
      </c>
      <c r="L296" s="3">
        <v>-1.13190208333</v>
      </c>
      <c r="M296" s="3"/>
      <c r="N296" s="3" t="s">
        <v>2197</v>
      </c>
      <c r="O296" s="3" t="s">
        <v>2199</v>
      </c>
      <c r="P296" s="3" t="s">
        <v>2200</v>
      </c>
      <c r="Q296" s="3" t="s">
        <v>2201</v>
      </c>
      <c r="R296" s="3" t="s">
        <v>344</v>
      </c>
      <c r="S296" s="3">
        <v>6.1683700000000004</v>
      </c>
      <c r="T296" s="3">
        <v>7.5992187500000004</v>
      </c>
      <c r="U296" s="3">
        <v>1.5463219403599999E-2</v>
      </c>
      <c r="V296" s="3">
        <v>0.100342938996</v>
      </c>
      <c r="W296" s="3">
        <v>0.50024208333300002</v>
      </c>
      <c r="X296" s="2" t="s">
        <v>2202</v>
      </c>
      <c r="Y296" s="3" t="s">
        <v>2203</v>
      </c>
      <c r="Z296" s="3" t="s">
        <v>32</v>
      </c>
      <c r="AA296" s="3"/>
      <c r="AB296" s="3" t="s">
        <v>459</v>
      </c>
      <c r="AC296" s="3" t="s">
        <v>2204</v>
      </c>
      <c r="AD296" s="3">
        <v>3</v>
      </c>
      <c r="AE296" s="2" t="s">
        <v>2195</v>
      </c>
      <c r="AF296" s="2" t="s">
        <v>2198</v>
      </c>
    </row>
    <row r="297" spans="1:32" x14ac:dyDescent="0.25">
      <c r="A297" s="2" t="s">
        <v>1118</v>
      </c>
      <c r="B297" s="3">
        <v>-1.2696383333300001</v>
      </c>
      <c r="C297" s="2" t="s">
        <v>1119</v>
      </c>
      <c r="D297" s="2" t="s">
        <v>1120</v>
      </c>
      <c r="E297" s="3" t="s">
        <v>891</v>
      </c>
      <c r="F297" s="3" t="s">
        <v>2805</v>
      </c>
      <c r="G297" s="3" t="s">
        <v>317</v>
      </c>
      <c r="H297" s="2" t="s">
        <v>4692</v>
      </c>
      <c r="I297" s="3">
        <v>1.8304000000000001E-2</v>
      </c>
      <c r="J297" s="3">
        <v>1.8304000000000001E-2</v>
      </c>
      <c r="K297" s="3">
        <v>9.9466666666699996E-2</v>
      </c>
      <c r="L297" s="3">
        <v>1.2696383333300001</v>
      </c>
      <c r="M297" s="3" t="s">
        <v>891</v>
      </c>
      <c r="N297" s="3"/>
      <c r="O297" s="3" t="s">
        <v>344</v>
      </c>
      <c r="P297" s="3" t="s">
        <v>344</v>
      </c>
      <c r="Q297" s="3"/>
      <c r="R297" s="3" t="s">
        <v>344</v>
      </c>
      <c r="S297" s="3">
        <v>8.5112199999999998</v>
      </c>
      <c r="T297" s="3">
        <v>9.1506375000000002</v>
      </c>
      <c r="U297" s="3">
        <v>1.8873454905799999E-2</v>
      </c>
      <c r="V297" s="3">
        <v>0.73443673314299995</v>
      </c>
      <c r="W297" s="3">
        <v>-1.1701716666699999</v>
      </c>
      <c r="X297" s="2" t="s">
        <v>1122</v>
      </c>
      <c r="Y297" s="3" t="s">
        <v>1123</v>
      </c>
      <c r="Z297" s="3" t="s">
        <v>31</v>
      </c>
      <c r="AA297" s="3" t="s">
        <v>391</v>
      </c>
      <c r="AB297" s="3"/>
      <c r="AC297" s="3" t="s">
        <v>357</v>
      </c>
      <c r="AD297" s="3">
        <v>2</v>
      </c>
      <c r="AE297" s="2" t="s">
        <v>1119</v>
      </c>
      <c r="AF297" s="2" t="s">
        <v>4692</v>
      </c>
    </row>
    <row r="298" spans="1:32" x14ac:dyDescent="0.25">
      <c r="A298" s="2" t="s">
        <v>4755</v>
      </c>
      <c r="B298" s="3">
        <v>-1.84202111111</v>
      </c>
      <c r="C298" s="2" t="s">
        <v>4756</v>
      </c>
      <c r="D298" s="2" t="s">
        <v>4757</v>
      </c>
      <c r="E298" s="3" t="s">
        <v>1874</v>
      </c>
      <c r="F298" s="3" t="s">
        <v>2805</v>
      </c>
      <c r="G298" s="3" t="s">
        <v>317</v>
      </c>
      <c r="H298" s="2" t="s">
        <v>5906</v>
      </c>
      <c r="I298" s="3">
        <v>1.0996614641299999E-2</v>
      </c>
      <c r="J298" s="3">
        <v>1.8322000000000001E-2</v>
      </c>
      <c r="K298" s="3">
        <v>0.50786166666699994</v>
      </c>
      <c r="L298" s="3">
        <v>1.84202111111</v>
      </c>
      <c r="M298" s="3" t="s">
        <v>1874</v>
      </c>
      <c r="N298" s="3"/>
      <c r="O298" s="3" t="s">
        <v>5907</v>
      </c>
      <c r="P298" s="3" t="s">
        <v>5752</v>
      </c>
      <c r="Q298" s="3" t="s">
        <v>5908</v>
      </c>
      <c r="R298" s="3" t="s">
        <v>807</v>
      </c>
      <c r="S298" s="3">
        <v>6.1645349999999999</v>
      </c>
      <c r="T298" s="3">
        <v>7.0567283333299997</v>
      </c>
      <c r="U298" s="3">
        <v>1.0996614641299999E-2</v>
      </c>
      <c r="V298" s="3">
        <v>0.12756126115899999</v>
      </c>
      <c r="W298" s="3">
        <v>-1.33415944444</v>
      </c>
      <c r="X298" s="2" t="s">
        <v>4762</v>
      </c>
      <c r="Y298" s="3" t="s">
        <v>5909</v>
      </c>
      <c r="Z298" s="3" t="s">
        <v>32</v>
      </c>
      <c r="AA298" s="3" t="s">
        <v>499</v>
      </c>
      <c r="AB298" s="3"/>
      <c r="AC298" s="3" t="s">
        <v>499</v>
      </c>
      <c r="AD298" s="3">
        <v>2</v>
      </c>
      <c r="AE298" s="2" t="s">
        <v>4756</v>
      </c>
      <c r="AF298" s="2" t="s">
        <v>5906</v>
      </c>
    </row>
    <row r="299" spans="1:32" x14ac:dyDescent="0.25">
      <c r="A299" s="2" t="s">
        <v>1845</v>
      </c>
      <c r="B299" s="3">
        <v>-1.0555202777799999</v>
      </c>
      <c r="C299" s="2" t="s">
        <v>1846</v>
      </c>
      <c r="D299" s="2" t="s">
        <v>1847</v>
      </c>
      <c r="E299" s="3" t="s">
        <v>652</v>
      </c>
      <c r="F299" s="3" t="s">
        <v>2805</v>
      </c>
      <c r="G299" s="3" t="s">
        <v>317</v>
      </c>
      <c r="H299" s="2" t="s">
        <v>3272</v>
      </c>
      <c r="I299" s="3">
        <v>3.7067968491299999E-3</v>
      </c>
      <c r="J299" s="3">
        <v>1.8327E-2</v>
      </c>
      <c r="K299" s="3">
        <v>0.106698333333</v>
      </c>
      <c r="L299" s="3">
        <v>1.0555202777799999</v>
      </c>
      <c r="M299" s="3" t="s">
        <v>652</v>
      </c>
      <c r="N299" s="3"/>
      <c r="O299" s="3" t="s">
        <v>3273</v>
      </c>
      <c r="P299" s="3" t="s">
        <v>3274</v>
      </c>
      <c r="Q299" s="3" t="s">
        <v>3275</v>
      </c>
      <c r="R299" s="3" t="s">
        <v>517</v>
      </c>
      <c r="S299" s="3">
        <v>8.3517050000000008</v>
      </c>
      <c r="T299" s="3">
        <v>9.3166808333300004</v>
      </c>
      <c r="U299" s="3">
        <v>3.7067968491299999E-3</v>
      </c>
      <c r="V299" s="3">
        <v>0.26592746232100001</v>
      </c>
      <c r="W299" s="3">
        <v>-0.94882194444400003</v>
      </c>
      <c r="X299" s="2" t="s">
        <v>1853</v>
      </c>
      <c r="Y299" s="3" t="s">
        <v>3276</v>
      </c>
      <c r="Z299" s="3" t="s">
        <v>31</v>
      </c>
      <c r="AA299" s="3" t="s">
        <v>652</v>
      </c>
      <c r="AB299" s="3"/>
      <c r="AC299" s="3" t="s">
        <v>1855</v>
      </c>
      <c r="AD299" s="3">
        <v>2</v>
      </c>
      <c r="AE299" s="2" t="s">
        <v>1846</v>
      </c>
      <c r="AF299" s="2" t="s">
        <v>3272</v>
      </c>
    </row>
    <row r="300" spans="1:32" x14ac:dyDescent="0.25">
      <c r="A300" s="2" t="s">
        <v>6023</v>
      </c>
      <c r="B300" s="3">
        <v>-2.1648436363600001</v>
      </c>
      <c r="C300" s="2" t="s">
        <v>6024</v>
      </c>
      <c r="D300" s="2" t="s">
        <v>6025</v>
      </c>
      <c r="E300" s="3" t="s">
        <v>1186</v>
      </c>
      <c r="F300" s="3" t="s">
        <v>2805</v>
      </c>
      <c r="G300" s="3" t="s">
        <v>317</v>
      </c>
      <c r="H300" s="2" t="s">
        <v>6026</v>
      </c>
      <c r="I300" s="3">
        <v>1.6995280599699999E-2</v>
      </c>
      <c r="J300" s="3">
        <v>1.8341E-2</v>
      </c>
      <c r="K300" s="3">
        <v>2.5824850000000001</v>
      </c>
      <c r="L300" s="3">
        <v>2.1648436363600001</v>
      </c>
      <c r="M300" s="3" t="s">
        <v>1186</v>
      </c>
      <c r="N300" s="3"/>
      <c r="O300" s="3" t="s">
        <v>344</v>
      </c>
      <c r="P300" s="3" t="s">
        <v>344</v>
      </c>
      <c r="Q300" s="3"/>
      <c r="R300" s="3" t="s">
        <v>6027</v>
      </c>
      <c r="S300" s="3">
        <v>4.2524050000000004</v>
      </c>
      <c r="T300" s="3">
        <v>7.6533150000000001</v>
      </c>
      <c r="U300" s="3">
        <v>1.6995280599699999E-2</v>
      </c>
      <c r="V300" s="3">
        <v>2.5849448995799999E-3</v>
      </c>
      <c r="W300" s="3">
        <v>0.41764136363600002</v>
      </c>
      <c r="X300" s="2" t="s">
        <v>6028</v>
      </c>
      <c r="Y300" s="3" t="s">
        <v>6029</v>
      </c>
      <c r="Z300" s="3" t="s">
        <v>31</v>
      </c>
      <c r="AA300" s="3" t="s">
        <v>1186</v>
      </c>
      <c r="AB300" s="3"/>
      <c r="AC300" s="3" t="s">
        <v>922</v>
      </c>
      <c r="AD300" s="3">
        <v>2</v>
      </c>
      <c r="AE300" s="2" t="s">
        <v>6024</v>
      </c>
      <c r="AF300" s="2" t="s">
        <v>6026</v>
      </c>
    </row>
    <row r="301" spans="1:32" x14ac:dyDescent="0.25">
      <c r="A301" s="2" t="s">
        <v>3152</v>
      </c>
      <c r="B301" s="3">
        <v>-1.04384416667</v>
      </c>
      <c r="C301" s="2" t="s">
        <v>3153</v>
      </c>
      <c r="D301" s="2" t="s">
        <v>3154</v>
      </c>
      <c r="E301" s="3" t="s">
        <v>400</v>
      </c>
      <c r="F301" s="3" t="s">
        <v>2805</v>
      </c>
      <c r="G301" s="3" t="s">
        <v>317</v>
      </c>
      <c r="H301" s="2" t="s">
        <v>3155</v>
      </c>
      <c r="I301" s="3">
        <v>4.1728724980700004E-3</v>
      </c>
      <c r="J301" s="3">
        <v>1.8363000000000001E-2</v>
      </c>
      <c r="K301" s="3">
        <v>0.30912499999999998</v>
      </c>
      <c r="L301" s="3">
        <v>1.04384416667</v>
      </c>
      <c r="M301" s="3" t="s">
        <v>400</v>
      </c>
      <c r="N301" s="3"/>
      <c r="O301" s="3" t="s">
        <v>3156</v>
      </c>
      <c r="P301" s="3" t="s">
        <v>3157</v>
      </c>
      <c r="Q301" s="3" t="s">
        <v>3158</v>
      </c>
      <c r="R301" s="3" t="s">
        <v>344</v>
      </c>
      <c r="S301" s="3">
        <v>6.783995</v>
      </c>
      <c r="T301" s="3">
        <v>9.3747924999999999</v>
      </c>
      <c r="U301" s="3">
        <v>4.1728724980700004E-3</v>
      </c>
      <c r="V301" s="3">
        <v>0.19126527317</v>
      </c>
      <c r="W301" s="3">
        <v>-0.73471916666699999</v>
      </c>
      <c r="X301" s="2" t="s">
        <v>3159</v>
      </c>
      <c r="Y301" s="3" t="s">
        <v>3160</v>
      </c>
      <c r="Z301" s="3" t="s">
        <v>32</v>
      </c>
      <c r="AA301" s="3" t="s">
        <v>3161</v>
      </c>
      <c r="AB301" s="3"/>
      <c r="AC301" s="3" t="s">
        <v>922</v>
      </c>
      <c r="AD301" s="3">
        <v>2</v>
      </c>
      <c r="AE301" s="2" t="s">
        <v>3153</v>
      </c>
      <c r="AF301" s="2" t="s">
        <v>3155</v>
      </c>
    </row>
    <row r="302" spans="1:32" x14ac:dyDescent="0.25">
      <c r="A302" s="2" t="s">
        <v>754</v>
      </c>
      <c r="B302" s="3">
        <v>1.74457375</v>
      </c>
      <c r="C302" s="2" t="s">
        <v>755</v>
      </c>
      <c r="D302" s="2" t="s">
        <v>756</v>
      </c>
      <c r="E302" s="3" t="s">
        <v>757</v>
      </c>
      <c r="F302" s="3" t="s">
        <v>316</v>
      </c>
      <c r="G302" s="3" t="s">
        <v>317</v>
      </c>
      <c r="H302" s="2" t="s">
        <v>758</v>
      </c>
      <c r="I302" s="3">
        <v>3.8882426375600001E-3</v>
      </c>
      <c r="J302" s="3">
        <v>1.8416999999999999E-2</v>
      </c>
      <c r="K302" s="3">
        <v>-2.49186666667</v>
      </c>
      <c r="L302" s="3">
        <v>-1.74457375</v>
      </c>
      <c r="M302" s="3"/>
      <c r="N302" s="3" t="s">
        <v>757</v>
      </c>
      <c r="O302" s="3" t="s">
        <v>759</v>
      </c>
      <c r="P302" s="3" t="s">
        <v>760</v>
      </c>
      <c r="Q302" s="3" t="s">
        <v>761</v>
      </c>
      <c r="R302" s="3" t="s">
        <v>762</v>
      </c>
      <c r="S302" s="3">
        <v>7.7061400000000004</v>
      </c>
      <c r="T302" s="3">
        <v>7.3292250000000001</v>
      </c>
      <c r="U302" s="3">
        <v>3.8882426375600001E-3</v>
      </c>
      <c r="V302" s="3">
        <v>2.7757567149399999E-3</v>
      </c>
      <c r="W302" s="3">
        <v>-0.74729291666700004</v>
      </c>
      <c r="X302" s="2" t="s">
        <v>763</v>
      </c>
      <c r="Y302" s="3" t="s">
        <v>764</v>
      </c>
      <c r="Z302" s="3" t="s">
        <v>32</v>
      </c>
      <c r="AA302" s="3" t="s">
        <v>757</v>
      </c>
      <c r="AB302" s="3" t="s">
        <v>337</v>
      </c>
      <c r="AC302" s="3" t="s">
        <v>765</v>
      </c>
      <c r="AD302" s="3">
        <v>3</v>
      </c>
      <c r="AE302" s="2" t="s">
        <v>755</v>
      </c>
      <c r="AF302" s="2" t="s">
        <v>758</v>
      </c>
    </row>
    <row r="303" spans="1:32" x14ac:dyDescent="0.25">
      <c r="A303" s="2" t="s">
        <v>3772</v>
      </c>
      <c r="B303" s="3">
        <v>-1.1082816666699999</v>
      </c>
      <c r="C303" s="2" t="s">
        <v>3773</v>
      </c>
      <c r="D303" s="2" t="s">
        <v>3774</v>
      </c>
      <c r="E303" s="3" t="s">
        <v>329</v>
      </c>
      <c r="F303" s="3" t="s">
        <v>2805</v>
      </c>
      <c r="G303" s="3" t="s">
        <v>317</v>
      </c>
      <c r="H303" s="2" t="s">
        <v>3775</v>
      </c>
      <c r="I303" s="3">
        <v>3.0848158333E-3</v>
      </c>
      <c r="J303" s="3">
        <v>1.8429000000000001E-2</v>
      </c>
      <c r="K303" s="3">
        <v>-0.13305833333299999</v>
      </c>
      <c r="L303" s="3">
        <v>1.1082816666699999</v>
      </c>
      <c r="M303" s="3" t="s">
        <v>329</v>
      </c>
      <c r="N303" s="3"/>
      <c r="O303" s="3" t="s">
        <v>3776</v>
      </c>
      <c r="P303" s="3" t="s">
        <v>344</v>
      </c>
      <c r="Q303" s="3" t="s">
        <v>3777</v>
      </c>
      <c r="R303" s="3" t="s">
        <v>344</v>
      </c>
      <c r="S303" s="3">
        <v>7.8760050000000001</v>
      </c>
      <c r="T303" s="3">
        <v>8.7512933333300005</v>
      </c>
      <c r="U303" s="3">
        <v>3.0848158333E-3</v>
      </c>
      <c r="V303" s="3">
        <v>0.40893774703199998</v>
      </c>
      <c r="W303" s="3">
        <v>-1.2413400000000001</v>
      </c>
      <c r="X303" s="2" t="s">
        <v>3778</v>
      </c>
      <c r="Y303" s="3" t="s">
        <v>3779</v>
      </c>
      <c r="Z303" s="3" t="s">
        <v>32</v>
      </c>
      <c r="AA303" s="3" t="s">
        <v>329</v>
      </c>
      <c r="AB303" s="3" t="s">
        <v>675</v>
      </c>
      <c r="AC303" s="3" t="s">
        <v>3780</v>
      </c>
      <c r="AD303" s="3">
        <v>5</v>
      </c>
      <c r="AE303" s="2" t="s">
        <v>3773</v>
      </c>
      <c r="AF303" s="2" t="s">
        <v>3775</v>
      </c>
    </row>
    <row r="304" spans="1:32" x14ac:dyDescent="0.25">
      <c r="A304" s="2" t="s">
        <v>5808</v>
      </c>
      <c r="B304" s="3">
        <v>-1.7493300000000001</v>
      </c>
      <c r="C304" s="2" t="s">
        <v>5809</v>
      </c>
      <c r="D304" s="2" t="s">
        <v>5810</v>
      </c>
      <c r="E304" s="3" t="s">
        <v>431</v>
      </c>
      <c r="F304" s="3" t="s">
        <v>2805</v>
      </c>
      <c r="G304" s="3" t="s">
        <v>317</v>
      </c>
      <c r="H304" s="2" t="s">
        <v>5811</v>
      </c>
      <c r="I304" s="3">
        <v>3.7723518801400001E-3</v>
      </c>
      <c r="J304" s="3">
        <v>1.8433999999999999E-2</v>
      </c>
      <c r="K304" s="3">
        <v>0.16596333333300001</v>
      </c>
      <c r="L304" s="3">
        <v>1.7493300000000001</v>
      </c>
      <c r="M304" s="3" t="s">
        <v>431</v>
      </c>
      <c r="N304" s="3"/>
      <c r="O304" s="3" t="s">
        <v>5812</v>
      </c>
      <c r="P304" s="3" t="s">
        <v>5813</v>
      </c>
      <c r="Q304" s="3" t="s">
        <v>5814</v>
      </c>
      <c r="R304" s="3" t="s">
        <v>5815</v>
      </c>
      <c r="S304" s="3">
        <v>11.76155</v>
      </c>
      <c r="T304" s="3">
        <v>10.34028</v>
      </c>
      <c r="U304" s="3">
        <v>3.7723518801400001E-3</v>
      </c>
      <c r="V304" s="3">
        <v>0.18149749700000001</v>
      </c>
      <c r="W304" s="3">
        <v>-1.5833666666699999</v>
      </c>
      <c r="X304" s="2" t="s">
        <v>5816</v>
      </c>
      <c r="Y304" s="3" t="s">
        <v>5817</v>
      </c>
      <c r="Z304" s="3" t="s">
        <v>32</v>
      </c>
      <c r="AA304" s="3" t="s">
        <v>651</v>
      </c>
      <c r="AB304" s="3" t="s">
        <v>395</v>
      </c>
      <c r="AC304" s="3" t="s">
        <v>5818</v>
      </c>
      <c r="AD304" s="3">
        <v>3</v>
      </c>
      <c r="AE304" s="2" t="s">
        <v>5809</v>
      </c>
      <c r="AF304" s="2" t="s">
        <v>5811</v>
      </c>
    </row>
    <row r="305" spans="1:32" x14ac:dyDescent="0.25">
      <c r="A305" s="2" t="s">
        <v>5046</v>
      </c>
      <c r="B305" s="3">
        <v>-1.45634777778</v>
      </c>
      <c r="C305" s="2" t="s">
        <v>5047</v>
      </c>
      <c r="D305" s="2" t="s">
        <v>5048</v>
      </c>
      <c r="E305" s="3" t="s">
        <v>357</v>
      </c>
      <c r="F305" s="3" t="s">
        <v>2805</v>
      </c>
      <c r="G305" s="3" t="s">
        <v>317</v>
      </c>
      <c r="H305" s="2" t="s">
        <v>5264</v>
      </c>
      <c r="I305" s="3">
        <v>4.2734186064599996E-3</v>
      </c>
      <c r="J305" s="3">
        <v>1.8492000000000001E-2</v>
      </c>
      <c r="K305" s="3">
        <v>0.18024000000000001</v>
      </c>
      <c r="L305" s="3">
        <v>1.45634777778</v>
      </c>
      <c r="M305" s="3" t="s">
        <v>357</v>
      </c>
      <c r="N305" s="3"/>
      <c r="O305" s="3" t="s">
        <v>5265</v>
      </c>
      <c r="P305" s="3" t="s">
        <v>5266</v>
      </c>
      <c r="Q305" s="3" t="s">
        <v>5267</v>
      </c>
      <c r="R305" s="3" t="s">
        <v>344</v>
      </c>
      <c r="S305" s="3">
        <v>11.06697</v>
      </c>
      <c r="T305" s="3">
        <v>10.0544066667</v>
      </c>
      <c r="U305" s="3">
        <v>4.2734186064599996E-3</v>
      </c>
      <c r="V305" s="3">
        <v>3.3260652027099998E-2</v>
      </c>
      <c r="W305" s="3">
        <v>-1.2761077777800001</v>
      </c>
      <c r="X305" s="2" t="s">
        <v>5053</v>
      </c>
      <c r="Y305" s="3" t="s">
        <v>5268</v>
      </c>
      <c r="Z305" s="3" t="s">
        <v>32</v>
      </c>
      <c r="AA305" s="3" t="s">
        <v>357</v>
      </c>
      <c r="AB305" s="3" t="s">
        <v>395</v>
      </c>
      <c r="AC305" s="3" t="s">
        <v>3689</v>
      </c>
      <c r="AD305" s="3">
        <v>3</v>
      </c>
      <c r="AE305" s="2" t="s">
        <v>5047</v>
      </c>
      <c r="AF305" s="2" t="s">
        <v>5264</v>
      </c>
    </row>
    <row r="306" spans="1:32" x14ac:dyDescent="0.25">
      <c r="A306" s="2" t="s">
        <v>3924</v>
      </c>
      <c r="B306" s="3">
        <v>-1.1263427083299999</v>
      </c>
      <c r="C306" s="2" t="s">
        <v>3925</v>
      </c>
      <c r="D306" s="2" t="s">
        <v>3926</v>
      </c>
      <c r="E306" s="3" t="s">
        <v>391</v>
      </c>
      <c r="F306" s="3" t="s">
        <v>2805</v>
      </c>
      <c r="G306" s="3" t="s">
        <v>317</v>
      </c>
      <c r="H306" s="2" t="s">
        <v>3927</v>
      </c>
      <c r="I306" s="3">
        <v>4.0823320782600002E-3</v>
      </c>
      <c r="J306" s="3">
        <v>1.8661000000000001E-2</v>
      </c>
      <c r="K306" s="3">
        <v>0.21553</v>
      </c>
      <c r="L306" s="3">
        <v>1.1263427083299999</v>
      </c>
      <c r="M306" s="3" t="s">
        <v>391</v>
      </c>
      <c r="N306" s="3"/>
      <c r="O306" s="3" t="s">
        <v>3928</v>
      </c>
      <c r="P306" s="3" t="s">
        <v>3929</v>
      </c>
      <c r="Q306" s="3" t="s">
        <v>3930</v>
      </c>
      <c r="R306" s="3" t="s">
        <v>344</v>
      </c>
      <c r="S306" s="3">
        <v>9.2807200000000005</v>
      </c>
      <c r="T306" s="3">
        <v>7.8446793750000001</v>
      </c>
      <c r="U306" s="3">
        <v>4.0823320782600002E-3</v>
      </c>
      <c r="V306" s="3">
        <v>0.355230517829</v>
      </c>
      <c r="W306" s="3">
        <v>-0.91081270833299999</v>
      </c>
      <c r="X306" s="2" t="s">
        <v>3931</v>
      </c>
      <c r="Y306" s="3" t="s">
        <v>3932</v>
      </c>
      <c r="Z306" s="3" t="s">
        <v>32</v>
      </c>
      <c r="AA306" s="3" t="s">
        <v>1478</v>
      </c>
      <c r="AB306" s="3"/>
      <c r="AC306" s="3" t="s">
        <v>428</v>
      </c>
      <c r="AD306" s="3">
        <v>2</v>
      </c>
      <c r="AE306" s="2" t="s">
        <v>3925</v>
      </c>
      <c r="AF306" s="2" t="s">
        <v>3927</v>
      </c>
    </row>
    <row r="307" spans="1:32" x14ac:dyDescent="0.25">
      <c r="A307" s="2" t="s">
        <v>2188</v>
      </c>
      <c r="B307" s="3">
        <v>-1.46676194444</v>
      </c>
      <c r="C307" s="2" t="s">
        <v>2189</v>
      </c>
      <c r="D307" s="2" t="s">
        <v>2190</v>
      </c>
      <c r="E307" s="3" t="s">
        <v>3510</v>
      </c>
      <c r="F307" s="3" t="s">
        <v>2805</v>
      </c>
      <c r="G307" s="3" t="s">
        <v>317</v>
      </c>
      <c r="H307" s="2" t="s">
        <v>5296</v>
      </c>
      <c r="I307" s="3">
        <v>3.9336347077400004E-3</v>
      </c>
      <c r="J307" s="3">
        <v>1.8679000000000001E-2</v>
      </c>
      <c r="K307" s="3">
        <v>2.317005</v>
      </c>
      <c r="L307" s="3">
        <v>1.46676194444</v>
      </c>
      <c r="M307" s="3" t="s">
        <v>3510</v>
      </c>
      <c r="N307" s="3"/>
      <c r="O307" s="3" t="s">
        <v>5297</v>
      </c>
      <c r="P307" s="3" t="s">
        <v>344</v>
      </c>
      <c r="Q307" s="3" t="s">
        <v>5298</v>
      </c>
      <c r="R307" s="3" t="s">
        <v>344</v>
      </c>
      <c r="S307" s="3">
        <v>5.7636050000000001</v>
      </c>
      <c r="T307" s="3">
        <v>6.7861824999999998</v>
      </c>
      <c r="U307" s="3">
        <v>3.9336347077400004E-3</v>
      </c>
      <c r="V307" s="3">
        <v>1.66077021107E-2</v>
      </c>
      <c r="W307" s="3">
        <v>0.85024305555599999</v>
      </c>
      <c r="X307" s="2" t="s">
        <v>2192</v>
      </c>
      <c r="Y307" s="3" t="s">
        <v>5299</v>
      </c>
      <c r="Z307" s="3" t="s">
        <v>31</v>
      </c>
      <c r="AA307" s="3" t="s">
        <v>531</v>
      </c>
      <c r="AB307" s="3"/>
      <c r="AC307" s="3" t="s">
        <v>531</v>
      </c>
      <c r="AD307" s="3">
        <v>2</v>
      </c>
      <c r="AE307" s="2" t="s">
        <v>2189</v>
      </c>
      <c r="AF307" s="2" t="s">
        <v>5296</v>
      </c>
    </row>
    <row r="308" spans="1:32" x14ac:dyDescent="0.25">
      <c r="A308" s="2" t="s">
        <v>2914</v>
      </c>
      <c r="B308" s="3">
        <v>-1.7102576190500001</v>
      </c>
      <c r="C308" s="2" t="s">
        <v>2915</v>
      </c>
      <c r="D308" s="2" t="s">
        <v>2916</v>
      </c>
      <c r="E308" s="3" t="s">
        <v>5774</v>
      </c>
      <c r="F308" s="3" t="s">
        <v>2805</v>
      </c>
      <c r="G308" s="3" t="s">
        <v>317</v>
      </c>
      <c r="H308" s="2" t="s">
        <v>5775</v>
      </c>
      <c r="I308" s="3">
        <v>3.7293654361499999E-3</v>
      </c>
      <c r="J308" s="3">
        <v>1.8689999999999998E-2</v>
      </c>
      <c r="K308" s="3">
        <v>2.82043333333</v>
      </c>
      <c r="L308" s="3">
        <v>1.7102576190500001</v>
      </c>
      <c r="M308" s="3" t="s">
        <v>5774</v>
      </c>
      <c r="N308" s="3"/>
      <c r="O308" s="3" t="s">
        <v>5776</v>
      </c>
      <c r="P308" s="3" t="s">
        <v>5777</v>
      </c>
      <c r="Q308" s="3" t="s">
        <v>5778</v>
      </c>
      <c r="R308" s="3" t="s">
        <v>344</v>
      </c>
      <c r="S308" s="3">
        <v>4.87798</v>
      </c>
      <c r="T308" s="3">
        <v>7.62644571429</v>
      </c>
      <c r="U308" s="3">
        <v>3.7293654361499999E-3</v>
      </c>
      <c r="V308" s="3">
        <v>2.9502815582400001E-3</v>
      </c>
      <c r="W308" s="3">
        <v>1.1101757142899999</v>
      </c>
      <c r="X308" s="2" t="s">
        <v>2918</v>
      </c>
      <c r="Y308" s="3" t="s">
        <v>5779</v>
      </c>
      <c r="Z308" s="3" t="s">
        <v>32</v>
      </c>
      <c r="AA308" s="3" t="s">
        <v>1396</v>
      </c>
      <c r="AB308" s="3"/>
      <c r="AC308" s="3" t="s">
        <v>357</v>
      </c>
      <c r="AD308" s="3">
        <v>2</v>
      </c>
      <c r="AE308" s="2" t="s">
        <v>2915</v>
      </c>
      <c r="AF308" s="2" t="s">
        <v>5775</v>
      </c>
    </row>
    <row r="309" spans="1:32" x14ac:dyDescent="0.25">
      <c r="A309" s="2" t="s">
        <v>1244</v>
      </c>
      <c r="B309" s="3">
        <v>1.46190166667</v>
      </c>
      <c r="C309" s="2" t="s">
        <v>1245</v>
      </c>
      <c r="D309" s="2" t="s">
        <v>1246</v>
      </c>
      <c r="E309" s="3" t="s">
        <v>391</v>
      </c>
      <c r="F309" s="3" t="s">
        <v>316</v>
      </c>
      <c r="G309" s="3" t="s">
        <v>317</v>
      </c>
      <c r="H309" s="2" t="s">
        <v>1247</v>
      </c>
      <c r="I309" s="3">
        <v>1.8821999999999998E-2</v>
      </c>
      <c r="J309" s="3">
        <v>1.8821999999999998E-2</v>
      </c>
      <c r="K309" s="3">
        <v>-0.36493999999999999</v>
      </c>
      <c r="L309" s="3">
        <v>-1.46190166667</v>
      </c>
      <c r="M309" s="3"/>
      <c r="N309" s="3" t="s">
        <v>391</v>
      </c>
      <c r="O309" s="3" t="s">
        <v>344</v>
      </c>
      <c r="P309" s="3" t="s">
        <v>344</v>
      </c>
      <c r="Q309" s="3"/>
      <c r="R309" s="3" t="s">
        <v>344</v>
      </c>
      <c r="S309" s="3">
        <v>10.323449999999999</v>
      </c>
      <c r="T309" s="3">
        <v>11.134019117599999</v>
      </c>
      <c r="U309" s="3">
        <v>2.3490748696199999E-2</v>
      </c>
      <c r="V309" s="3">
        <v>0.52765892783799995</v>
      </c>
      <c r="W309" s="3">
        <v>1.0969616666699999</v>
      </c>
      <c r="X309" s="2" t="s">
        <v>1248</v>
      </c>
      <c r="Y309" s="3" t="s">
        <v>1249</v>
      </c>
      <c r="Z309" s="3" t="s">
        <v>32</v>
      </c>
      <c r="AA309" s="3" t="s">
        <v>391</v>
      </c>
      <c r="AB309" s="3"/>
      <c r="AC309" s="3" t="s">
        <v>793</v>
      </c>
      <c r="AD309" s="3">
        <v>2</v>
      </c>
      <c r="AE309" s="2" t="s">
        <v>1245</v>
      </c>
      <c r="AF309" s="2" t="s">
        <v>1247</v>
      </c>
    </row>
    <row r="310" spans="1:32" x14ac:dyDescent="0.25">
      <c r="A310" s="2" t="s">
        <v>5108</v>
      </c>
      <c r="B310" s="3">
        <v>-1.3863236666700001</v>
      </c>
      <c r="C310" s="2" t="s">
        <v>5109</v>
      </c>
      <c r="D310" s="2" t="s">
        <v>5110</v>
      </c>
      <c r="E310" s="3" t="s">
        <v>5111</v>
      </c>
      <c r="F310" s="3" t="s">
        <v>2805</v>
      </c>
      <c r="G310" s="3" t="s">
        <v>317</v>
      </c>
      <c r="H310" s="2" t="s">
        <v>5112</v>
      </c>
      <c r="I310" s="3">
        <v>3.7843066109599999E-3</v>
      </c>
      <c r="J310" s="3">
        <v>1.89E-2</v>
      </c>
      <c r="K310" s="3">
        <v>0.28606999999999999</v>
      </c>
      <c r="L310" s="3">
        <v>1.3863236666700001</v>
      </c>
      <c r="M310" s="3" t="s">
        <v>5111</v>
      </c>
      <c r="N310" s="3"/>
      <c r="O310" s="3" t="s">
        <v>5113</v>
      </c>
      <c r="P310" s="3" t="s">
        <v>344</v>
      </c>
      <c r="Q310" s="3" t="s">
        <v>5114</v>
      </c>
      <c r="R310" s="3" t="s">
        <v>344</v>
      </c>
      <c r="S310" s="3">
        <v>6.2496600000000004</v>
      </c>
      <c r="T310" s="3">
        <v>7.9745533333300003</v>
      </c>
      <c r="U310" s="3">
        <v>3.7843066109599999E-3</v>
      </c>
      <c r="V310" s="3">
        <v>0.20127877288900001</v>
      </c>
      <c r="W310" s="3">
        <v>-1.10025366667</v>
      </c>
      <c r="X310" s="2" t="s">
        <v>5115</v>
      </c>
      <c r="Y310" s="3" t="s">
        <v>5116</v>
      </c>
      <c r="Z310" s="3" t="s">
        <v>32</v>
      </c>
      <c r="AA310" s="3" t="s">
        <v>1496</v>
      </c>
      <c r="AB310" s="3" t="s">
        <v>506</v>
      </c>
      <c r="AC310" s="3" t="s">
        <v>5117</v>
      </c>
      <c r="AD310" s="3">
        <v>3</v>
      </c>
      <c r="AE310" s="2" t="s">
        <v>5109</v>
      </c>
      <c r="AF310" s="2" t="s">
        <v>5112</v>
      </c>
    </row>
    <row r="311" spans="1:32" x14ac:dyDescent="0.25">
      <c r="A311" s="2" t="s">
        <v>3422</v>
      </c>
      <c r="B311" s="3">
        <v>-1.0748837499999999</v>
      </c>
      <c r="C311" s="2" t="s">
        <v>3423</v>
      </c>
      <c r="D311" s="2" t="s">
        <v>3424</v>
      </c>
      <c r="E311" s="3" t="s">
        <v>589</v>
      </c>
      <c r="F311" s="3" t="s">
        <v>2805</v>
      </c>
      <c r="G311" s="3" t="s">
        <v>317</v>
      </c>
      <c r="H311" s="2" t="s">
        <v>3425</v>
      </c>
      <c r="I311" s="3">
        <v>4.2996443217599998E-3</v>
      </c>
      <c r="J311" s="3">
        <v>1.8924E-2</v>
      </c>
      <c r="K311" s="3">
        <v>1.343215</v>
      </c>
      <c r="L311" s="3">
        <v>1.0748837499999999</v>
      </c>
      <c r="M311" s="3" t="s">
        <v>589</v>
      </c>
      <c r="N311" s="3"/>
      <c r="O311" s="3" t="s">
        <v>344</v>
      </c>
      <c r="P311" s="3" t="s">
        <v>344</v>
      </c>
      <c r="Q311" s="3"/>
      <c r="R311" s="3" t="s">
        <v>344</v>
      </c>
      <c r="S311" s="3">
        <v>8.1219450000000002</v>
      </c>
      <c r="T311" s="3">
        <v>7.1015687500000002</v>
      </c>
      <c r="U311" s="3">
        <v>4.2996443217599998E-3</v>
      </c>
      <c r="V311" s="3">
        <v>2.1190446420800001E-2</v>
      </c>
      <c r="W311" s="3">
        <v>0.26833125000000002</v>
      </c>
      <c r="X311" s="2" t="s">
        <v>3426</v>
      </c>
      <c r="Y311" s="3" t="s">
        <v>3427</v>
      </c>
      <c r="Z311" s="3" t="s">
        <v>31</v>
      </c>
      <c r="AA311" s="3" t="s">
        <v>632</v>
      </c>
      <c r="AB311" s="3"/>
      <c r="AC311" s="3" t="s">
        <v>997</v>
      </c>
      <c r="AD311" s="3">
        <v>2</v>
      </c>
      <c r="AE311" s="2" t="s">
        <v>3423</v>
      </c>
      <c r="AF311" s="2" t="s">
        <v>3425</v>
      </c>
    </row>
    <row r="312" spans="1:32" x14ac:dyDescent="0.25">
      <c r="A312" s="2" t="s">
        <v>492</v>
      </c>
      <c r="B312" s="3">
        <v>2.2801724999999999</v>
      </c>
      <c r="C312" s="2" t="s">
        <v>493</v>
      </c>
      <c r="D312" s="2" t="s">
        <v>494</v>
      </c>
      <c r="E312" s="3" t="s">
        <v>495</v>
      </c>
      <c r="F312" s="3" t="s">
        <v>316</v>
      </c>
      <c r="G312" s="3" t="s">
        <v>317</v>
      </c>
      <c r="H312" s="2" t="s">
        <v>496</v>
      </c>
      <c r="I312" s="3">
        <v>1.8087692705900001E-2</v>
      </c>
      <c r="J312" s="3">
        <v>1.9040999999999999E-2</v>
      </c>
      <c r="K312" s="3">
        <v>-3.1049699999999998</v>
      </c>
      <c r="L312" s="3">
        <v>-2.2801724999999999</v>
      </c>
      <c r="M312" s="3"/>
      <c r="N312" s="3" t="s">
        <v>495</v>
      </c>
      <c r="O312" s="3" t="s">
        <v>344</v>
      </c>
      <c r="P312" s="3" t="s">
        <v>344</v>
      </c>
      <c r="Q312" s="3"/>
      <c r="R312" s="3" t="s">
        <v>344</v>
      </c>
      <c r="S312" s="3">
        <v>6.54528</v>
      </c>
      <c r="T312" s="3">
        <v>7.6623524999999999</v>
      </c>
      <c r="U312" s="3">
        <v>1.8087692705900001E-2</v>
      </c>
      <c r="V312" s="3">
        <v>4.5296657320099999E-3</v>
      </c>
      <c r="W312" s="3">
        <v>-0.82479749999999996</v>
      </c>
      <c r="X312" s="2" t="s">
        <v>497</v>
      </c>
      <c r="Y312" s="3" t="s">
        <v>498</v>
      </c>
      <c r="Z312" s="3" t="s">
        <v>32</v>
      </c>
      <c r="AA312" s="3" t="s">
        <v>499</v>
      </c>
      <c r="AB312" s="3"/>
      <c r="AC312" s="3" t="s">
        <v>499</v>
      </c>
      <c r="AD312" s="3">
        <v>2</v>
      </c>
      <c r="AE312" s="2" t="s">
        <v>493</v>
      </c>
      <c r="AF312" s="2" t="s">
        <v>496</v>
      </c>
    </row>
    <row r="313" spans="1:32" x14ac:dyDescent="0.25">
      <c r="A313" s="2" t="s">
        <v>987</v>
      </c>
      <c r="B313" s="3">
        <v>1.59584041667</v>
      </c>
      <c r="C313" s="2" t="s">
        <v>988</v>
      </c>
      <c r="D313" s="2" t="s">
        <v>989</v>
      </c>
      <c r="E313" s="3" t="s">
        <v>315</v>
      </c>
      <c r="F313" s="3" t="s">
        <v>316</v>
      </c>
      <c r="G313" s="3" t="s">
        <v>317</v>
      </c>
      <c r="H313" s="2" t="s">
        <v>990</v>
      </c>
      <c r="I313" s="3">
        <v>1.0208092544399999E-2</v>
      </c>
      <c r="J313" s="3">
        <v>1.9123999999999999E-2</v>
      </c>
      <c r="K313" s="3">
        <v>-1.5703483333299999</v>
      </c>
      <c r="L313" s="3">
        <v>-1.59584041667</v>
      </c>
      <c r="M313" s="3"/>
      <c r="N313" s="3" t="s">
        <v>315</v>
      </c>
      <c r="O313" s="3" t="s">
        <v>991</v>
      </c>
      <c r="P313" s="3" t="s">
        <v>992</v>
      </c>
      <c r="Q313" s="3" t="s">
        <v>993</v>
      </c>
      <c r="R313" s="3" t="s">
        <v>344</v>
      </c>
      <c r="S313" s="3">
        <v>6.3563749999999999</v>
      </c>
      <c r="T313" s="3">
        <v>10.52271625</v>
      </c>
      <c r="U313" s="3">
        <v>1.0208092544399999E-2</v>
      </c>
      <c r="V313" s="3">
        <v>4.28074217241E-2</v>
      </c>
      <c r="W313" s="3">
        <v>2.5492083333300001E-2</v>
      </c>
      <c r="X313" s="2" t="s">
        <v>994</v>
      </c>
      <c r="Y313" s="3" t="s">
        <v>995</v>
      </c>
      <c r="Z313" s="3" t="s">
        <v>32</v>
      </c>
      <c r="AA313" s="3" t="s">
        <v>315</v>
      </c>
      <c r="AB313" s="3" t="s">
        <v>996</v>
      </c>
      <c r="AC313" s="3" t="s">
        <v>997</v>
      </c>
      <c r="AD313" s="3">
        <v>5</v>
      </c>
      <c r="AE313" s="2" t="s">
        <v>988</v>
      </c>
      <c r="AF313" s="2" t="s">
        <v>990</v>
      </c>
    </row>
    <row r="314" spans="1:32" x14ac:dyDescent="0.25">
      <c r="A314" s="2" t="s">
        <v>1623</v>
      </c>
      <c r="B314" s="3">
        <v>1.0962025</v>
      </c>
      <c r="C314" s="2" t="s">
        <v>1624</v>
      </c>
      <c r="D314" s="2" t="s">
        <v>1625</v>
      </c>
      <c r="E314" s="3" t="s">
        <v>775</v>
      </c>
      <c r="F314" s="3" t="s">
        <v>316</v>
      </c>
      <c r="G314" s="3" t="s">
        <v>317</v>
      </c>
      <c r="H314" s="2" t="s">
        <v>2361</v>
      </c>
      <c r="I314" s="3">
        <v>4.6943457153700002E-3</v>
      </c>
      <c r="J314" s="3">
        <v>1.9127999999999999E-2</v>
      </c>
      <c r="K314" s="3">
        <v>-2.3527516666700001</v>
      </c>
      <c r="L314" s="3">
        <v>-1.0962025</v>
      </c>
      <c r="M314" s="3"/>
      <c r="N314" s="3" t="s">
        <v>775</v>
      </c>
      <c r="O314" s="3" t="s">
        <v>2362</v>
      </c>
      <c r="P314" s="3" t="s">
        <v>2363</v>
      </c>
      <c r="Q314" s="3" t="s">
        <v>2364</v>
      </c>
      <c r="R314" s="3" t="s">
        <v>1630</v>
      </c>
      <c r="S314" s="3">
        <v>9.5242850000000008</v>
      </c>
      <c r="T314" s="3">
        <v>8.8748299999999993</v>
      </c>
      <c r="U314" s="3">
        <v>4.6943457153700002E-3</v>
      </c>
      <c r="V314" s="3">
        <v>1.8783108764899999E-3</v>
      </c>
      <c r="W314" s="3">
        <v>-1.2565491666699999</v>
      </c>
      <c r="X314" s="2" t="s">
        <v>1631</v>
      </c>
      <c r="Y314" s="3" t="s">
        <v>2365</v>
      </c>
      <c r="Z314" s="3" t="s">
        <v>32</v>
      </c>
      <c r="AA314" s="3" t="s">
        <v>582</v>
      </c>
      <c r="AB314" s="3"/>
      <c r="AC314" s="3" t="s">
        <v>582</v>
      </c>
      <c r="AD314" s="3">
        <v>2</v>
      </c>
      <c r="AE314" s="2" t="s">
        <v>1624</v>
      </c>
      <c r="AF314" s="2" t="s">
        <v>2361</v>
      </c>
    </row>
    <row r="315" spans="1:32" x14ac:dyDescent="0.25">
      <c r="A315" s="2" t="s">
        <v>817</v>
      </c>
      <c r="B315" s="3">
        <v>1.710205</v>
      </c>
      <c r="C315" s="2" t="s">
        <v>818</v>
      </c>
      <c r="D315" s="2" t="s">
        <v>819</v>
      </c>
      <c r="E315" s="3" t="s">
        <v>820</v>
      </c>
      <c r="F315" s="3" t="s">
        <v>316</v>
      </c>
      <c r="G315" s="3" t="s">
        <v>317</v>
      </c>
      <c r="H315" s="2" t="s">
        <v>821</v>
      </c>
      <c r="I315" s="3">
        <v>1.9164E-2</v>
      </c>
      <c r="J315" s="3">
        <v>1.9164E-2</v>
      </c>
      <c r="K315" s="3">
        <v>-0.22424666666699999</v>
      </c>
      <c r="L315" s="3">
        <v>-1.710205</v>
      </c>
      <c r="M315" s="3"/>
      <c r="N315" s="3" t="s">
        <v>820</v>
      </c>
      <c r="O315" s="3" t="s">
        <v>822</v>
      </c>
      <c r="P315" s="3" t="s">
        <v>823</v>
      </c>
      <c r="Q315" s="3" t="s">
        <v>824</v>
      </c>
      <c r="R315" s="3" t="s">
        <v>825</v>
      </c>
      <c r="S315" s="3">
        <v>6.3819100000000004</v>
      </c>
      <c r="T315" s="3">
        <v>7.6956438888900003</v>
      </c>
      <c r="U315" s="3">
        <v>2.3891234149000001E-2</v>
      </c>
      <c r="V315" s="3">
        <v>0.362298359711</v>
      </c>
      <c r="W315" s="3">
        <v>1.4859583333299999</v>
      </c>
      <c r="X315" s="2" t="s">
        <v>826</v>
      </c>
      <c r="Y315" s="3" t="s">
        <v>827</v>
      </c>
      <c r="Z315" s="3" t="s">
        <v>32</v>
      </c>
      <c r="AA315" s="3" t="s">
        <v>828</v>
      </c>
      <c r="AB315" s="3"/>
      <c r="AC315" s="3" t="s">
        <v>829</v>
      </c>
      <c r="AD315" s="3">
        <v>2</v>
      </c>
      <c r="AE315" s="2" t="s">
        <v>818</v>
      </c>
      <c r="AF315" s="2" t="s">
        <v>821</v>
      </c>
    </row>
    <row r="316" spans="1:32" x14ac:dyDescent="0.25">
      <c r="A316" s="2" t="s">
        <v>5194</v>
      </c>
      <c r="B316" s="3">
        <v>-1.5133642517000001</v>
      </c>
      <c r="C316" s="2" t="s">
        <v>5195</v>
      </c>
      <c r="D316" s="2" t="s">
        <v>5196</v>
      </c>
      <c r="E316" s="3" t="s">
        <v>1732</v>
      </c>
      <c r="F316" s="3" t="s">
        <v>2805</v>
      </c>
      <c r="G316" s="3" t="s">
        <v>317</v>
      </c>
      <c r="H316" s="2" t="s">
        <v>5453</v>
      </c>
      <c r="I316" s="3">
        <v>4.72256585269E-3</v>
      </c>
      <c r="J316" s="3">
        <v>1.9279000000000001E-2</v>
      </c>
      <c r="K316" s="3">
        <v>7.4533333333300002E-3</v>
      </c>
      <c r="L316" s="3">
        <v>1.5133642517000001</v>
      </c>
      <c r="M316" s="3" t="s">
        <v>1732</v>
      </c>
      <c r="N316" s="3"/>
      <c r="O316" s="3" t="s">
        <v>344</v>
      </c>
      <c r="P316" s="3" t="s">
        <v>344</v>
      </c>
      <c r="Q316" s="3"/>
      <c r="R316" s="3" t="s">
        <v>344</v>
      </c>
      <c r="S316" s="3">
        <v>6.8410299999999999</v>
      </c>
      <c r="T316" s="3">
        <v>7.8974450000000003</v>
      </c>
      <c r="U316" s="3">
        <v>4.72256585269E-3</v>
      </c>
      <c r="V316" s="3">
        <v>0.96853298423699996</v>
      </c>
      <c r="W316" s="3">
        <v>-1.5059109183699999</v>
      </c>
      <c r="X316" s="2" t="s">
        <v>5199</v>
      </c>
      <c r="Y316" s="3" t="s">
        <v>5454</v>
      </c>
      <c r="Z316" s="3" t="s">
        <v>31</v>
      </c>
      <c r="AA316" s="3" t="s">
        <v>1732</v>
      </c>
      <c r="AB316" s="3"/>
      <c r="AC316" s="3" t="s">
        <v>1732</v>
      </c>
      <c r="AD316" s="3">
        <v>2</v>
      </c>
      <c r="AE316" s="2" t="s">
        <v>5195</v>
      </c>
      <c r="AF316" s="2" t="s">
        <v>5453</v>
      </c>
    </row>
    <row r="317" spans="1:32" x14ac:dyDescent="0.25">
      <c r="A317" s="2" t="s">
        <v>6099</v>
      </c>
      <c r="B317" s="3">
        <v>-3.2231529166700001</v>
      </c>
      <c r="C317" s="2" t="s">
        <v>6100</v>
      </c>
      <c r="D317" s="2" t="s">
        <v>6101</v>
      </c>
      <c r="E317" s="3" t="s">
        <v>391</v>
      </c>
      <c r="F317" s="3" t="s">
        <v>2805</v>
      </c>
      <c r="G317" s="3" t="s">
        <v>317</v>
      </c>
      <c r="H317" s="2" t="s">
        <v>6102</v>
      </c>
      <c r="I317" s="3">
        <v>3.63863556408E-3</v>
      </c>
      <c r="J317" s="3">
        <v>1.9328999999999999E-2</v>
      </c>
      <c r="K317" s="3">
        <v>2.8276216666699998</v>
      </c>
      <c r="L317" s="3">
        <v>3.2231529166700001</v>
      </c>
      <c r="M317" s="3" t="s">
        <v>391</v>
      </c>
      <c r="N317" s="3"/>
      <c r="O317" s="3" t="s">
        <v>6103</v>
      </c>
      <c r="P317" s="3" t="s">
        <v>6104</v>
      </c>
      <c r="Q317" s="3" t="s">
        <v>6105</v>
      </c>
      <c r="R317" s="3" t="s">
        <v>344</v>
      </c>
      <c r="S317" s="3">
        <v>4.3042249999999997</v>
      </c>
      <c r="T317" s="3">
        <v>10.80546625</v>
      </c>
      <c r="U317" s="3">
        <v>3.63863556408E-3</v>
      </c>
      <c r="V317" s="3">
        <v>2.9990485404199998E-3</v>
      </c>
      <c r="W317" s="3">
        <v>-0.39553125</v>
      </c>
      <c r="X317" s="2" t="s">
        <v>6106</v>
      </c>
      <c r="Y317" s="3" t="s">
        <v>6107</v>
      </c>
      <c r="Z317" s="3" t="s">
        <v>32</v>
      </c>
      <c r="AA317" s="3" t="s">
        <v>391</v>
      </c>
      <c r="AB317" s="3" t="s">
        <v>395</v>
      </c>
      <c r="AC317" s="3" t="s">
        <v>775</v>
      </c>
      <c r="AD317" s="3">
        <v>3</v>
      </c>
      <c r="AE317" s="2" t="s">
        <v>6100</v>
      </c>
      <c r="AF317" s="2" t="s">
        <v>6102</v>
      </c>
    </row>
    <row r="318" spans="1:32" x14ac:dyDescent="0.25">
      <c r="A318" s="2" t="s">
        <v>4602</v>
      </c>
      <c r="B318" s="3">
        <v>-1.24844111111</v>
      </c>
      <c r="C318" s="2" t="s">
        <v>4603</v>
      </c>
      <c r="D318" s="2" t="s">
        <v>4604</v>
      </c>
      <c r="E318" s="3" t="s">
        <v>4605</v>
      </c>
      <c r="F318" s="3" t="s">
        <v>2805</v>
      </c>
      <c r="G318" s="3" t="s">
        <v>317</v>
      </c>
      <c r="H318" s="2" t="s">
        <v>4606</v>
      </c>
      <c r="I318" s="3">
        <v>1.8624854429600001E-2</v>
      </c>
      <c r="J318" s="3">
        <v>1.9335000000000001E-2</v>
      </c>
      <c r="K318" s="3">
        <v>8.6088333333300002E-2</v>
      </c>
      <c r="L318" s="3">
        <v>1.24844111111</v>
      </c>
      <c r="M318" s="3" t="s">
        <v>4605</v>
      </c>
      <c r="N318" s="3"/>
      <c r="O318" s="3" t="s">
        <v>4607</v>
      </c>
      <c r="P318" s="3" t="s">
        <v>344</v>
      </c>
      <c r="Q318" s="3" t="s">
        <v>4608</v>
      </c>
      <c r="R318" s="3" t="s">
        <v>344</v>
      </c>
      <c r="S318" s="3">
        <v>10.873665000000001</v>
      </c>
      <c r="T318" s="3">
        <v>9.6258683333300006</v>
      </c>
      <c r="U318" s="3">
        <v>1.8624854429600001E-2</v>
      </c>
      <c r="V318" s="3">
        <v>0.61225728511900002</v>
      </c>
      <c r="W318" s="3">
        <v>-1.16235277778</v>
      </c>
      <c r="X318" s="2" t="s">
        <v>4609</v>
      </c>
      <c r="Y318" s="3" t="s">
        <v>4610</v>
      </c>
      <c r="Z318" s="3" t="s">
        <v>32</v>
      </c>
      <c r="AA318" s="3" t="s">
        <v>1340</v>
      </c>
      <c r="AB318" s="3"/>
      <c r="AC318" s="3" t="s">
        <v>1340</v>
      </c>
      <c r="AD318" s="3">
        <v>2</v>
      </c>
      <c r="AE318" s="2" t="s">
        <v>4603</v>
      </c>
      <c r="AF318" s="2" t="s">
        <v>4606</v>
      </c>
    </row>
    <row r="319" spans="1:32" x14ac:dyDescent="0.25">
      <c r="A319" s="2" t="s">
        <v>3824</v>
      </c>
      <c r="B319" s="3">
        <v>-1.1142449999999999</v>
      </c>
      <c r="C319" s="2" t="s">
        <v>3825</v>
      </c>
      <c r="D319" s="2" t="s">
        <v>3826</v>
      </c>
      <c r="E319" s="3" t="s">
        <v>346</v>
      </c>
      <c r="F319" s="3" t="s">
        <v>2805</v>
      </c>
      <c r="G319" s="3" t="s">
        <v>317</v>
      </c>
      <c r="H319" s="2" t="s">
        <v>3827</v>
      </c>
      <c r="I319" s="3">
        <v>1.5285985450200001E-2</v>
      </c>
      <c r="J319" s="3">
        <v>1.9359000000000001E-2</v>
      </c>
      <c r="K319" s="3">
        <v>-0.102093333333</v>
      </c>
      <c r="L319" s="3">
        <v>1.1142449999999999</v>
      </c>
      <c r="M319" s="3" t="s">
        <v>346</v>
      </c>
      <c r="N319" s="3"/>
      <c r="O319" s="3" t="s">
        <v>344</v>
      </c>
      <c r="P319" s="3" t="s">
        <v>344</v>
      </c>
      <c r="Q319" s="3"/>
      <c r="R319" s="3" t="s">
        <v>344</v>
      </c>
      <c r="S319" s="3">
        <v>7.0076200000000002</v>
      </c>
      <c r="T319" s="3">
        <v>9.9018840000000008</v>
      </c>
      <c r="U319" s="3">
        <v>1.5285985450200001E-2</v>
      </c>
      <c r="V319" s="3">
        <v>0.70852444288600003</v>
      </c>
      <c r="W319" s="3">
        <v>-1.21633833333</v>
      </c>
      <c r="X319" s="2" t="s">
        <v>3828</v>
      </c>
      <c r="Y319" s="3" t="s">
        <v>3829</v>
      </c>
      <c r="Z319" s="3" t="s">
        <v>32</v>
      </c>
      <c r="AA319" s="3" t="s">
        <v>346</v>
      </c>
      <c r="AB319" s="3"/>
      <c r="AC319" s="3" t="s">
        <v>329</v>
      </c>
      <c r="AD319" s="3">
        <v>2</v>
      </c>
      <c r="AE319" s="2" t="s">
        <v>3825</v>
      </c>
      <c r="AF319" s="2" t="s">
        <v>3827</v>
      </c>
    </row>
    <row r="320" spans="1:32" x14ac:dyDescent="0.25">
      <c r="A320" s="2" t="s">
        <v>347</v>
      </c>
      <c r="B320" s="3">
        <v>-1.271075</v>
      </c>
      <c r="C320" s="2" t="s">
        <v>109</v>
      </c>
      <c r="D320" s="2" t="s">
        <v>348</v>
      </c>
      <c r="E320" s="3" t="s">
        <v>582</v>
      </c>
      <c r="F320" s="3" t="s">
        <v>2805</v>
      </c>
      <c r="G320" s="3" t="s">
        <v>317</v>
      </c>
      <c r="H320" s="2" t="s">
        <v>4708</v>
      </c>
      <c r="I320" s="3">
        <v>3.80302451119E-3</v>
      </c>
      <c r="J320" s="3">
        <v>1.9434E-2</v>
      </c>
      <c r="K320" s="3">
        <v>1.8814999999999998E-2</v>
      </c>
      <c r="L320" s="3">
        <v>1.271075</v>
      </c>
      <c r="M320" s="3" t="s">
        <v>582</v>
      </c>
      <c r="N320" s="3"/>
      <c r="O320" s="3" t="s">
        <v>344</v>
      </c>
      <c r="P320" s="3" t="s">
        <v>344</v>
      </c>
      <c r="Q320" s="3"/>
      <c r="R320" s="3" t="s">
        <v>344</v>
      </c>
      <c r="S320" s="3">
        <v>8.7060949999999995</v>
      </c>
      <c r="T320" s="3">
        <v>7.8567824999999996</v>
      </c>
      <c r="U320" s="3">
        <v>3.80302451119E-3</v>
      </c>
      <c r="V320" s="3">
        <v>0.84390904502599995</v>
      </c>
      <c r="W320" s="3">
        <v>-1.2522599999999999</v>
      </c>
      <c r="X320" s="2" t="s">
        <v>354</v>
      </c>
      <c r="Y320" s="3" t="s">
        <v>4709</v>
      </c>
      <c r="Z320" s="3" t="s">
        <v>31</v>
      </c>
      <c r="AA320" s="3" t="s">
        <v>582</v>
      </c>
      <c r="AB320" s="3"/>
      <c r="AC320" s="3" t="s">
        <v>356</v>
      </c>
      <c r="AD320" s="3">
        <v>2</v>
      </c>
      <c r="AE320" s="2" t="s">
        <v>109</v>
      </c>
      <c r="AF320" s="2" t="s">
        <v>4708</v>
      </c>
    </row>
    <row r="321" spans="1:32" x14ac:dyDescent="0.25">
      <c r="A321" s="2" t="s">
        <v>2710</v>
      </c>
      <c r="B321" s="3">
        <v>1.013115</v>
      </c>
      <c r="C321" s="2" t="s">
        <v>2711</v>
      </c>
      <c r="D321" s="2" t="s">
        <v>2712</v>
      </c>
      <c r="E321" s="3" t="s">
        <v>512</v>
      </c>
      <c r="F321" s="3" t="s">
        <v>316</v>
      </c>
      <c r="G321" s="3" t="s">
        <v>317</v>
      </c>
      <c r="H321" s="2" t="s">
        <v>2713</v>
      </c>
      <c r="I321" s="3">
        <v>1.9508000000000001E-2</v>
      </c>
      <c r="J321" s="3">
        <v>1.9508000000000001E-2</v>
      </c>
      <c r="K321" s="3">
        <v>-0.47348166666699998</v>
      </c>
      <c r="L321" s="3">
        <v>-1.013115</v>
      </c>
      <c r="M321" s="3"/>
      <c r="N321" s="3" t="s">
        <v>512</v>
      </c>
      <c r="O321" s="3" t="s">
        <v>2714</v>
      </c>
      <c r="P321" s="3" t="s">
        <v>2715</v>
      </c>
      <c r="Q321" s="3" t="s">
        <v>2716</v>
      </c>
      <c r="R321" s="3" t="s">
        <v>2717</v>
      </c>
      <c r="S321" s="3">
        <v>7.4414749999999996</v>
      </c>
      <c r="T321" s="3">
        <v>6.6167999999999996</v>
      </c>
      <c r="U321" s="3">
        <v>2.0161502560399999E-2</v>
      </c>
      <c r="V321" s="3">
        <v>1.65364189843E-2</v>
      </c>
      <c r="W321" s="3">
        <v>0.53963333333300001</v>
      </c>
      <c r="X321" s="2" t="s">
        <v>2718</v>
      </c>
      <c r="Y321" s="3" t="s">
        <v>2719</v>
      </c>
      <c r="Z321" s="3" t="s">
        <v>32</v>
      </c>
      <c r="AA321" s="3" t="s">
        <v>512</v>
      </c>
      <c r="AB321" s="3"/>
      <c r="AC321" s="3" t="s">
        <v>374</v>
      </c>
      <c r="AD321" s="3">
        <v>2</v>
      </c>
      <c r="AE321" s="2" t="s">
        <v>2711</v>
      </c>
      <c r="AF321" s="2" t="s">
        <v>2713</v>
      </c>
    </row>
    <row r="322" spans="1:32" x14ac:dyDescent="0.25">
      <c r="A322" s="2" t="s">
        <v>3036</v>
      </c>
      <c r="B322" s="3">
        <v>-1.03095916667</v>
      </c>
      <c r="C322" s="2" t="s">
        <v>3037</v>
      </c>
      <c r="D322" s="2" t="s">
        <v>3038</v>
      </c>
      <c r="E322" s="3" t="s">
        <v>2864</v>
      </c>
      <c r="F322" s="3" t="s">
        <v>2805</v>
      </c>
      <c r="G322" s="3" t="s">
        <v>317</v>
      </c>
      <c r="H322" s="2" t="s">
        <v>3039</v>
      </c>
      <c r="I322" s="3">
        <v>1.2222903523199999E-2</v>
      </c>
      <c r="J322" s="3">
        <v>1.9570000000000001E-2</v>
      </c>
      <c r="K322" s="3">
        <v>0.43758000000000002</v>
      </c>
      <c r="L322" s="3">
        <v>1.03095916667</v>
      </c>
      <c r="M322" s="3" t="s">
        <v>2864</v>
      </c>
      <c r="N322" s="3"/>
      <c r="O322" s="3" t="s">
        <v>3040</v>
      </c>
      <c r="P322" s="3" t="s">
        <v>3041</v>
      </c>
      <c r="Q322" s="3" t="s">
        <v>3042</v>
      </c>
      <c r="R322" s="3" t="s">
        <v>3043</v>
      </c>
      <c r="S322" s="3">
        <v>8.1758799999999994</v>
      </c>
      <c r="T322" s="3">
        <v>8.3517124999999997</v>
      </c>
      <c r="U322" s="3">
        <v>1.2222903523199999E-2</v>
      </c>
      <c r="V322" s="3">
        <v>0.106771870504</v>
      </c>
      <c r="W322" s="3">
        <v>-0.59337916666699997</v>
      </c>
      <c r="X322" s="2" t="s">
        <v>3044</v>
      </c>
      <c r="Y322" s="3" t="s">
        <v>3045</v>
      </c>
      <c r="Z322" s="3" t="s">
        <v>32</v>
      </c>
      <c r="AA322" s="3" t="s">
        <v>3046</v>
      </c>
      <c r="AB322" s="3" t="s">
        <v>475</v>
      </c>
      <c r="AC322" s="3" t="s">
        <v>2732</v>
      </c>
      <c r="AD322" s="3">
        <v>5</v>
      </c>
      <c r="AE322" s="2" t="s">
        <v>3037</v>
      </c>
      <c r="AF322" s="2" t="s">
        <v>3039</v>
      </c>
    </row>
    <row r="323" spans="1:32" x14ac:dyDescent="0.25">
      <c r="A323" s="2" t="s">
        <v>4778</v>
      </c>
      <c r="B323" s="3">
        <v>-1.2895605000000001</v>
      </c>
      <c r="C323" s="2" t="s">
        <v>4779</v>
      </c>
      <c r="D323" s="2" t="s">
        <v>4780</v>
      </c>
      <c r="E323" s="3" t="s">
        <v>3705</v>
      </c>
      <c r="F323" s="3" t="s">
        <v>2805</v>
      </c>
      <c r="G323" s="3" t="s">
        <v>317</v>
      </c>
      <c r="H323" s="2" t="s">
        <v>4781</v>
      </c>
      <c r="I323" s="3">
        <v>3.1978653591999999E-3</v>
      </c>
      <c r="J323" s="3">
        <v>1.9605999999999998E-2</v>
      </c>
      <c r="K323" s="3">
        <v>1.3559083333299999</v>
      </c>
      <c r="L323" s="3">
        <v>1.2895605000000001</v>
      </c>
      <c r="M323" s="3" t="s">
        <v>3705</v>
      </c>
      <c r="N323" s="3"/>
      <c r="O323" s="3" t="s">
        <v>4782</v>
      </c>
      <c r="P323" s="3" t="s">
        <v>344</v>
      </c>
      <c r="Q323" s="3" t="s">
        <v>4783</v>
      </c>
      <c r="R323" s="3" t="s">
        <v>344</v>
      </c>
      <c r="S323" s="3">
        <v>5.1887150000000002</v>
      </c>
      <c r="T323" s="3">
        <v>7.1105394999999998</v>
      </c>
      <c r="U323" s="3">
        <v>3.1978653591999999E-3</v>
      </c>
      <c r="V323" s="3">
        <v>2.21427676015E-2</v>
      </c>
      <c r="W323" s="3">
        <v>6.6347833333299994E-2</v>
      </c>
      <c r="X323" s="2" t="s">
        <v>4784</v>
      </c>
      <c r="Y323" s="3" t="s">
        <v>4785</v>
      </c>
      <c r="Z323" s="3" t="s">
        <v>32</v>
      </c>
      <c r="AA323" s="3" t="s">
        <v>4786</v>
      </c>
      <c r="AB323" s="3"/>
      <c r="AC323" s="3" t="s">
        <v>4786</v>
      </c>
      <c r="AD323" s="3">
        <v>2</v>
      </c>
      <c r="AE323" s="2" t="s">
        <v>4779</v>
      </c>
      <c r="AF323" s="2" t="s">
        <v>4781</v>
      </c>
    </row>
    <row r="324" spans="1:32" x14ac:dyDescent="0.25">
      <c r="A324" s="2" t="s">
        <v>623</v>
      </c>
      <c r="B324" s="3">
        <v>1.97148575758</v>
      </c>
      <c r="C324" s="2" t="s">
        <v>271</v>
      </c>
      <c r="D324" s="2" t="s">
        <v>624</v>
      </c>
      <c r="E324" s="3" t="s">
        <v>625</v>
      </c>
      <c r="F324" s="3" t="s">
        <v>316</v>
      </c>
      <c r="G324" s="3" t="s">
        <v>317</v>
      </c>
      <c r="H324" s="2" t="s">
        <v>626</v>
      </c>
      <c r="I324" s="3">
        <v>1.9705E-2</v>
      </c>
      <c r="J324" s="3">
        <v>1.9705E-2</v>
      </c>
      <c r="K324" s="3">
        <v>-2.9573133333300001</v>
      </c>
      <c r="L324" s="3">
        <v>-1.97148575758</v>
      </c>
      <c r="M324" s="3"/>
      <c r="N324" s="3" t="s">
        <v>625</v>
      </c>
      <c r="O324" s="3" t="s">
        <v>627</v>
      </c>
      <c r="P324" s="3" t="s">
        <v>628</v>
      </c>
      <c r="Q324" s="3" t="s">
        <v>629</v>
      </c>
      <c r="R324" s="3" t="s">
        <v>344</v>
      </c>
      <c r="S324" s="3">
        <v>9.3300099999999997</v>
      </c>
      <c r="T324" s="3">
        <v>8.5703972727300002</v>
      </c>
      <c r="U324" s="3">
        <v>2.2205009474899999E-2</v>
      </c>
      <c r="V324" s="3">
        <v>6.9686155224999999E-3</v>
      </c>
      <c r="W324" s="3">
        <v>-0.98582757575799995</v>
      </c>
      <c r="X324" s="2" t="s">
        <v>630</v>
      </c>
      <c r="Y324" s="3" t="s">
        <v>631</v>
      </c>
      <c r="Z324" s="3" t="s">
        <v>31</v>
      </c>
      <c r="AA324" s="3" t="s">
        <v>632</v>
      </c>
      <c r="AB324" s="3"/>
      <c r="AC324" s="3" t="s">
        <v>632</v>
      </c>
      <c r="AD324" s="3">
        <v>2</v>
      </c>
      <c r="AE324" s="2" t="s">
        <v>271</v>
      </c>
      <c r="AF324" s="2" t="s">
        <v>626</v>
      </c>
    </row>
    <row r="325" spans="1:32" x14ac:dyDescent="0.25">
      <c r="A325" s="2" t="s">
        <v>3951</v>
      </c>
      <c r="B325" s="3">
        <v>-1.13225404762</v>
      </c>
      <c r="C325" s="2" t="s">
        <v>3952</v>
      </c>
      <c r="D325" s="2" t="s">
        <v>3953</v>
      </c>
      <c r="E325" s="3" t="s">
        <v>2707</v>
      </c>
      <c r="F325" s="3" t="s">
        <v>2805</v>
      </c>
      <c r="G325" s="3" t="s">
        <v>317</v>
      </c>
      <c r="H325" s="2" t="s">
        <v>3954</v>
      </c>
      <c r="I325" s="3">
        <v>1.22815492656E-2</v>
      </c>
      <c r="J325" s="3">
        <v>1.9727999999999999E-2</v>
      </c>
      <c r="K325" s="3">
        <v>2.9735000000000001E-2</v>
      </c>
      <c r="L325" s="3">
        <v>1.13225404762</v>
      </c>
      <c r="M325" s="3" t="s">
        <v>2707</v>
      </c>
      <c r="N325" s="3"/>
      <c r="O325" s="3" t="s">
        <v>3955</v>
      </c>
      <c r="P325" s="3" t="s">
        <v>3956</v>
      </c>
      <c r="Q325" s="3" t="s">
        <v>3957</v>
      </c>
      <c r="R325" s="3" t="s">
        <v>3958</v>
      </c>
      <c r="S325" s="3">
        <v>8.1071249999999999</v>
      </c>
      <c r="T325" s="3">
        <v>7.4056385714299999</v>
      </c>
      <c r="U325" s="3">
        <v>1.22815492656E-2</v>
      </c>
      <c r="V325" s="3">
        <v>0.90818369115200004</v>
      </c>
      <c r="W325" s="3">
        <v>-1.10251904762</v>
      </c>
      <c r="X325" s="2" t="s">
        <v>3959</v>
      </c>
      <c r="Y325" s="3" t="s">
        <v>3960</v>
      </c>
      <c r="Z325" s="3" t="s">
        <v>32</v>
      </c>
      <c r="AA325" s="3" t="s">
        <v>2707</v>
      </c>
      <c r="AB325" s="3"/>
      <c r="AC325" s="3" t="s">
        <v>3961</v>
      </c>
      <c r="AD325" s="3">
        <v>2</v>
      </c>
      <c r="AE325" s="2" t="s">
        <v>3952</v>
      </c>
      <c r="AF325" s="2" t="s">
        <v>3954</v>
      </c>
    </row>
    <row r="326" spans="1:32" x14ac:dyDescent="0.25">
      <c r="A326" s="2" t="s">
        <v>3446</v>
      </c>
      <c r="B326" s="3">
        <v>-1.0787746969700001</v>
      </c>
      <c r="C326" s="2" t="s">
        <v>3447</v>
      </c>
      <c r="D326" s="2" t="s">
        <v>3448</v>
      </c>
      <c r="E326" s="3" t="s">
        <v>891</v>
      </c>
      <c r="F326" s="3" t="s">
        <v>2805</v>
      </c>
      <c r="G326" s="3" t="s">
        <v>317</v>
      </c>
      <c r="H326" s="2" t="s">
        <v>3449</v>
      </c>
      <c r="I326" s="3">
        <v>1.8535298769400001E-2</v>
      </c>
      <c r="J326" s="3">
        <v>1.9737000000000001E-2</v>
      </c>
      <c r="K326" s="3">
        <v>0.77746166666700001</v>
      </c>
      <c r="L326" s="3">
        <v>1.0787746969700001</v>
      </c>
      <c r="M326" s="3" t="s">
        <v>891</v>
      </c>
      <c r="N326" s="3"/>
      <c r="O326" s="3" t="s">
        <v>3450</v>
      </c>
      <c r="P326" s="3" t="s">
        <v>3451</v>
      </c>
      <c r="Q326" s="3" t="s">
        <v>3452</v>
      </c>
      <c r="R326" s="3" t="s">
        <v>344</v>
      </c>
      <c r="S326" s="3">
        <v>10.652835</v>
      </c>
      <c r="T326" s="3">
        <v>8.4990827272700002</v>
      </c>
      <c r="U326" s="3">
        <v>1.8535298769400001E-2</v>
      </c>
      <c r="V326" s="3">
        <v>2.33960370117E-2</v>
      </c>
      <c r="W326" s="3">
        <v>-0.301313030303</v>
      </c>
      <c r="X326" s="2" t="s">
        <v>3453</v>
      </c>
      <c r="Y326" s="3" t="s">
        <v>3454</v>
      </c>
      <c r="Z326" s="3" t="s">
        <v>32</v>
      </c>
      <c r="AA326" s="3" t="s">
        <v>391</v>
      </c>
      <c r="AB326" s="3"/>
      <c r="AC326" s="3" t="s">
        <v>3455</v>
      </c>
      <c r="AD326" s="3">
        <v>2</v>
      </c>
      <c r="AE326" s="2" t="s">
        <v>3447</v>
      </c>
      <c r="AF326" s="2" t="s">
        <v>3449</v>
      </c>
    </row>
    <row r="327" spans="1:32" x14ac:dyDescent="0.25">
      <c r="A327" s="2" t="s">
        <v>5283</v>
      </c>
      <c r="B327" s="3">
        <v>-1.46334705128</v>
      </c>
      <c r="C327" s="2" t="s">
        <v>5284</v>
      </c>
      <c r="D327" s="2" t="s">
        <v>5285</v>
      </c>
      <c r="E327" s="3" t="s">
        <v>651</v>
      </c>
      <c r="F327" s="3" t="s">
        <v>2805</v>
      </c>
      <c r="G327" s="3" t="s">
        <v>317</v>
      </c>
      <c r="H327" s="2" t="s">
        <v>5286</v>
      </c>
      <c r="I327" s="3">
        <v>3.5103416755300001E-3</v>
      </c>
      <c r="J327" s="3">
        <v>1.9813999999999998E-2</v>
      </c>
      <c r="K327" s="3">
        <v>1.31375</v>
      </c>
      <c r="L327" s="3">
        <v>1.46334705128</v>
      </c>
      <c r="M327" s="3" t="s">
        <v>651</v>
      </c>
      <c r="N327" s="3"/>
      <c r="O327" s="3" t="s">
        <v>5287</v>
      </c>
      <c r="P327" s="3" t="s">
        <v>344</v>
      </c>
      <c r="Q327" s="3" t="s">
        <v>5288</v>
      </c>
      <c r="R327" s="3" t="s">
        <v>344</v>
      </c>
      <c r="S327" s="3">
        <v>7.7432400000000001</v>
      </c>
      <c r="T327" s="3">
        <v>10.6272503846</v>
      </c>
      <c r="U327" s="3">
        <v>3.5103416755300001E-3</v>
      </c>
      <c r="V327" s="3">
        <v>8.3877036514200004E-2</v>
      </c>
      <c r="W327" s="3">
        <v>-0.14959705128199999</v>
      </c>
      <c r="X327" s="2" t="s">
        <v>5289</v>
      </c>
      <c r="Y327" s="3" t="s">
        <v>5290</v>
      </c>
      <c r="Z327" s="3" t="s">
        <v>32</v>
      </c>
      <c r="AA327" s="3" t="s">
        <v>431</v>
      </c>
      <c r="AB327" s="3" t="s">
        <v>395</v>
      </c>
      <c r="AC327" s="3" t="s">
        <v>4179</v>
      </c>
      <c r="AD327" s="3">
        <v>3</v>
      </c>
      <c r="AE327" s="2" t="s">
        <v>5284</v>
      </c>
      <c r="AF327" s="2" t="s">
        <v>5286</v>
      </c>
    </row>
    <row r="328" spans="1:32" x14ac:dyDescent="0.25">
      <c r="A328" s="2" t="s">
        <v>312</v>
      </c>
      <c r="B328" s="3">
        <v>1.81328916667</v>
      </c>
      <c r="C328" s="2" t="s">
        <v>313</v>
      </c>
      <c r="D328" s="2" t="s">
        <v>314</v>
      </c>
      <c r="E328" s="3" t="s">
        <v>611</v>
      </c>
      <c r="F328" s="3" t="s">
        <v>316</v>
      </c>
      <c r="G328" s="3" t="s">
        <v>317</v>
      </c>
      <c r="H328" s="2" t="s">
        <v>712</v>
      </c>
      <c r="I328" s="3">
        <v>1.3219910077399999E-2</v>
      </c>
      <c r="J328" s="3">
        <v>1.9831999999999999E-2</v>
      </c>
      <c r="K328" s="3">
        <v>-1.6761666666699999</v>
      </c>
      <c r="L328" s="3">
        <v>-1.81328916667</v>
      </c>
      <c r="M328" s="3"/>
      <c r="N328" s="3" t="s">
        <v>611</v>
      </c>
      <c r="O328" s="3" t="s">
        <v>713</v>
      </c>
      <c r="P328" s="3" t="s">
        <v>714</v>
      </c>
      <c r="Q328" s="3" t="s">
        <v>715</v>
      </c>
      <c r="R328" s="3" t="s">
        <v>716</v>
      </c>
      <c r="S328" s="3">
        <v>7.7895000000000003</v>
      </c>
      <c r="T328" s="3">
        <v>9.0400475</v>
      </c>
      <c r="U328" s="3">
        <v>1.3219910077399999E-2</v>
      </c>
      <c r="V328" s="3">
        <v>1.2297267037200001E-2</v>
      </c>
      <c r="W328" s="3">
        <v>0.13712250000000001</v>
      </c>
      <c r="X328" s="2" t="s">
        <v>323</v>
      </c>
      <c r="Y328" s="3" t="s">
        <v>717</v>
      </c>
      <c r="Z328" s="3" t="s">
        <v>32</v>
      </c>
      <c r="AA328" s="3" t="s">
        <v>611</v>
      </c>
      <c r="AB328" s="3" t="s">
        <v>675</v>
      </c>
      <c r="AC328" s="3" t="s">
        <v>325</v>
      </c>
      <c r="AD328" s="3">
        <v>5</v>
      </c>
      <c r="AE328" s="2" t="s">
        <v>313</v>
      </c>
      <c r="AF328" s="2" t="s">
        <v>712</v>
      </c>
    </row>
    <row r="329" spans="1:32" x14ac:dyDescent="0.25">
      <c r="A329" s="2" t="s">
        <v>3753</v>
      </c>
      <c r="B329" s="3">
        <v>-1.1598847222199999</v>
      </c>
      <c r="C329" s="2" t="s">
        <v>3754</v>
      </c>
      <c r="D329" s="2" t="s">
        <v>3755</v>
      </c>
      <c r="E329" s="3" t="s">
        <v>4115</v>
      </c>
      <c r="F329" s="3" t="s">
        <v>2805</v>
      </c>
      <c r="G329" s="3" t="s">
        <v>317</v>
      </c>
      <c r="H329" s="2" t="s">
        <v>4116</v>
      </c>
      <c r="I329" s="3">
        <v>1.9887052016400002E-2</v>
      </c>
      <c r="J329" s="3">
        <v>1.9921000000000001E-2</v>
      </c>
      <c r="K329" s="3">
        <v>-0.32806999999999997</v>
      </c>
      <c r="L329" s="3">
        <v>1.1598847222199999</v>
      </c>
      <c r="M329" s="3" t="s">
        <v>4115</v>
      </c>
      <c r="N329" s="3"/>
      <c r="O329" s="3" t="s">
        <v>4117</v>
      </c>
      <c r="P329" s="3" t="s">
        <v>4118</v>
      </c>
      <c r="Q329" s="3" t="s">
        <v>4119</v>
      </c>
      <c r="R329" s="3" t="s">
        <v>344</v>
      </c>
      <c r="S329" s="3">
        <v>9.7078299999999995</v>
      </c>
      <c r="T329" s="3">
        <v>9.2149975000000008</v>
      </c>
      <c r="U329" s="3">
        <v>1.9887052016400002E-2</v>
      </c>
      <c r="V329" s="3">
        <v>0.222952808452</v>
      </c>
      <c r="W329" s="3">
        <v>-1.48795472222</v>
      </c>
      <c r="X329" s="2" t="s">
        <v>3760</v>
      </c>
      <c r="Y329" s="3" t="s">
        <v>4120</v>
      </c>
      <c r="Z329" s="3" t="s">
        <v>32</v>
      </c>
      <c r="AA329" s="3" t="s">
        <v>1676</v>
      </c>
      <c r="AB329" s="3"/>
      <c r="AC329" s="3" t="s">
        <v>829</v>
      </c>
      <c r="AD329" s="3">
        <v>2</v>
      </c>
      <c r="AE329" s="2" t="s">
        <v>3754</v>
      </c>
      <c r="AF329" s="2" t="s">
        <v>4116</v>
      </c>
    </row>
    <row r="330" spans="1:32" x14ac:dyDescent="0.25">
      <c r="A330" s="2" t="s">
        <v>361</v>
      </c>
      <c r="B330" s="3">
        <v>1.1788050000000001</v>
      </c>
      <c r="C330" s="2" t="s">
        <v>362</v>
      </c>
      <c r="D330" s="2" t="s">
        <v>363</v>
      </c>
      <c r="E330" s="3" t="s">
        <v>499</v>
      </c>
      <c r="F330" s="3" t="s">
        <v>316</v>
      </c>
      <c r="G330" s="3" t="s">
        <v>317</v>
      </c>
      <c r="H330" s="2" t="s">
        <v>2003</v>
      </c>
      <c r="I330" s="3">
        <v>4.5863812336800003E-3</v>
      </c>
      <c r="J330" s="3">
        <v>1.9952999999999999E-2</v>
      </c>
      <c r="K330" s="3">
        <v>-2.0547116666699998</v>
      </c>
      <c r="L330" s="3">
        <v>-1.1788050000000001</v>
      </c>
      <c r="M330" s="3"/>
      <c r="N330" s="3" t="s">
        <v>499</v>
      </c>
      <c r="O330" s="3" t="s">
        <v>2004</v>
      </c>
      <c r="P330" s="3" t="s">
        <v>2005</v>
      </c>
      <c r="Q330" s="3" t="s">
        <v>2006</v>
      </c>
      <c r="R330" s="3" t="s">
        <v>2007</v>
      </c>
      <c r="S330" s="3">
        <v>11.660875000000001</v>
      </c>
      <c r="T330" s="3">
        <v>13.268649999999999</v>
      </c>
      <c r="U330" s="3">
        <v>4.5863812336800003E-3</v>
      </c>
      <c r="V330" s="3">
        <v>3.4631260001500002E-3</v>
      </c>
      <c r="W330" s="3">
        <v>-0.87590666666700001</v>
      </c>
      <c r="X330" s="2" t="s">
        <v>370</v>
      </c>
      <c r="Y330" s="3" t="s">
        <v>2008</v>
      </c>
      <c r="Z330" s="3" t="s">
        <v>32</v>
      </c>
      <c r="AA330" s="3" t="s">
        <v>1622</v>
      </c>
      <c r="AB330" s="3"/>
      <c r="AC330" s="3" t="s">
        <v>373</v>
      </c>
      <c r="AD330" s="3">
        <v>2</v>
      </c>
      <c r="AE330" s="2" t="s">
        <v>362</v>
      </c>
      <c r="AF330" s="2" t="s">
        <v>2003</v>
      </c>
    </row>
    <row r="331" spans="1:32" x14ac:dyDescent="0.25">
      <c r="A331" s="2" t="s">
        <v>888</v>
      </c>
      <c r="B331" s="3">
        <v>-1.135559</v>
      </c>
      <c r="C331" s="2" t="s">
        <v>889</v>
      </c>
      <c r="D331" s="2" t="s">
        <v>890</v>
      </c>
      <c r="E331" s="3" t="s">
        <v>651</v>
      </c>
      <c r="F331" s="3" t="s">
        <v>2805</v>
      </c>
      <c r="G331" s="3" t="s">
        <v>317</v>
      </c>
      <c r="H331" s="2" t="s">
        <v>3991</v>
      </c>
      <c r="I331" s="3">
        <v>1.9966000000000001E-2</v>
      </c>
      <c r="J331" s="3">
        <v>1.9966000000000001E-2</v>
      </c>
      <c r="K331" s="3">
        <v>6.1493333333300003E-2</v>
      </c>
      <c r="L331" s="3">
        <v>1.135559</v>
      </c>
      <c r="M331" s="3" t="s">
        <v>651</v>
      </c>
      <c r="N331" s="3"/>
      <c r="O331" s="3" t="s">
        <v>344</v>
      </c>
      <c r="P331" s="3" t="s">
        <v>344</v>
      </c>
      <c r="Q331" s="3"/>
      <c r="R331" s="3" t="s">
        <v>344</v>
      </c>
      <c r="S331" s="3">
        <v>8.8744499999999995</v>
      </c>
      <c r="T331" s="3">
        <v>9.9126030000000007</v>
      </c>
      <c r="U331" s="3">
        <v>2.18233075715E-2</v>
      </c>
      <c r="V331" s="3">
        <v>0.66947891072800003</v>
      </c>
      <c r="W331" s="3">
        <v>-1.0740656666699999</v>
      </c>
      <c r="X331" s="2" t="s">
        <v>894</v>
      </c>
      <c r="Y331" s="3" t="s">
        <v>895</v>
      </c>
      <c r="Z331" s="3" t="s">
        <v>31</v>
      </c>
      <c r="AA331" s="3" t="s">
        <v>391</v>
      </c>
      <c r="AB331" s="3"/>
      <c r="AC331" s="3" t="s">
        <v>391</v>
      </c>
      <c r="AD331" s="3">
        <v>2</v>
      </c>
      <c r="AE331" s="2" t="s">
        <v>889</v>
      </c>
      <c r="AF331" s="2" t="s">
        <v>3991</v>
      </c>
    </row>
    <row r="332" spans="1:32" x14ac:dyDescent="0.25">
      <c r="A332" s="2" t="s">
        <v>4448</v>
      </c>
      <c r="B332" s="3">
        <v>-1.2172703333299999</v>
      </c>
      <c r="C332" s="2" t="s">
        <v>4449</v>
      </c>
      <c r="D332" s="2" t="s">
        <v>4450</v>
      </c>
      <c r="E332" s="3" t="s">
        <v>589</v>
      </c>
      <c r="F332" s="3" t="s">
        <v>2805</v>
      </c>
      <c r="G332" s="3" t="s">
        <v>317</v>
      </c>
      <c r="H332" s="2" t="s">
        <v>4451</v>
      </c>
      <c r="I332" s="3">
        <v>3.4278812564099998E-3</v>
      </c>
      <c r="J332" s="3">
        <v>1.9990000000000001E-2</v>
      </c>
      <c r="K332" s="3">
        <v>0.84038666666700002</v>
      </c>
      <c r="L332" s="3">
        <v>1.2172703333299999</v>
      </c>
      <c r="M332" s="3" t="s">
        <v>589</v>
      </c>
      <c r="N332" s="3"/>
      <c r="O332" s="3" t="s">
        <v>344</v>
      </c>
      <c r="P332" s="3" t="s">
        <v>344</v>
      </c>
      <c r="Q332" s="3"/>
      <c r="R332" s="3" t="s">
        <v>344</v>
      </c>
      <c r="S332" s="3">
        <v>9.00319</v>
      </c>
      <c r="T332" s="3">
        <v>8.7217169999999999</v>
      </c>
      <c r="U332" s="3">
        <v>3.4278812564099998E-3</v>
      </c>
      <c r="V332" s="3">
        <v>1.5248162814599999E-2</v>
      </c>
      <c r="W332" s="3">
        <v>-0.37688366666700002</v>
      </c>
      <c r="X332" s="2" t="s">
        <v>4452</v>
      </c>
      <c r="Y332" s="3" t="s">
        <v>4453</v>
      </c>
      <c r="Z332" s="3" t="s">
        <v>32</v>
      </c>
      <c r="AA332" s="3" t="s">
        <v>596</v>
      </c>
      <c r="AB332" s="3"/>
      <c r="AC332" s="3" t="s">
        <v>840</v>
      </c>
      <c r="AD332" s="3">
        <v>2</v>
      </c>
      <c r="AE332" s="2" t="s">
        <v>4449</v>
      </c>
      <c r="AF332" s="2" t="s">
        <v>4451</v>
      </c>
    </row>
    <row r="333" spans="1:32" x14ac:dyDescent="0.25">
      <c r="A333" s="2" t="s">
        <v>3277</v>
      </c>
      <c r="B333" s="3">
        <v>-1.2754879166699999</v>
      </c>
      <c r="C333" s="2" t="s">
        <v>3278</v>
      </c>
      <c r="D333" s="2" t="s">
        <v>3279</v>
      </c>
      <c r="E333" s="3" t="s">
        <v>391</v>
      </c>
      <c r="F333" s="3" t="s">
        <v>2805</v>
      </c>
      <c r="G333" s="3" t="s">
        <v>317</v>
      </c>
      <c r="H333" s="2" t="s">
        <v>4719</v>
      </c>
      <c r="I333" s="3">
        <v>5.6384173195400001E-3</v>
      </c>
      <c r="J333" s="3">
        <v>2.0011000000000001E-2</v>
      </c>
      <c r="K333" s="3">
        <v>0.132685</v>
      </c>
      <c r="L333" s="3">
        <v>1.2754879166699999</v>
      </c>
      <c r="M333" s="3" t="s">
        <v>391</v>
      </c>
      <c r="N333" s="3"/>
      <c r="O333" s="3" t="s">
        <v>344</v>
      </c>
      <c r="P333" s="3" t="s">
        <v>344</v>
      </c>
      <c r="Q333" s="3"/>
      <c r="R333" s="3" t="s">
        <v>344</v>
      </c>
      <c r="S333" s="3">
        <v>9.0085149999999992</v>
      </c>
      <c r="T333" s="3">
        <v>6.9235112499999998</v>
      </c>
      <c r="U333" s="3">
        <v>5.6384173195400001E-3</v>
      </c>
      <c r="V333" s="3">
        <v>0.29838646215600001</v>
      </c>
      <c r="W333" s="3">
        <v>-1.14280291667</v>
      </c>
      <c r="X333" s="2" t="s">
        <v>3284</v>
      </c>
      <c r="Y333" s="3" t="s">
        <v>3285</v>
      </c>
      <c r="Z333" s="3" t="s">
        <v>32</v>
      </c>
      <c r="AA333" s="3" t="s">
        <v>391</v>
      </c>
      <c r="AB333" s="3"/>
      <c r="AC333" s="3" t="s">
        <v>3286</v>
      </c>
      <c r="AD333" s="3">
        <v>2</v>
      </c>
      <c r="AE333" s="2" t="s">
        <v>3278</v>
      </c>
      <c r="AF333" s="2" t="s">
        <v>4719</v>
      </c>
    </row>
    <row r="334" spans="1:32" x14ac:dyDescent="0.25">
      <c r="A334" s="2" t="s">
        <v>3790</v>
      </c>
      <c r="B334" s="3">
        <v>-1.11035366667</v>
      </c>
      <c r="C334" s="2" t="s">
        <v>3791</v>
      </c>
      <c r="D334" s="2" t="s">
        <v>3792</v>
      </c>
      <c r="E334" s="3" t="s">
        <v>891</v>
      </c>
      <c r="F334" s="3" t="s">
        <v>2805</v>
      </c>
      <c r="G334" s="3" t="s">
        <v>317</v>
      </c>
      <c r="H334" s="2" t="s">
        <v>3793</v>
      </c>
      <c r="I334" s="3">
        <v>2.0046999999999999E-2</v>
      </c>
      <c r="J334" s="3">
        <v>2.0046999999999999E-2</v>
      </c>
      <c r="K334" s="3">
        <v>0.72247833333300004</v>
      </c>
      <c r="L334" s="3">
        <v>1.11035366667</v>
      </c>
      <c r="M334" s="3" t="s">
        <v>891</v>
      </c>
      <c r="N334" s="3"/>
      <c r="O334" s="3" t="s">
        <v>344</v>
      </c>
      <c r="P334" s="3" t="s">
        <v>344</v>
      </c>
      <c r="Q334" s="3"/>
      <c r="R334" s="3" t="s">
        <v>344</v>
      </c>
      <c r="S334" s="3">
        <v>10.156544999999999</v>
      </c>
      <c r="T334" s="3">
        <v>10.91967</v>
      </c>
      <c r="U334" s="3">
        <v>2.3991710395200001E-2</v>
      </c>
      <c r="V334" s="3">
        <v>2.6762934314900001E-2</v>
      </c>
      <c r="W334" s="3">
        <v>-0.38787533333300001</v>
      </c>
      <c r="X334" s="2" t="s">
        <v>3794</v>
      </c>
      <c r="Y334" s="3" t="s">
        <v>3795</v>
      </c>
      <c r="Z334" s="3" t="s">
        <v>31</v>
      </c>
      <c r="AA334" s="3" t="s">
        <v>391</v>
      </c>
      <c r="AB334" s="3"/>
      <c r="AC334" s="3" t="s">
        <v>531</v>
      </c>
      <c r="AD334" s="3">
        <v>2</v>
      </c>
      <c r="AE334" s="2" t="s">
        <v>3791</v>
      </c>
      <c r="AF334" s="2" t="s">
        <v>3793</v>
      </c>
    </row>
    <row r="335" spans="1:32" x14ac:dyDescent="0.25">
      <c r="A335" s="2" t="s">
        <v>2624</v>
      </c>
      <c r="B335" s="3">
        <v>1.03710944444</v>
      </c>
      <c r="C335" s="2" t="s">
        <v>2625</v>
      </c>
      <c r="D335" s="2" t="s">
        <v>2626</v>
      </c>
      <c r="E335" s="3" t="s">
        <v>443</v>
      </c>
      <c r="F335" s="3" t="s">
        <v>316</v>
      </c>
      <c r="G335" s="3" t="s">
        <v>317</v>
      </c>
      <c r="H335" s="2" t="s">
        <v>2627</v>
      </c>
      <c r="I335" s="3">
        <v>3.27264491389E-3</v>
      </c>
      <c r="J335" s="3">
        <v>2.0143999999999999E-2</v>
      </c>
      <c r="K335" s="3">
        <v>3.288E-2</v>
      </c>
      <c r="L335" s="3">
        <v>-1.03710944444</v>
      </c>
      <c r="M335" s="3"/>
      <c r="N335" s="3" t="s">
        <v>443</v>
      </c>
      <c r="O335" s="3" t="s">
        <v>2628</v>
      </c>
      <c r="P335" s="3" t="s">
        <v>2629</v>
      </c>
      <c r="Q335" s="3" t="s">
        <v>2630</v>
      </c>
      <c r="R335" s="3" t="s">
        <v>2631</v>
      </c>
      <c r="S335" s="3">
        <v>10.31179</v>
      </c>
      <c r="T335" s="3">
        <v>8.0683249999999997</v>
      </c>
      <c r="U335" s="3">
        <v>3.27264491389E-3</v>
      </c>
      <c r="V335" s="3">
        <v>0.76716547641699995</v>
      </c>
      <c r="W335" s="3">
        <v>1.06998944444</v>
      </c>
      <c r="X335" s="2" t="s">
        <v>2632</v>
      </c>
      <c r="Y335" s="3" t="s">
        <v>2633</v>
      </c>
      <c r="Z335" s="3" t="s">
        <v>32</v>
      </c>
      <c r="AA335" s="3" t="s">
        <v>489</v>
      </c>
      <c r="AB335" s="3" t="s">
        <v>395</v>
      </c>
      <c r="AC335" s="3" t="s">
        <v>1170</v>
      </c>
      <c r="AD335" s="3">
        <v>3</v>
      </c>
      <c r="AE335" s="2" t="s">
        <v>2625</v>
      </c>
      <c r="AF335" s="2" t="s">
        <v>2627</v>
      </c>
    </row>
    <row r="336" spans="1:32" x14ac:dyDescent="0.25">
      <c r="A336" s="2" t="s">
        <v>312</v>
      </c>
      <c r="B336" s="3">
        <v>1.1432341666700001</v>
      </c>
      <c r="C336" s="2" t="s">
        <v>313</v>
      </c>
      <c r="D336" s="2" t="s">
        <v>314</v>
      </c>
      <c r="E336" s="3" t="s">
        <v>531</v>
      </c>
      <c r="F336" s="3" t="s">
        <v>316</v>
      </c>
      <c r="G336" s="3" t="s">
        <v>317</v>
      </c>
      <c r="H336" s="2" t="s">
        <v>2144</v>
      </c>
      <c r="I336" s="3">
        <v>1.3126851962899999E-2</v>
      </c>
      <c r="J336" s="3">
        <v>2.0198000000000001E-2</v>
      </c>
      <c r="K336" s="3">
        <v>-1.0061116666700001</v>
      </c>
      <c r="L336" s="3">
        <v>-1.1432341666700001</v>
      </c>
      <c r="M336" s="3"/>
      <c r="N336" s="3" t="s">
        <v>531</v>
      </c>
      <c r="O336" s="3" t="s">
        <v>319</v>
      </c>
      <c r="P336" s="3" t="s">
        <v>320</v>
      </c>
      <c r="Q336" s="3" t="s">
        <v>321</v>
      </c>
      <c r="R336" s="3" t="s">
        <v>2145</v>
      </c>
      <c r="S336" s="3">
        <v>7.9793649999999996</v>
      </c>
      <c r="T336" s="3">
        <v>9.0400475</v>
      </c>
      <c r="U336" s="3">
        <v>1.3126851962899999E-2</v>
      </c>
      <c r="V336" s="3">
        <v>2.4636045017000001E-2</v>
      </c>
      <c r="W336" s="3">
        <v>0.13712250000000001</v>
      </c>
      <c r="X336" s="2" t="s">
        <v>323</v>
      </c>
      <c r="Y336" s="3" t="s">
        <v>2146</v>
      </c>
      <c r="Z336" s="3" t="s">
        <v>32</v>
      </c>
      <c r="AA336" s="3" t="s">
        <v>531</v>
      </c>
      <c r="AB336" s="3" t="s">
        <v>337</v>
      </c>
      <c r="AC336" s="3" t="s">
        <v>325</v>
      </c>
      <c r="AD336" s="3">
        <v>3</v>
      </c>
      <c r="AE336" s="2" t="s">
        <v>313</v>
      </c>
      <c r="AF336" s="2" t="s">
        <v>2144</v>
      </c>
    </row>
    <row r="337" spans="1:32" x14ac:dyDescent="0.25">
      <c r="A337" s="2" t="s">
        <v>4474</v>
      </c>
      <c r="B337" s="3">
        <v>-1.22274233333</v>
      </c>
      <c r="C337" s="2" t="s">
        <v>4475</v>
      </c>
      <c r="D337" s="2" t="s">
        <v>4476</v>
      </c>
      <c r="E337" s="3" t="s">
        <v>476</v>
      </c>
      <c r="F337" s="3" t="s">
        <v>2805</v>
      </c>
      <c r="G337" s="3" t="s">
        <v>317</v>
      </c>
      <c r="H337" s="2" t="s">
        <v>4477</v>
      </c>
      <c r="I337" s="3">
        <v>1.5383536239499999E-2</v>
      </c>
      <c r="J337" s="3">
        <v>2.0229E-2</v>
      </c>
      <c r="K337" s="3">
        <v>0.35759833333300001</v>
      </c>
      <c r="L337" s="3">
        <v>1.22274233333</v>
      </c>
      <c r="M337" s="3" t="s">
        <v>476</v>
      </c>
      <c r="N337" s="3"/>
      <c r="O337" s="3" t="s">
        <v>4478</v>
      </c>
      <c r="P337" s="3" t="s">
        <v>344</v>
      </c>
      <c r="Q337" s="3" t="s">
        <v>4479</v>
      </c>
      <c r="R337" s="3" t="s">
        <v>344</v>
      </c>
      <c r="S337" s="3">
        <v>7.901135</v>
      </c>
      <c r="T337" s="3">
        <v>7.0903049999999999</v>
      </c>
      <c r="U337" s="3">
        <v>1.5383536239499999E-2</v>
      </c>
      <c r="V337" s="3">
        <v>3.2549426806200002E-2</v>
      </c>
      <c r="W337" s="3">
        <v>-0.86514400000000002</v>
      </c>
      <c r="X337" s="2" t="s">
        <v>4480</v>
      </c>
      <c r="Y337" s="3" t="s">
        <v>4481</v>
      </c>
      <c r="Z337" s="3" t="s">
        <v>32</v>
      </c>
      <c r="AA337" s="3" t="s">
        <v>476</v>
      </c>
      <c r="AB337" s="3" t="s">
        <v>675</v>
      </c>
      <c r="AC337" s="3" t="s">
        <v>1062</v>
      </c>
      <c r="AD337" s="3">
        <v>5</v>
      </c>
      <c r="AE337" s="2" t="s">
        <v>4475</v>
      </c>
      <c r="AF337" s="2" t="s">
        <v>4477</v>
      </c>
    </row>
    <row r="338" spans="1:32" x14ac:dyDescent="0.25">
      <c r="A338" s="2" t="s">
        <v>3246</v>
      </c>
      <c r="B338" s="3">
        <v>-1.052832</v>
      </c>
      <c r="C338" s="2" t="s">
        <v>3247</v>
      </c>
      <c r="D338" s="2" t="s">
        <v>3248</v>
      </c>
      <c r="E338" s="3" t="s">
        <v>391</v>
      </c>
      <c r="F338" s="3" t="s">
        <v>2805</v>
      </c>
      <c r="G338" s="3" t="s">
        <v>317</v>
      </c>
      <c r="H338" s="2" t="s">
        <v>3249</v>
      </c>
      <c r="I338" s="3">
        <v>2.035E-2</v>
      </c>
      <c r="J338" s="3">
        <v>2.035E-2</v>
      </c>
      <c r="K338" s="3">
        <v>8.0918333333299994E-2</v>
      </c>
      <c r="L338" s="3">
        <v>1.052832</v>
      </c>
      <c r="M338" s="3" t="s">
        <v>391</v>
      </c>
      <c r="N338" s="3"/>
      <c r="O338" s="3" t="s">
        <v>344</v>
      </c>
      <c r="P338" s="3" t="s">
        <v>344</v>
      </c>
      <c r="Q338" s="3"/>
      <c r="R338" s="3" t="s">
        <v>344</v>
      </c>
      <c r="S338" s="3">
        <v>8.1151049999999998</v>
      </c>
      <c r="T338" s="3">
        <v>7.7655209999999997</v>
      </c>
      <c r="U338" s="3">
        <v>2.0577614470100002E-2</v>
      </c>
      <c r="V338" s="3">
        <v>0.68186805283999996</v>
      </c>
      <c r="W338" s="3">
        <v>-0.97191366666699996</v>
      </c>
      <c r="X338" s="2" t="s">
        <v>3250</v>
      </c>
      <c r="Y338" s="3" t="s">
        <v>3251</v>
      </c>
      <c r="Z338" s="3" t="s">
        <v>31</v>
      </c>
      <c r="AA338" s="3" t="s">
        <v>391</v>
      </c>
      <c r="AB338" s="3"/>
      <c r="AC338" s="3" t="s">
        <v>428</v>
      </c>
      <c r="AD338" s="3">
        <v>2</v>
      </c>
      <c r="AE338" s="2" t="s">
        <v>3247</v>
      </c>
      <c r="AF338" s="2" t="s">
        <v>3249</v>
      </c>
    </row>
    <row r="339" spans="1:32" x14ac:dyDescent="0.25">
      <c r="A339" s="2" t="s">
        <v>4272</v>
      </c>
      <c r="B339" s="3">
        <v>-1.1866224999999999</v>
      </c>
      <c r="C339" s="2" t="s">
        <v>4273</v>
      </c>
      <c r="D339" s="2" t="s">
        <v>4274</v>
      </c>
      <c r="E339" s="3" t="s">
        <v>4275</v>
      </c>
      <c r="F339" s="3" t="s">
        <v>2805</v>
      </c>
      <c r="G339" s="3" t="s">
        <v>317</v>
      </c>
      <c r="H339" s="2" t="s">
        <v>4276</v>
      </c>
      <c r="I339" s="3">
        <v>2.0374E-2</v>
      </c>
      <c r="J339" s="3">
        <v>2.0374E-2</v>
      </c>
      <c r="K339" s="3">
        <v>1.0878733333299999</v>
      </c>
      <c r="L339" s="3">
        <v>1.1866224999999999</v>
      </c>
      <c r="M339" s="3" t="s">
        <v>4275</v>
      </c>
      <c r="N339" s="3"/>
      <c r="O339" s="3" t="s">
        <v>4277</v>
      </c>
      <c r="P339" s="3" t="s">
        <v>344</v>
      </c>
      <c r="Q339" s="3" t="s">
        <v>4278</v>
      </c>
      <c r="R339" s="3" t="s">
        <v>807</v>
      </c>
      <c r="S339" s="3">
        <v>10.26074</v>
      </c>
      <c r="T339" s="3">
        <v>6.9238299999999997</v>
      </c>
      <c r="U339" s="3">
        <v>2.1394292031599999E-2</v>
      </c>
      <c r="V339" s="3">
        <v>2.3115480493800002E-2</v>
      </c>
      <c r="W339" s="3">
        <v>-9.87491666667E-2</v>
      </c>
      <c r="X339" s="2" t="s">
        <v>4279</v>
      </c>
      <c r="Y339" s="3" t="s">
        <v>4280</v>
      </c>
      <c r="Z339" s="3" t="s">
        <v>32</v>
      </c>
      <c r="AA339" s="3"/>
      <c r="AB339" s="3" t="s">
        <v>459</v>
      </c>
      <c r="AC339" s="3" t="s">
        <v>840</v>
      </c>
      <c r="AD339" s="3">
        <v>3</v>
      </c>
      <c r="AE339" s="2" t="s">
        <v>4273</v>
      </c>
      <c r="AF339" s="2" t="s">
        <v>4276</v>
      </c>
    </row>
    <row r="340" spans="1:32" x14ac:dyDescent="0.25">
      <c r="A340" s="2" t="s">
        <v>1258</v>
      </c>
      <c r="B340" s="3">
        <v>1.4484108333300001</v>
      </c>
      <c r="C340" s="2" t="s">
        <v>1259</v>
      </c>
      <c r="D340" s="2" t="s">
        <v>1260</v>
      </c>
      <c r="E340" s="3" t="s">
        <v>582</v>
      </c>
      <c r="F340" s="3" t="s">
        <v>316</v>
      </c>
      <c r="G340" s="3" t="s">
        <v>317</v>
      </c>
      <c r="H340" s="2" t="s">
        <v>1261</v>
      </c>
      <c r="I340" s="3">
        <v>2.0528000000000001E-2</v>
      </c>
      <c r="J340" s="3">
        <v>2.0528000000000001E-2</v>
      </c>
      <c r="K340" s="3">
        <v>-2.0891516666699999</v>
      </c>
      <c r="L340" s="3">
        <v>-1.4484108333300001</v>
      </c>
      <c r="M340" s="3"/>
      <c r="N340" s="3" t="s">
        <v>582</v>
      </c>
      <c r="O340" s="3" t="s">
        <v>1262</v>
      </c>
      <c r="P340" s="3" t="s">
        <v>1263</v>
      </c>
      <c r="Q340" s="3" t="s">
        <v>1264</v>
      </c>
      <c r="R340" s="3" t="s">
        <v>344</v>
      </c>
      <c r="S340" s="3">
        <v>8.1530850000000008</v>
      </c>
      <c r="T340" s="3">
        <v>9.5864724999999993</v>
      </c>
      <c r="U340" s="3">
        <v>2.7027847570099999E-2</v>
      </c>
      <c r="V340" s="3">
        <v>2.57253717018E-2</v>
      </c>
      <c r="W340" s="3">
        <v>-0.64074083333300003</v>
      </c>
      <c r="X340" s="2" t="s">
        <v>1265</v>
      </c>
      <c r="Y340" s="3" t="s">
        <v>1266</v>
      </c>
      <c r="Z340" s="3" t="s">
        <v>32</v>
      </c>
      <c r="AA340" s="3" t="s">
        <v>582</v>
      </c>
      <c r="AB340" s="3"/>
      <c r="AC340" s="3" t="s">
        <v>1267</v>
      </c>
      <c r="AD340" s="3">
        <v>2</v>
      </c>
      <c r="AE340" s="2" t="s">
        <v>1259</v>
      </c>
      <c r="AF340" s="2" t="s">
        <v>1261</v>
      </c>
    </row>
    <row r="341" spans="1:32" x14ac:dyDescent="0.25">
      <c r="A341" s="2" t="s">
        <v>3913</v>
      </c>
      <c r="B341" s="3">
        <v>-1.12477</v>
      </c>
      <c r="C341" s="2" t="s">
        <v>3914</v>
      </c>
      <c r="D341" s="2" t="s">
        <v>3915</v>
      </c>
      <c r="E341" s="3" t="s">
        <v>1088</v>
      </c>
      <c r="F341" s="3" t="s">
        <v>2805</v>
      </c>
      <c r="G341" s="3" t="s">
        <v>317</v>
      </c>
      <c r="H341" s="2" t="s">
        <v>3916</v>
      </c>
      <c r="I341" s="3">
        <v>1.30856670323E-2</v>
      </c>
      <c r="J341" s="3">
        <v>2.0549000000000001E-2</v>
      </c>
      <c r="K341" s="3">
        <v>3.7666666666700001E-3</v>
      </c>
      <c r="L341" s="3">
        <v>1.12477</v>
      </c>
      <c r="M341" s="3" t="s">
        <v>1088</v>
      </c>
      <c r="N341" s="3"/>
      <c r="O341" s="3" t="s">
        <v>3917</v>
      </c>
      <c r="P341" s="3" t="s">
        <v>3918</v>
      </c>
      <c r="Q341" s="3" t="s">
        <v>3919</v>
      </c>
      <c r="R341" s="3" t="s">
        <v>3920</v>
      </c>
      <c r="S341" s="3">
        <v>7.1172500000000003</v>
      </c>
      <c r="T341" s="3">
        <v>8.2083600000000008</v>
      </c>
      <c r="U341" s="3">
        <v>1.30856670323E-2</v>
      </c>
      <c r="V341" s="3">
        <v>0.98167397335499995</v>
      </c>
      <c r="W341" s="3">
        <v>-1.12100333333</v>
      </c>
      <c r="X341" s="2" t="s">
        <v>3921</v>
      </c>
      <c r="Y341" s="3" t="s">
        <v>3922</v>
      </c>
      <c r="Z341" s="3" t="s">
        <v>32</v>
      </c>
      <c r="AA341" s="3" t="s">
        <v>1088</v>
      </c>
      <c r="AB341" s="3" t="s">
        <v>337</v>
      </c>
      <c r="AC341" s="3" t="s">
        <v>3923</v>
      </c>
      <c r="AD341" s="3">
        <v>3</v>
      </c>
      <c r="AE341" s="2" t="s">
        <v>3914</v>
      </c>
      <c r="AF341" s="2" t="s">
        <v>3916</v>
      </c>
    </row>
    <row r="342" spans="1:32" x14ac:dyDescent="0.25">
      <c r="A342" s="2" t="s">
        <v>339</v>
      </c>
      <c r="B342" s="3">
        <v>1.9334875</v>
      </c>
      <c r="C342" s="2" t="s">
        <v>340</v>
      </c>
      <c r="D342" s="2" t="s">
        <v>341</v>
      </c>
      <c r="E342" s="3" t="s">
        <v>648</v>
      </c>
      <c r="F342" s="3" t="s">
        <v>316</v>
      </c>
      <c r="G342" s="3" t="s">
        <v>317</v>
      </c>
      <c r="H342" s="2" t="s">
        <v>649</v>
      </c>
      <c r="I342" s="3">
        <v>4.9423225277499998E-3</v>
      </c>
      <c r="J342" s="3">
        <v>2.0583000000000001E-2</v>
      </c>
      <c r="K342" s="3">
        <v>-1.54934833333</v>
      </c>
      <c r="L342" s="3">
        <v>-1.9334875</v>
      </c>
      <c r="M342" s="3"/>
      <c r="N342" s="3" t="s">
        <v>648</v>
      </c>
      <c r="O342" s="3" t="s">
        <v>344</v>
      </c>
      <c r="P342" s="3" t="s">
        <v>344</v>
      </c>
      <c r="Q342" s="3"/>
      <c r="R342" s="3" t="s">
        <v>344</v>
      </c>
      <c r="S342" s="3">
        <v>6.5066949999999997</v>
      </c>
      <c r="T342" s="3">
        <v>10.378657499999999</v>
      </c>
      <c r="U342" s="3">
        <v>4.9423225277499998E-3</v>
      </c>
      <c r="V342" s="3">
        <v>1.6528162521099999E-2</v>
      </c>
      <c r="W342" s="3">
        <v>0.38413916666699999</v>
      </c>
      <c r="X342" s="2" t="s">
        <v>345</v>
      </c>
      <c r="Y342" s="3" t="s">
        <v>650</v>
      </c>
      <c r="Z342" s="3" t="s">
        <v>32</v>
      </c>
      <c r="AA342" s="3" t="s">
        <v>651</v>
      </c>
      <c r="AB342" s="3"/>
      <c r="AC342" s="3" t="s">
        <v>346</v>
      </c>
      <c r="AD342" s="3">
        <v>2</v>
      </c>
      <c r="AE342" s="2" t="s">
        <v>340</v>
      </c>
      <c r="AF342" s="2" t="s">
        <v>649</v>
      </c>
    </row>
    <row r="343" spans="1:32" x14ac:dyDescent="0.25">
      <c r="A343" s="2" t="s">
        <v>688</v>
      </c>
      <c r="B343" s="3">
        <v>1.87214375</v>
      </c>
      <c r="C343" s="2" t="s">
        <v>689</v>
      </c>
      <c r="D343" s="2" t="s">
        <v>690</v>
      </c>
      <c r="E343" s="3" t="s">
        <v>428</v>
      </c>
      <c r="F343" s="3" t="s">
        <v>316</v>
      </c>
      <c r="G343" s="3" t="s">
        <v>317</v>
      </c>
      <c r="H343" s="2" t="s">
        <v>691</v>
      </c>
      <c r="I343" s="3">
        <v>4.9788999918400001E-3</v>
      </c>
      <c r="J343" s="3">
        <v>2.0634E-2</v>
      </c>
      <c r="K343" s="3">
        <v>-0.69859833333300003</v>
      </c>
      <c r="L343" s="3">
        <v>-1.87214375</v>
      </c>
      <c r="M343" s="3"/>
      <c r="N343" s="3" t="s">
        <v>428</v>
      </c>
      <c r="O343" s="3" t="s">
        <v>692</v>
      </c>
      <c r="P343" s="3" t="s">
        <v>693</v>
      </c>
      <c r="Q343" s="3" t="s">
        <v>694</v>
      </c>
      <c r="R343" s="3" t="s">
        <v>695</v>
      </c>
      <c r="S343" s="3">
        <v>10.855225000000001</v>
      </c>
      <c r="T343" s="3">
        <v>7.2953412499999999</v>
      </c>
      <c r="U343" s="3">
        <v>4.9788999918400001E-3</v>
      </c>
      <c r="V343" s="3">
        <v>0.106877696249</v>
      </c>
      <c r="W343" s="3">
        <v>1.1735454166699999</v>
      </c>
      <c r="X343" s="2" t="s">
        <v>696</v>
      </c>
      <c r="Y343" s="3" t="s">
        <v>697</v>
      </c>
      <c r="Z343" s="3" t="s">
        <v>32</v>
      </c>
      <c r="AA343" s="3" t="s">
        <v>428</v>
      </c>
      <c r="AB343" s="3" t="s">
        <v>675</v>
      </c>
      <c r="AC343" s="3" t="s">
        <v>698</v>
      </c>
      <c r="AD343" s="3">
        <v>5</v>
      </c>
      <c r="AE343" s="2" t="s">
        <v>689</v>
      </c>
      <c r="AF343" s="2" t="s">
        <v>691</v>
      </c>
    </row>
    <row r="344" spans="1:32" x14ac:dyDescent="0.25">
      <c r="A344" s="2" t="s">
        <v>2292</v>
      </c>
      <c r="B344" s="3">
        <v>1.1199224999999999</v>
      </c>
      <c r="C344" s="2" t="s">
        <v>2293</v>
      </c>
      <c r="D344" s="2" t="s">
        <v>2294</v>
      </c>
      <c r="E344" s="3" t="s">
        <v>346</v>
      </c>
      <c r="F344" s="3" t="s">
        <v>316</v>
      </c>
      <c r="G344" s="3" t="s">
        <v>317</v>
      </c>
      <c r="H344" s="2" t="s">
        <v>2295</v>
      </c>
      <c r="I344" s="3">
        <v>5.0275492289200002E-3</v>
      </c>
      <c r="J344" s="3">
        <v>2.0695000000000002E-2</v>
      </c>
      <c r="K344" s="3">
        <v>-1.80633333333E-2</v>
      </c>
      <c r="L344" s="3">
        <v>-1.1199224999999999</v>
      </c>
      <c r="M344" s="3"/>
      <c r="N344" s="3" t="s">
        <v>346</v>
      </c>
      <c r="O344" s="3" t="s">
        <v>2296</v>
      </c>
      <c r="P344" s="3" t="s">
        <v>344</v>
      </c>
      <c r="Q344" s="3" t="s">
        <v>2297</v>
      </c>
      <c r="R344" s="3" t="s">
        <v>344</v>
      </c>
      <c r="S344" s="3">
        <v>7.9683400000000004</v>
      </c>
      <c r="T344" s="3">
        <v>8.2984325000000005</v>
      </c>
      <c r="U344" s="3">
        <v>5.0275492289200002E-3</v>
      </c>
      <c r="V344" s="3">
        <v>0.90182291712999996</v>
      </c>
      <c r="W344" s="3">
        <v>1.1018591666699999</v>
      </c>
      <c r="X344" s="2" t="s">
        <v>2298</v>
      </c>
      <c r="Y344" s="3" t="s">
        <v>2299</v>
      </c>
      <c r="Z344" s="3" t="s">
        <v>32</v>
      </c>
      <c r="AA344" s="3" t="s">
        <v>2214</v>
      </c>
      <c r="AB344" s="3" t="s">
        <v>395</v>
      </c>
      <c r="AC344" s="3" t="s">
        <v>512</v>
      </c>
      <c r="AD344" s="3">
        <v>3</v>
      </c>
      <c r="AE344" s="2" t="s">
        <v>2293</v>
      </c>
      <c r="AF344" s="2" t="s">
        <v>2295</v>
      </c>
    </row>
    <row r="345" spans="1:32" x14ac:dyDescent="0.25">
      <c r="A345" s="2" t="s">
        <v>5318</v>
      </c>
      <c r="B345" s="3">
        <v>-1.4757365</v>
      </c>
      <c r="C345" s="2" t="s">
        <v>5319</v>
      </c>
      <c r="D345" s="2" t="s">
        <v>5320</v>
      </c>
      <c r="E345" s="3" t="s">
        <v>349</v>
      </c>
      <c r="F345" s="3" t="s">
        <v>2805</v>
      </c>
      <c r="G345" s="3" t="s">
        <v>317</v>
      </c>
      <c r="H345" s="2" t="s">
        <v>5321</v>
      </c>
      <c r="I345" s="3">
        <v>1.1267507399200001E-2</v>
      </c>
      <c r="J345" s="3">
        <v>2.0906999999999999E-2</v>
      </c>
      <c r="K345" s="3">
        <v>2.45011</v>
      </c>
      <c r="L345" s="3">
        <v>1.4757365</v>
      </c>
      <c r="M345" s="3" t="s">
        <v>349</v>
      </c>
      <c r="N345" s="3"/>
      <c r="O345" s="3" t="s">
        <v>5322</v>
      </c>
      <c r="P345" s="3" t="s">
        <v>5323</v>
      </c>
      <c r="Q345" s="3" t="s">
        <v>5324</v>
      </c>
      <c r="R345" s="3" t="s">
        <v>344</v>
      </c>
      <c r="S345" s="3">
        <v>4.8238000000000003</v>
      </c>
      <c r="T345" s="3">
        <v>6.562068</v>
      </c>
      <c r="U345" s="3">
        <v>1.1267507399200001E-2</v>
      </c>
      <c r="V345" s="3">
        <v>2.7623279230600001E-3</v>
      </c>
      <c r="W345" s="3">
        <v>0.9743735</v>
      </c>
      <c r="X345" s="2" t="s">
        <v>5325</v>
      </c>
      <c r="Y345" s="3" t="s">
        <v>5326</v>
      </c>
      <c r="Z345" s="3" t="s">
        <v>32</v>
      </c>
      <c r="AA345" s="3" t="s">
        <v>1176</v>
      </c>
      <c r="AB345" s="3"/>
      <c r="AC345" s="3" t="s">
        <v>1176</v>
      </c>
      <c r="AD345" s="3">
        <v>2</v>
      </c>
      <c r="AE345" s="2" t="s">
        <v>5319</v>
      </c>
      <c r="AF345" s="2" t="s">
        <v>5321</v>
      </c>
    </row>
    <row r="346" spans="1:32" x14ac:dyDescent="0.25">
      <c r="A346" s="2" t="s">
        <v>3753</v>
      </c>
      <c r="B346" s="3">
        <v>-1.1069080555599999</v>
      </c>
      <c r="C346" s="2" t="s">
        <v>3754</v>
      </c>
      <c r="D346" s="2" t="s">
        <v>3755</v>
      </c>
      <c r="E346" s="3" t="s">
        <v>1676</v>
      </c>
      <c r="F346" s="3" t="s">
        <v>2805</v>
      </c>
      <c r="G346" s="3" t="s">
        <v>317</v>
      </c>
      <c r="H346" s="2" t="s">
        <v>3756</v>
      </c>
      <c r="I346" s="3">
        <v>5.3379653086700002E-3</v>
      </c>
      <c r="J346" s="3">
        <v>2.0955999999999999E-2</v>
      </c>
      <c r="K346" s="3">
        <v>-0.38104666666699999</v>
      </c>
      <c r="L346" s="3">
        <v>1.1069080555599999</v>
      </c>
      <c r="M346" s="3" t="s">
        <v>1676</v>
      </c>
      <c r="N346" s="3"/>
      <c r="O346" s="3" t="s">
        <v>3757</v>
      </c>
      <c r="P346" s="3" t="s">
        <v>3758</v>
      </c>
      <c r="Q346" s="3" t="s">
        <v>3759</v>
      </c>
      <c r="R346" s="3" t="s">
        <v>344</v>
      </c>
      <c r="S346" s="3">
        <v>10.715299999999999</v>
      </c>
      <c r="T346" s="3">
        <v>9.2149975000000008</v>
      </c>
      <c r="U346" s="3">
        <v>5.3379653086700002E-3</v>
      </c>
      <c r="V346" s="3">
        <v>0.14565333157099999</v>
      </c>
      <c r="W346" s="3">
        <v>-1.48795472222</v>
      </c>
      <c r="X346" s="2" t="s">
        <v>3760</v>
      </c>
      <c r="Y346" s="3" t="s">
        <v>3761</v>
      </c>
      <c r="Z346" s="3" t="s">
        <v>32</v>
      </c>
      <c r="AA346" s="3" t="s">
        <v>536</v>
      </c>
      <c r="AB346" s="3" t="s">
        <v>395</v>
      </c>
      <c r="AC346" s="3" t="s">
        <v>829</v>
      </c>
      <c r="AD346" s="3">
        <v>3</v>
      </c>
      <c r="AE346" s="2" t="s">
        <v>3754</v>
      </c>
      <c r="AF346" s="2" t="s">
        <v>3756</v>
      </c>
    </row>
    <row r="347" spans="1:32" x14ac:dyDescent="0.25">
      <c r="A347" s="2" t="s">
        <v>5001</v>
      </c>
      <c r="B347" s="3">
        <v>-1.3405433333300001</v>
      </c>
      <c r="C347" s="2" t="s">
        <v>5002</v>
      </c>
      <c r="D347" s="2" t="s">
        <v>5003</v>
      </c>
      <c r="E347" s="3" t="s">
        <v>1017</v>
      </c>
      <c r="F347" s="3" t="s">
        <v>2805</v>
      </c>
      <c r="G347" s="3" t="s">
        <v>317</v>
      </c>
      <c r="H347" s="2" t="s">
        <v>5004</v>
      </c>
      <c r="I347" s="3">
        <v>5.8717460660799997E-3</v>
      </c>
      <c r="J347" s="3">
        <v>2.0972000000000001E-2</v>
      </c>
      <c r="K347" s="3">
        <v>-3.8155000000000001E-2</v>
      </c>
      <c r="L347" s="3">
        <v>1.3405433333300001</v>
      </c>
      <c r="M347" s="3" t="s">
        <v>1017</v>
      </c>
      <c r="N347" s="3"/>
      <c r="O347" s="3" t="s">
        <v>5005</v>
      </c>
      <c r="P347" s="3" t="s">
        <v>5006</v>
      </c>
      <c r="Q347" s="3" t="s">
        <v>5007</v>
      </c>
      <c r="R347" s="3" t="s">
        <v>5008</v>
      </c>
      <c r="S347" s="3">
        <v>8.8936150000000005</v>
      </c>
      <c r="T347" s="3">
        <v>9.8634283333300008</v>
      </c>
      <c r="U347" s="3">
        <v>5.8717460660799997E-3</v>
      </c>
      <c r="V347" s="3">
        <v>0.72802289820300004</v>
      </c>
      <c r="W347" s="3">
        <v>-1.37869833333</v>
      </c>
      <c r="X347" s="2" t="s">
        <v>5009</v>
      </c>
      <c r="Y347" s="3" t="s">
        <v>5010</v>
      </c>
      <c r="Z347" s="3" t="s">
        <v>32</v>
      </c>
      <c r="AA347" s="3" t="s">
        <v>1128</v>
      </c>
      <c r="AB347" s="3"/>
      <c r="AC347" s="3" t="s">
        <v>364</v>
      </c>
      <c r="AD347" s="3">
        <v>2</v>
      </c>
      <c r="AE347" s="2" t="s">
        <v>5002</v>
      </c>
      <c r="AF347" s="2" t="s">
        <v>5004</v>
      </c>
    </row>
    <row r="348" spans="1:32" x14ac:dyDescent="0.25">
      <c r="A348" s="2" t="s">
        <v>5796</v>
      </c>
      <c r="B348" s="3">
        <v>-1.7306197222199999</v>
      </c>
      <c r="C348" s="2" t="s">
        <v>5797</v>
      </c>
      <c r="D348" s="2" t="s">
        <v>5798</v>
      </c>
      <c r="E348" s="3" t="s">
        <v>891</v>
      </c>
      <c r="F348" s="3" t="s">
        <v>2805</v>
      </c>
      <c r="G348" s="3" t="s">
        <v>317</v>
      </c>
      <c r="H348" s="2" t="s">
        <v>5799</v>
      </c>
      <c r="I348" s="3">
        <v>1.2744716511000001E-2</v>
      </c>
      <c r="J348" s="3">
        <v>2.1141E-2</v>
      </c>
      <c r="K348" s="3">
        <v>1.2542150000000001</v>
      </c>
      <c r="L348" s="3">
        <v>1.7306197222199999</v>
      </c>
      <c r="M348" s="3" t="s">
        <v>891</v>
      </c>
      <c r="N348" s="3"/>
      <c r="O348" s="3" t="s">
        <v>5800</v>
      </c>
      <c r="P348" s="3" t="s">
        <v>344</v>
      </c>
      <c r="Q348" s="3" t="s">
        <v>5801</v>
      </c>
      <c r="R348" s="3" t="s">
        <v>344</v>
      </c>
      <c r="S348" s="3">
        <v>6.0494250000000003</v>
      </c>
      <c r="T348" s="3">
        <v>10.9341508333</v>
      </c>
      <c r="U348" s="3">
        <v>1.2744716511000001E-2</v>
      </c>
      <c r="V348" s="3">
        <v>2.34955796875E-2</v>
      </c>
      <c r="W348" s="3">
        <v>-0.47640472222199998</v>
      </c>
      <c r="X348" s="2" t="s">
        <v>5802</v>
      </c>
      <c r="Y348" s="3" t="s">
        <v>5803</v>
      </c>
      <c r="Z348" s="3" t="s">
        <v>32</v>
      </c>
      <c r="AA348" s="3" t="s">
        <v>391</v>
      </c>
      <c r="AB348" s="3"/>
      <c r="AC348" s="3" t="s">
        <v>652</v>
      </c>
      <c r="AD348" s="3">
        <v>2</v>
      </c>
      <c r="AE348" s="2" t="s">
        <v>5797</v>
      </c>
      <c r="AF348" s="2" t="s">
        <v>5799</v>
      </c>
    </row>
    <row r="349" spans="1:32" x14ac:dyDescent="0.25">
      <c r="A349" s="2" t="s">
        <v>3497</v>
      </c>
      <c r="B349" s="3">
        <v>-1.08338861111</v>
      </c>
      <c r="C349" s="2" t="s">
        <v>3498</v>
      </c>
      <c r="D349" s="2" t="s">
        <v>3499</v>
      </c>
      <c r="E349" s="3" t="s">
        <v>329</v>
      </c>
      <c r="F349" s="3" t="s">
        <v>2805</v>
      </c>
      <c r="G349" s="3" t="s">
        <v>317</v>
      </c>
      <c r="H349" s="2" t="s">
        <v>3500</v>
      </c>
      <c r="I349" s="3">
        <v>4.7576121658000001E-3</v>
      </c>
      <c r="J349" s="3">
        <v>2.1141E-2</v>
      </c>
      <c r="K349" s="3">
        <v>0.728155</v>
      </c>
      <c r="L349" s="3">
        <v>1.08338861111</v>
      </c>
      <c r="M349" s="3" t="s">
        <v>329</v>
      </c>
      <c r="N349" s="3"/>
      <c r="O349" s="3" t="s">
        <v>3501</v>
      </c>
      <c r="P349" s="3" t="s">
        <v>3502</v>
      </c>
      <c r="Q349" s="3" t="s">
        <v>3503</v>
      </c>
      <c r="R349" s="3" t="s">
        <v>344</v>
      </c>
      <c r="S349" s="3">
        <v>6.9578249999999997</v>
      </c>
      <c r="T349" s="3">
        <v>10.8483775</v>
      </c>
      <c r="U349" s="3">
        <v>4.7576121658000001E-3</v>
      </c>
      <c r="V349" s="3">
        <v>2.3419577350200001E-2</v>
      </c>
      <c r="W349" s="3">
        <v>-0.35523361111099999</v>
      </c>
      <c r="X349" s="2" t="s">
        <v>3504</v>
      </c>
      <c r="Y349" s="3" t="s">
        <v>3505</v>
      </c>
      <c r="Z349" s="3" t="s">
        <v>32</v>
      </c>
      <c r="AA349" s="3" t="s">
        <v>329</v>
      </c>
      <c r="AB349" s="3" t="s">
        <v>337</v>
      </c>
      <c r="AC349" s="3" t="s">
        <v>3506</v>
      </c>
      <c r="AD349" s="3">
        <v>3</v>
      </c>
      <c r="AE349" s="2" t="s">
        <v>3498</v>
      </c>
      <c r="AF349" s="2" t="s">
        <v>3500</v>
      </c>
    </row>
    <row r="350" spans="1:32" x14ac:dyDescent="0.25">
      <c r="A350" s="2" t="s">
        <v>435</v>
      </c>
      <c r="B350" s="3">
        <v>2.4033866666699999</v>
      </c>
      <c r="C350" s="2" t="s">
        <v>436</v>
      </c>
      <c r="D350" s="2" t="s">
        <v>437</v>
      </c>
      <c r="E350" s="3" t="s">
        <v>454</v>
      </c>
      <c r="F350" s="3" t="s">
        <v>316</v>
      </c>
      <c r="G350" s="3" t="s">
        <v>317</v>
      </c>
      <c r="H350" s="2" t="s">
        <v>455</v>
      </c>
      <c r="I350" s="3">
        <v>7.7422481574000003E-3</v>
      </c>
      <c r="J350" s="3">
        <v>2.1250000000000002E-2</v>
      </c>
      <c r="K350" s="3">
        <v>-2.1195616666700001</v>
      </c>
      <c r="L350" s="3">
        <v>-2.4033866666699999</v>
      </c>
      <c r="M350" s="3"/>
      <c r="N350" s="3" t="s">
        <v>454</v>
      </c>
      <c r="O350" s="3" t="s">
        <v>456</v>
      </c>
      <c r="P350" s="3" t="s">
        <v>344</v>
      </c>
      <c r="Q350" s="3" t="s">
        <v>457</v>
      </c>
      <c r="R350" s="3" t="s">
        <v>344</v>
      </c>
      <c r="S350" s="3">
        <v>6.5011450000000002</v>
      </c>
      <c r="T350" s="3">
        <v>10.021805000000001</v>
      </c>
      <c r="U350" s="3">
        <v>7.7422481574000003E-3</v>
      </c>
      <c r="V350" s="3">
        <v>4.0121806245000002E-2</v>
      </c>
      <c r="W350" s="3">
        <v>0.28382499999999999</v>
      </c>
      <c r="X350" s="2" t="s">
        <v>441</v>
      </c>
      <c r="Y350" s="3" t="s">
        <v>458</v>
      </c>
      <c r="Z350" s="3" t="s">
        <v>32</v>
      </c>
      <c r="AA350" s="3"/>
      <c r="AB350" s="3" t="s">
        <v>459</v>
      </c>
      <c r="AC350" s="3" t="s">
        <v>438</v>
      </c>
      <c r="AD350" s="3">
        <v>3</v>
      </c>
      <c r="AE350" s="2" t="s">
        <v>436</v>
      </c>
      <c r="AF350" s="2" t="s">
        <v>455</v>
      </c>
    </row>
    <row r="351" spans="1:32" x14ac:dyDescent="0.25">
      <c r="A351" s="2" t="s">
        <v>5616</v>
      </c>
      <c r="B351" s="3">
        <v>-2.0207061904799999</v>
      </c>
      <c r="C351" s="2" t="s">
        <v>5617</v>
      </c>
      <c r="D351" s="2" t="s">
        <v>5618</v>
      </c>
      <c r="E351" s="3" t="s">
        <v>906</v>
      </c>
      <c r="F351" s="3" t="s">
        <v>2805</v>
      </c>
      <c r="G351" s="3" t="s">
        <v>317</v>
      </c>
      <c r="H351" s="2" t="s">
        <v>5974</v>
      </c>
      <c r="I351" s="3">
        <v>1.3501836185099999E-2</v>
      </c>
      <c r="J351" s="3">
        <v>2.1337999999999999E-2</v>
      </c>
      <c r="K351" s="3">
        <v>0.70891833333300003</v>
      </c>
      <c r="L351" s="3">
        <v>2.0207061904799999</v>
      </c>
      <c r="M351" s="3" t="s">
        <v>906</v>
      </c>
      <c r="N351" s="3"/>
      <c r="O351" s="3" t="s">
        <v>5975</v>
      </c>
      <c r="P351" s="3" t="s">
        <v>5976</v>
      </c>
      <c r="Q351" s="3" t="s">
        <v>5977</v>
      </c>
      <c r="R351" s="3" t="s">
        <v>2830</v>
      </c>
      <c r="S351" s="3">
        <v>5.9071449999999999</v>
      </c>
      <c r="T351" s="3">
        <v>6.8300807142900002</v>
      </c>
      <c r="U351" s="3">
        <v>1.3501836185099999E-2</v>
      </c>
      <c r="V351" s="3">
        <v>2.11049184837E-2</v>
      </c>
      <c r="W351" s="3">
        <v>-1.3117878571399999</v>
      </c>
      <c r="X351" s="2" t="s">
        <v>5623</v>
      </c>
      <c r="Y351" s="3" t="s">
        <v>5978</v>
      </c>
      <c r="Z351" s="3" t="s">
        <v>32</v>
      </c>
      <c r="AA351" s="3" t="s">
        <v>906</v>
      </c>
      <c r="AB351" s="3" t="s">
        <v>675</v>
      </c>
      <c r="AC351" s="3" t="s">
        <v>668</v>
      </c>
      <c r="AD351" s="3">
        <v>5</v>
      </c>
      <c r="AE351" s="2" t="s">
        <v>5617</v>
      </c>
      <c r="AF351" s="2" t="s">
        <v>5974</v>
      </c>
    </row>
    <row r="352" spans="1:32" x14ac:dyDescent="0.25">
      <c r="A352" s="2" t="s">
        <v>1713</v>
      </c>
      <c r="B352" s="3">
        <v>1.2418183333299999</v>
      </c>
      <c r="C352" s="2" t="s">
        <v>1714</v>
      </c>
      <c r="D352" s="2" t="s">
        <v>1715</v>
      </c>
      <c r="E352" s="3" t="s">
        <v>357</v>
      </c>
      <c r="F352" s="3" t="s">
        <v>316</v>
      </c>
      <c r="G352" s="3" t="s">
        <v>317</v>
      </c>
      <c r="H352" s="2" t="s">
        <v>1716</v>
      </c>
      <c r="I352" s="3">
        <v>4.4508171144900001E-3</v>
      </c>
      <c r="J352" s="3">
        <v>2.1340999999999999E-2</v>
      </c>
      <c r="K352" s="3">
        <v>-1.2543183333300001</v>
      </c>
      <c r="L352" s="3">
        <v>-1.2418183333299999</v>
      </c>
      <c r="M352" s="3"/>
      <c r="N352" s="3" t="s">
        <v>357</v>
      </c>
      <c r="O352" s="3" t="s">
        <v>1717</v>
      </c>
      <c r="P352" s="3" t="s">
        <v>1718</v>
      </c>
      <c r="Q352" s="3" t="s">
        <v>1719</v>
      </c>
      <c r="R352" s="3" t="s">
        <v>344</v>
      </c>
      <c r="S352" s="3">
        <v>10.150975000000001</v>
      </c>
      <c r="T352" s="3">
        <v>9.5613740000000007</v>
      </c>
      <c r="U352" s="3">
        <v>4.4508171144900001E-3</v>
      </c>
      <c r="V352" s="3">
        <v>9.2558569610600005E-3</v>
      </c>
      <c r="W352" s="3">
        <v>-1.2500000000000001E-2</v>
      </c>
      <c r="X352" s="2" t="s">
        <v>1720</v>
      </c>
      <c r="Y352" s="3" t="s">
        <v>1721</v>
      </c>
      <c r="Z352" s="3" t="s">
        <v>32</v>
      </c>
      <c r="AA352" s="3" t="s">
        <v>357</v>
      </c>
      <c r="AB352" s="3"/>
      <c r="AC352" s="3" t="s">
        <v>1062</v>
      </c>
      <c r="AD352" s="3">
        <v>2</v>
      </c>
      <c r="AE352" s="2" t="s">
        <v>1714</v>
      </c>
      <c r="AF352" s="2" t="s">
        <v>1716</v>
      </c>
    </row>
    <row r="353" spans="1:32" x14ac:dyDescent="0.25">
      <c r="A353" s="2" t="s">
        <v>2897</v>
      </c>
      <c r="B353" s="3">
        <v>-1.0151458333300001</v>
      </c>
      <c r="C353" s="2" t="s">
        <v>2898</v>
      </c>
      <c r="D353" s="2" t="s">
        <v>2899</v>
      </c>
      <c r="E353" s="3" t="s">
        <v>581</v>
      </c>
      <c r="F353" s="3" t="s">
        <v>2805</v>
      </c>
      <c r="G353" s="3" t="s">
        <v>317</v>
      </c>
      <c r="H353" s="2" t="s">
        <v>2900</v>
      </c>
      <c r="I353" s="3">
        <v>2.1381000000000001E-2</v>
      </c>
      <c r="J353" s="3">
        <v>2.1381000000000001E-2</v>
      </c>
      <c r="K353" s="3">
        <v>-0.55742833333300001</v>
      </c>
      <c r="L353" s="3">
        <v>1.0151458333300001</v>
      </c>
      <c r="M353" s="3" t="s">
        <v>581</v>
      </c>
      <c r="N353" s="3"/>
      <c r="O353" s="3" t="s">
        <v>2901</v>
      </c>
      <c r="P353" s="3" t="s">
        <v>2902</v>
      </c>
      <c r="Q353" s="3" t="s">
        <v>2903</v>
      </c>
      <c r="R353" s="3" t="s">
        <v>344</v>
      </c>
      <c r="S353" s="3">
        <v>6.9085749999999999</v>
      </c>
      <c r="T353" s="3">
        <v>7.002205</v>
      </c>
      <c r="U353" s="3">
        <v>2.4237643253099999E-2</v>
      </c>
      <c r="V353" s="3">
        <v>0.16265677825399999</v>
      </c>
      <c r="W353" s="3">
        <v>-1.5725741666699999</v>
      </c>
      <c r="X353" s="2" t="s">
        <v>2904</v>
      </c>
      <c r="Y353" s="3" t="s">
        <v>2905</v>
      </c>
      <c r="Z353" s="3" t="s">
        <v>32</v>
      </c>
      <c r="AA353" s="3" t="s">
        <v>581</v>
      </c>
      <c r="AB353" s="3" t="s">
        <v>395</v>
      </c>
      <c r="AC353" s="3" t="s">
        <v>559</v>
      </c>
      <c r="AD353" s="3">
        <v>3</v>
      </c>
      <c r="AE353" s="2" t="s">
        <v>2898</v>
      </c>
      <c r="AF353" s="2" t="s">
        <v>2900</v>
      </c>
    </row>
    <row r="354" spans="1:32" x14ac:dyDescent="0.25">
      <c r="A354" s="2" t="s">
        <v>4207</v>
      </c>
      <c r="B354" s="3">
        <v>-1.17560166667</v>
      </c>
      <c r="C354" s="2" t="s">
        <v>4208</v>
      </c>
      <c r="D354" s="2" t="s">
        <v>4209</v>
      </c>
      <c r="E354" s="3" t="s">
        <v>1439</v>
      </c>
      <c r="F354" s="3" t="s">
        <v>2805</v>
      </c>
      <c r="G354" s="3" t="s">
        <v>317</v>
      </c>
      <c r="H354" s="2" t="s">
        <v>4210</v>
      </c>
      <c r="I354" s="3">
        <v>3.5093876636900002E-3</v>
      </c>
      <c r="J354" s="3">
        <v>2.1448999999999999E-2</v>
      </c>
      <c r="K354" s="3">
        <v>1.10662666667</v>
      </c>
      <c r="L354" s="3">
        <v>1.17560166667</v>
      </c>
      <c r="M354" s="3" t="s">
        <v>1439</v>
      </c>
      <c r="N354" s="3"/>
      <c r="O354" s="3" t="s">
        <v>4211</v>
      </c>
      <c r="P354" s="3" t="s">
        <v>344</v>
      </c>
      <c r="Q354" s="3" t="s">
        <v>4212</v>
      </c>
      <c r="R354" s="3" t="s">
        <v>344</v>
      </c>
      <c r="S354" s="3">
        <v>6.8192199999999996</v>
      </c>
      <c r="T354" s="3">
        <v>8.4332250000000002</v>
      </c>
      <c r="U354" s="3">
        <v>3.5093876636900002E-3</v>
      </c>
      <c r="V354" s="3">
        <v>1.0682925203499999E-2</v>
      </c>
      <c r="W354" s="3">
        <v>-6.8974999999999995E-2</v>
      </c>
      <c r="X354" s="2" t="s">
        <v>4213</v>
      </c>
      <c r="Y354" s="3" t="s">
        <v>4214</v>
      </c>
      <c r="Z354" s="3" t="s">
        <v>32</v>
      </c>
      <c r="AA354" s="3" t="s">
        <v>2478</v>
      </c>
      <c r="AB354" s="3"/>
      <c r="AC354" s="3" t="s">
        <v>4215</v>
      </c>
      <c r="AD354" s="3">
        <v>2</v>
      </c>
      <c r="AE354" s="2" t="s">
        <v>4208</v>
      </c>
      <c r="AF354" s="2" t="s">
        <v>4210</v>
      </c>
    </row>
    <row r="355" spans="1:32" x14ac:dyDescent="0.25">
      <c r="A355" s="2" t="s">
        <v>5210</v>
      </c>
      <c r="B355" s="3">
        <v>-1.4310727777800001</v>
      </c>
      <c r="C355" s="2" t="s">
        <v>5211</v>
      </c>
      <c r="D355" s="2" t="s">
        <v>5212</v>
      </c>
      <c r="E355" s="3" t="s">
        <v>802</v>
      </c>
      <c r="F355" s="3" t="s">
        <v>2805</v>
      </c>
      <c r="G355" s="3" t="s">
        <v>317</v>
      </c>
      <c r="H355" s="2" t="s">
        <v>5213</v>
      </c>
      <c r="I355" s="3">
        <v>1.2022498098399999E-2</v>
      </c>
      <c r="J355" s="3">
        <v>2.145E-2</v>
      </c>
      <c r="K355" s="3">
        <v>1.1963333333299999</v>
      </c>
      <c r="L355" s="3">
        <v>1.4310727777800001</v>
      </c>
      <c r="M355" s="3" t="s">
        <v>802</v>
      </c>
      <c r="N355" s="3"/>
      <c r="O355" s="3" t="s">
        <v>5214</v>
      </c>
      <c r="P355" s="3" t="s">
        <v>1914</v>
      </c>
      <c r="Q355" s="3" t="s">
        <v>5215</v>
      </c>
      <c r="R355" s="3" t="s">
        <v>344</v>
      </c>
      <c r="S355" s="3">
        <v>5.3368200000000003</v>
      </c>
      <c r="T355" s="3">
        <v>9.0092083333299993</v>
      </c>
      <c r="U355" s="3">
        <v>1.2022498098399999E-2</v>
      </c>
      <c r="V355" s="3">
        <v>2.3358990950300001E-3</v>
      </c>
      <c r="W355" s="3">
        <v>-0.23473944444399999</v>
      </c>
      <c r="X355" s="2" t="s">
        <v>5216</v>
      </c>
      <c r="Y355" s="3" t="s">
        <v>5217</v>
      </c>
      <c r="Z355" s="3" t="s">
        <v>32</v>
      </c>
      <c r="AA355" s="3" t="s">
        <v>802</v>
      </c>
      <c r="AB355" s="3"/>
      <c r="AC355" s="3" t="s">
        <v>1128</v>
      </c>
      <c r="AD355" s="3">
        <v>2</v>
      </c>
      <c r="AE355" s="2" t="s">
        <v>5211</v>
      </c>
      <c r="AF355" s="2" t="s">
        <v>5213</v>
      </c>
    </row>
    <row r="356" spans="1:32" x14ac:dyDescent="0.25">
      <c r="A356" s="2" t="s">
        <v>2376</v>
      </c>
      <c r="B356" s="3">
        <v>-1.3585</v>
      </c>
      <c r="C356" s="2" t="s">
        <v>2377</v>
      </c>
      <c r="D356" s="2" t="s">
        <v>2378</v>
      </c>
      <c r="E356" s="3" t="s">
        <v>891</v>
      </c>
      <c r="F356" s="3" t="s">
        <v>2805</v>
      </c>
      <c r="G356" s="3" t="s">
        <v>317</v>
      </c>
      <c r="H356" s="2" t="s">
        <v>5041</v>
      </c>
      <c r="I356" s="3">
        <v>1.27142027438E-2</v>
      </c>
      <c r="J356" s="3">
        <v>2.1496999999999999E-2</v>
      </c>
      <c r="K356" s="3">
        <v>0.49495</v>
      </c>
      <c r="L356" s="3">
        <v>1.3585</v>
      </c>
      <c r="M356" s="3" t="s">
        <v>891</v>
      </c>
      <c r="N356" s="3"/>
      <c r="O356" s="3" t="s">
        <v>344</v>
      </c>
      <c r="P356" s="3" t="s">
        <v>344</v>
      </c>
      <c r="Q356" s="3"/>
      <c r="R356" s="3" t="s">
        <v>344</v>
      </c>
      <c r="S356" s="3">
        <v>9.2765299999999993</v>
      </c>
      <c r="T356" s="3">
        <v>7.7998366666700001</v>
      </c>
      <c r="U356" s="3">
        <v>1.27142027438E-2</v>
      </c>
      <c r="V356" s="3">
        <v>6.1034992095399997E-2</v>
      </c>
      <c r="W356" s="3">
        <v>-0.86355000000000004</v>
      </c>
      <c r="X356" s="2" t="s">
        <v>2383</v>
      </c>
      <c r="Y356" s="3" t="s">
        <v>2384</v>
      </c>
      <c r="Z356" s="3" t="s">
        <v>31</v>
      </c>
      <c r="AA356" s="3" t="s">
        <v>391</v>
      </c>
      <c r="AB356" s="3"/>
      <c r="AC356" s="3" t="s">
        <v>391</v>
      </c>
      <c r="AD356" s="3">
        <v>2</v>
      </c>
      <c r="AE356" s="2" t="s">
        <v>2377</v>
      </c>
      <c r="AF356" s="2" t="s">
        <v>5041</v>
      </c>
    </row>
    <row r="357" spans="1:32" x14ac:dyDescent="0.25">
      <c r="A357" s="2" t="s">
        <v>1026</v>
      </c>
      <c r="B357" s="3">
        <v>1.5742181481499999</v>
      </c>
      <c r="C357" s="2" t="s">
        <v>1027</v>
      </c>
      <c r="D357" s="2" t="s">
        <v>1028</v>
      </c>
      <c r="E357" s="3" t="s">
        <v>1029</v>
      </c>
      <c r="F357" s="3" t="s">
        <v>316</v>
      </c>
      <c r="G357" s="3" t="s">
        <v>317</v>
      </c>
      <c r="H357" s="2" t="s">
        <v>1030</v>
      </c>
      <c r="I357" s="3">
        <v>1.38890836817E-2</v>
      </c>
      <c r="J357" s="3">
        <v>2.1654E-2</v>
      </c>
      <c r="K357" s="3">
        <v>-1.9185433333299999</v>
      </c>
      <c r="L357" s="3">
        <v>-1.5742181481499999</v>
      </c>
      <c r="M357" s="3"/>
      <c r="N357" s="3" t="s">
        <v>1029</v>
      </c>
      <c r="O357" s="3" t="s">
        <v>1031</v>
      </c>
      <c r="P357" s="3" t="s">
        <v>344</v>
      </c>
      <c r="Q357" s="3" t="s">
        <v>1032</v>
      </c>
      <c r="R357" s="3" t="s">
        <v>344</v>
      </c>
      <c r="S357" s="3">
        <v>7.9552100000000001</v>
      </c>
      <c r="T357" s="3">
        <v>10.1832477778</v>
      </c>
      <c r="U357" s="3">
        <v>1.38890836817E-2</v>
      </c>
      <c r="V357" s="3">
        <v>7.5246350694100003E-3</v>
      </c>
      <c r="W357" s="3">
        <v>-0.34432518518499999</v>
      </c>
      <c r="X357" s="2" t="s">
        <v>1033</v>
      </c>
      <c r="Y357" s="3" t="s">
        <v>1034</v>
      </c>
      <c r="Z357" s="3" t="s">
        <v>32</v>
      </c>
      <c r="AA357" s="3"/>
      <c r="AB357" s="3" t="s">
        <v>459</v>
      </c>
      <c r="AC357" s="3" t="s">
        <v>505</v>
      </c>
      <c r="AD357" s="3">
        <v>3</v>
      </c>
      <c r="AE357" s="2" t="s">
        <v>1027</v>
      </c>
      <c r="AF357" s="2" t="s">
        <v>1030</v>
      </c>
    </row>
    <row r="358" spans="1:32" x14ac:dyDescent="0.25">
      <c r="A358" s="2" t="s">
        <v>4992</v>
      </c>
      <c r="B358" s="3">
        <v>-1.3400816666699999</v>
      </c>
      <c r="C358" s="2" t="s">
        <v>4993</v>
      </c>
      <c r="D358" s="2" t="s">
        <v>4994</v>
      </c>
      <c r="E358" s="3" t="s">
        <v>4812</v>
      </c>
      <c r="F358" s="3" t="s">
        <v>2805</v>
      </c>
      <c r="G358" s="3" t="s">
        <v>317</v>
      </c>
      <c r="H358" s="2" t="s">
        <v>4995</v>
      </c>
      <c r="I358" s="3">
        <v>1.5058665712400001E-2</v>
      </c>
      <c r="J358" s="3">
        <v>2.171E-2</v>
      </c>
      <c r="K358" s="3">
        <v>0.74068500000000004</v>
      </c>
      <c r="L358" s="3">
        <v>1.3400816666699999</v>
      </c>
      <c r="M358" s="3" t="s">
        <v>4812</v>
      </c>
      <c r="N358" s="3"/>
      <c r="O358" s="3" t="s">
        <v>4996</v>
      </c>
      <c r="P358" s="3" t="s">
        <v>4997</v>
      </c>
      <c r="Q358" s="3" t="s">
        <v>4998</v>
      </c>
      <c r="R358" s="3" t="s">
        <v>344</v>
      </c>
      <c r="S358" s="3">
        <v>5.3908149999999999</v>
      </c>
      <c r="T358" s="3">
        <v>8.2977749999999997</v>
      </c>
      <c r="U358" s="3">
        <v>1.5058665712400001E-2</v>
      </c>
      <c r="V358" s="3">
        <v>0.12456460601</v>
      </c>
      <c r="W358" s="3">
        <v>-0.59939666666699998</v>
      </c>
      <c r="X358" s="2" t="s">
        <v>4999</v>
      </c>
      <c r="Y358" s="3" t="s">
        <v>5000</v>
      </c>
      <c r="Z358" s="3" t="s">
        <v>32</v>
      </c>
      <c r="AA358" s="3" t="s">
        <v>1593</v>
      </c>
      <c r="AB358" s="3" t="s">
        <v>2036</v>
      </c>
      <c r="AC358" s="3" t="s">
        <v>499</v>
      </c>
      <c r="AD358" s="3">
        <v>3</v>
      </c>
      <c r="AE358" s="2" t="s">
        <v>4993</v>
      </c>
      <c r="AF358" s="2" t="s">
        <v>4995</v>
      </c>
    </row>
    <row r="359" spans="1:32" x14ac:dyDescent="0.25">
      <c r="A359" s="2" t="s">
        <v>5351</v>
      </c>
      <c r="B359" s="3">
        <v>-1.483128</v>
      </c>
      <c r="C359" s="2" t="s">
        <v>5352</v>
      </c>
      <c r="D359" s="2" t="s">
        <v>5353</v>
      </c>
      <c r="E359" s="3" t="s">
        <v>793</v>
      </c>
      <c r="F359" s="3" t="s">
        <v>2805</v>
      </c>
      <c r="G359" s="3" t="s">
        <v>317</v>
      </c>
      <c r="H359" s="2" t="s">
        <v>5354</v>
      </c>
      <c r="I359" s="3">
        <v>5.4821980028500004E-3</v>
      </c>
      <c r="J359" s="3">
        <v>2.1715999999999999E-2</v>
      </c>
      <c r="K359" s="3">
        <v>-4.84183333333E-2</v>
      </c>
      <c r="L359" s="3">
        <v>1.483128</v>
      </c>
      <c r="M359" s="3" t="s">
        <v>793</v>
      </c>
      <c r="N359" s="3"/>
      <c r="O359" s="3" t="s">
        <v>5355</v>
      </c>
      <c r="P359" s="3" t="s">
        <v>5356</v>
      </c>
      <c r="Q359" s="3" t="s">
        <v>5357</v>
      </c>
      <c r="R359" s="3" t="s">
        <v>5358</v>
      </c>
      <c r="S359" s="3">
        <v>7.5228349999999997</v>
      </c>
      <c r="T359" s="3">
        <v>9.1845730000000003</v>
      </c>
      <c r="U359" s="3">
        <v>5.4821980028500004E-3</v>
      </c>
      <c r="V359" s="3">
        <v>0.90793882635300005</v>
      </c>
      <c r="W359" s="3">
        <v>-1.5315463333299999</v>
      </c>
      <c r="X359" s="2" t="s">
        <v>5359</v>
      </c>
      <c r="Y359" s="3" t="s">
        <v>5360</v>
      </c>
      <c r="Z359" s="3" t="s">
        <v>32</v>
      </c>
      <c r="AA359" s="3" t="s">
        <v>793</v>
      </c>
      <c r="AB359" s="3" t="s">
        <v>675</v>
      </c>
      <c r="AC359" s="3" t="s">
        <v>5361</v>
      </c>
      <c r="AD359" s="3">
        <v>5</v>
      </c>
      <c r="AE359" s="2" t="s">
        <v>5352</v>
      </c>
      <c r="AF359" s="2" t="s">
        <v>5354</v>
      </c>
    </row>
    <row r="360" spans="1:32" x14ac:dyDescent="0.25">
      <c r="A360" s="2" t="s">
        <v>4232</v>
      </c>
      <c r="B360" s="3">
        <v>-1.1796205555599999</v>
      </c>
      <c r="C360" s="2" t="s">
        <v>4233</v>
      </c>
      <c r="D360" s="2" t="s">
        <v>4234</v>
      </c>
      <c r="E360" s="3" t="s">
        <v>422</v>
      </c>
      <c r="F360" s="3" t="s">
        <v>2805</v>
      </c>
      <c r="G360" s="3" t="s">
        <v>317</v>
      </c>
      <c r="H360" s="2" t="s">
        <v>4235</v>
      </c>
      <c r="I360" s="3">
        <v>5.5461874483700001E-3</v>
      </c>
      <c r="J360" s="3">
        <v>2.1850000000000001E-2</v>
      </c>
      <c r="K360" s="3">
        <v>0.98404999999999998</v>
      </c>
      <c r="L360" s="3">
        <v>1.1796205555599999</v>
      </c>
      <c r="M360" s="3" t="s">
        <v>422</v>
      </c>
      <c r="N360" s="3"/>
      <c r="O360" s="3" t="s">
        <v>4236</v>
      </c>
      <c r="P360" s="3" t="s">
        <v>4237</v>
      </c>
      <c r="Q360" s="3" t="s">
        <v>4238</v>
      </c>
      <c r="R360" s="3" t="s">
        <v>344</v>
      </c>
      <c r="S360" s="3">
        <v>8.3926200000000009</v>
      </c>
      <c r="T360" s="3">
        <v>8.1511827777800008</v>
      </c>
      <c r="U360" s="3">
        <v>5.5461874483700001E-3</v>
      </c>
      <c r="V360" s="3">
        <v>1.45253771639E-2</v>
      </c>
      <c r="W360" s="3">
        <v>-0.195570555556</v>
      </c>
      <c r="X360" s="2" t="s">
        <v>4239</v>
      </c>
      <c r="Y360" s="3" t="s">
        <v>4240</v>
      </c>
      <c r="Z360" s="3" t="s">
        <v>32</v>
      </c>
      <c r="AA360" s="3" t="s">
        <v>422</v>
      </c>
      <c r="AB360" s="3" t="s">
        <v>462</v>
      </c>
      <c r="AC360" s="3" t="s">
        <v>906</v>
      </c>
      <c r="AD360" s="3">
        <v>4</v>
      </c>
      <c r="AE360" s="2" t="s">
        <v>4233</v>
      </c>
      <c r="AF360" s="2" t="s">
        <v>4235</v>
      </c>
    </row>
    <row r="361" spans="1:32" x14ac:dyDescent="0.25">
      <c r="A361" s="2" t="s">
        <v>5594</v>
      </c>
      <c r="B361" s="3">
        <v>-1.58135</v>
      </c>
      <c r="C361" s="2" t="s">
        <v>5595</v>
      </c>
      <c r="D361" s="2" t="s">
        <v>5596</v>
      </c>
      <c r="E361" s="3" t="s">
        <v>428</v>
      </c>
      <c r="F361" s="3" t="s">
        <v>2805</v>
      </c>
      <c r="G361" s="3" t="s">
        <v>317</v>
      </c>
      <c r="H361" s="2" t="s">
        <v>5597</v>
      </c>
      <c r="I361" s="3">
        <v>4.1040180025299997E-3</v>
      </c>
      <c r="J361" s="3">
        <v>2.1876E-2</v>
      </c>
      <c r="K361" s="3">
        <v>0.20538666666700001</v>
      </c>
      <c r="L361" s="3">
        <v>1.58135</v>
      </c>
      <c r="M361" s="3" t="s">
        <v>428</v>
      </c>
      <c r="N361" s="3"/>
      <c r="O361" s="3" t="s">
        <v>5598</v>
      </c>
      <c r="P361" s="3" t="s">
        <v>5599</v>
      </c>
      <c r="Q361" s="3" t="s">
        <v>5600</v>
      </c>
      <c r="R361" s="3" t="s">
        <v>1368</v>
      </c>
      <c r="S361" s="3">
        <v>6.0311899999999996</v>
      </c>
      <c r="T361" s="3">
        <v>7.522405</v>
      </c>
      <c r="U361" s="3">
        <v>4.1040180025299997E-3</v>
      </c>
      <c r="V361" s="3">
        <v>0.27866711038300002</v>
      </c>
      <c r="W361" s="3">
        <v>-1.3759633333300001</v>
      </c>
      <c r="X361" s="2" t="s">
        <v>5601</v>
      </c>
      <c r="Y361" s="3" t="s">
        <v>5602</v>
      </c>
      <c r="Z361" s="3" t="s">
        <v>32</v>
      </c>
      <c r="AA361" s="3" t="s">
        <v>428</v>
      </c>
      <c r="AB361" s="3"/>
      <c r="AC361" s="3" t="s">
        <v>582</v>
      </c>
      <c r="AD361" s="3">
        <v>2</v>
      </c>
      <c r="AE361" s="2" t="s">
        <v>5595</v>
      </c>
      <c r="AF361" s="2" t="s">
        <v>5597</v>
      </c>
    </row>
    <row r="362" spans="1:32" x14ac:dyDescent="0.25">
      <c r="A362" s="2" t="s">
        <v>1400</v>
      </c>
      <c r="B362" s="3">
        <v>-1.15204777778</v>
      </c>
      <c r="C362" s="2" t="s">
        <v>117</v>
      </c>
      <c r="D362" s="2" t="s">
        <v>1401</v>
      </c>
      <c r="E362" s="3" t="s">
        <v>4065</v>
      </c>
      <c r="F362" s="3" t="s">
        <v>2805</v>
      </c>
      <c r="G362" s="3" t="s">
        <v>317</v>
      </c>
      <c r="H362" s="2" t="s">
        <v>4066</v>
      </c>
      <c r="I362" s="3">
        <v>2.0991253794599998E-2</v>
      </c>
      <c r="J362" s="3">
        <v>2.1935E-2</v>
      </c>
      <c r="K362" s="3">
        <v>0.44983499999999998</v>
      </c>
      <c r="L362" s="3">
        <v>1.15204777778</v>
      </c>
      <c r="M362" s="3" t="s">
        <v>4065</v>
      </c>
      <c r="N362" s="3"/>
      <c r="O362" s="3" t="s">
        <v>344</v>
      </c>
      <c r="P362" s="3" t="s">
        <v>344</v>
      </c>
      <c r="Q362" s="3"/>
      <c r="R362" s="3" t="s">
        <v>344</v>
      </c>
      <c r="S362" s="3">
        <v>9.9595050000000001</v>
      </c>
      <c r="T362" s="3">
        <v>7.8156691666700002</v>
      </c>
      <c r="U362" s="3">
        <v>2.0991253794599998E-2</v>
      </c>
      <c r="V362" s="3">
        <v>0.152384719759</v>
      </c>
      <c r="W362" s="3">
        <v>-0.70221277777799995</v>
      </c>
      <c r="X362" s="2" t="s">
        <v>1403</v>
      </c>
      <c r="Y362" s="3" t="s">
        <v>4067</v>
      </c>
      <c r="Z362" s="3" t="s">
        <v>31</v>
      </c>
      <c r="AA362" s="3" t="s">
        <v>391</v>
      </c>
      <c r="AB362" s="3"/>
      <c r="AC362" s="3" t="s">
        <v>346</v>
      </c>
      <c r="AD362" s="3">
        <v>2</v>
      </c>
      <c r="AE362" s="2" t="s">
        <v>117</v>
      </c>
      <c r="AF362" s="2" t="s">
        <v>4066</v>
      </c>
    </row>
    <row r="363" spans="1:32" x14ac:dyDescent="0.25">
      <c r="A363" s="2" t="s">
        <v>1977</v>
      </c>
      <c r="B363" s="3">
        <v>1.18102166667</v>
      </c>
      <c r="C363" s="2" t="s">
        <v>1978</v>
      </c>
      <c r="D363" s="2" t="s">
        <v>1979</v>
      </c>
      <c r="E363" s="3" t="s">
        <v>431</v>
      </c>
      <c r="F363" s="3" t="s">
        <v>316</v>
      </c>
      <c r="G363" s="3" t="s">
        <v>317</v>
      </c>
      <c r="H363" s="2" t="s">
        <v>1980</v>
      </c>
      <c r="I363" s="3">
        <v>2.1988000000000001E-2</v>
      </c>
      <c r="J363" s="3">
        <v>2.1988000000000001E-2</v>
      </c>
      <c r="K363" s="3">
        <v>0.131105</v>
      </c>
      <c r="L363" s="3">
        <v>-1.18102166667</v>
      </c>
      <c r="M363" s="3"/>
      <c r="N363" s="3" t="s">
        <v>431</v>
      </c>
      <c r="O363" s="3" t="s">
        <v>1981</v>
      </c>
      <c r="P363" s="3" t="s">
        <v>1982</v>
      </c>
      <c r="Q363" s="3" t="s">
        <v>1983</v>
      </c>
      <c r="R363" s="3" t="s">
        <v>1984</v>
      </c>
      <c r="S363" s="3">
        <v>8.8825649999999996</v>
      </c>
      <c r="T363" s="3">
        <v>8.5664499999999997</v>
      </c>
      <c r="U363" s="3">
        <v>2.2393761648700002E-2</v>
      </c>
      <c r="V363" s="3">
        <v>0.17438569886899999</v>
      </c>
      <c r="W363" s="3">
        <v>1.31212666667</v>
      </c>
      <c r="X363" s="2" t="s">
        <v>1985</v>
      </c>
      <c r="Y363" s="3" t="s">
        <v>1986</v>
      </c>
      <c r="Z363" s="3" t="s">
        <v>32</v>
      </c>
      <c r="AA363" s="3" t="s">
        <v>391</v>
      </c>
      <c r="AB363" s="3" t="s">
        <v>395</v>
      </c>
      <c r="AC363" s="3" t="s">
        <v>531</v>
      </c>
      <c r="AD363" s="3">
        <v>3</v>
      </c>
      <c r="AE363" s="2" t="s">
        <v>1978</v>
      </c>
      <c r="AF363" s="2" t="s">
        <v>1980</v>
      </c>
    </row>
    <row r="364" spans="1:32" x14ac:dyDescent="0.25">
      <c r="A364" s="2" t="s">
        <v>3673</v>
      </c>
      <c r="B364" s="3">
        <v>-1.1017749999999999</v>
      </c>
      <c r="C364" s="2" t="s">
        <v>3674</v>
      </c>
      <c r="D364" s="2" t="s">
        <v>3675</v>
      </c>
      <c r="E364" s="3" t="s">
        <v>3676</v>
      </c>
      <c r="F364" s="3" t="s">
        <v>2805</v>
      </c>
      <c r="G364" s="3" t="s">
        <v>317</v>
      </c>
      <c r="H364" s="2" t="s">
        <v>3677</v>
      </c>
      <c r="I364" s="3">
        <v>4.1455776137600004E-3</v>
      </c>
      <c r="J364" s="3">
        <v>2.2023999999999998E-2</v>
      </c>
      <c r="K364" s="3">
        <v>0.94799500000000003</v>
      </c>
      <c r="L364" s="3">
        <v>1.1017749999999999</v>
      </c>
      <c r="M364" s="3" t="s">
        <v>3676</v>
      </c>
      <c r="N364" s="3"/>
      <c r="O364" s="3" t="s">
        <v>3678</v>
      </c>
      <c r="P364" s="3" t="s">
        <v>3679</v>
      </c>
      <c r="Q364" s="3" t="s">
        <v>3680</v>
      </c>
      <c r="R364" s="3" t="s">
        <v>3681</v>
      </c>
      <c r="S364" s="3">
        <v>5.3885550000000002</v>
      </c>
      <c r="T364" s="3">
        <v>6.7585850000000001</v>
      </c>
      <c r="U364" s="3">
        <v>4.1455776137600004E-3</v>
      </c>
      <c r="V364" s="3">
        <v>1.5646322105700002E-2</v>
      </c>
      <c r="W364" s="3">
        <v>-0.15378</v>
      </c>
      <c r="X364" s="2" t="s">
        <v>3682</v>
      </c>
      <c r="Y364" s="3" t="s">
        <v>3683</v>
      </c>
      <c r="Z364" s="3" t="s">
        <v>32</v>
      </c>
      <c r="AA364" s="3"/>
      <c r="AB364" s="3" t="s">
        <v>459</v>
      </c>
      <c r="AC364" s="3" t="s">
        <v>329</v>
      </c>
      <c r="AD364" s="3">
        <v>3</v>
      </c>
      <c r="AE364" s="2" t="s">
        <v>3674</v>
      </c>
      <c r="AF364" s="2" t="s">
        <v>3677</v>
      </c>
    </row>
    <row r="365" spans="1:32" x14ac:dyDescent="0.25">
      <c r="A365" s="2" t="s">
        <v>846</v>
      </c>
      <c r="B365" s="3">
        <v>1.1550466666700001</v>
      </c>
      <c r="C365" s="2" t="s">
        <v>847</v>
      </c>
      <c r="D365" s="2" t="s">
        <v>848</v>
      </c>
      <c r="E365" s="3" t="s">
        <v>1676</v>
      </c>
      <c r="F365" s="3" t="s">
        <v>316</v>
      </c>
      <c r="G365" s="3" t="s">
        <v>317</v>
      </c>
      <c r="H365" s="2" t="s">
        <v>2100</v>
      </c>
      <c r="I365" s="3">
        <v>2.2096999999999999E-2</v>
      </c>
      <c r="J365" s="3">
        <v>2.2096999999999999E-2</v>
      </c>
      <c r="K365" s="3">
        <v>-1.26088</v>
      </c>
      <c r="L365" s="3">
        <v>-1.1550466666700001</v>
      </c>
      <c r="M365" s="3"/>
      <c r="N365" s="3" t="s">
        <v>1676</v>
      </c>
      <c r="O365" s="3" t="s">
        <v>850</v>
      </c>
      <c r="P365" s="3" t="s">
        <v>851</v>
      </c>
      <c r="Q365" s="3" t="s">
        <v>852</v>
      </c>
      <c r="R365" s="3" t="s">
        <v>853</v>
      </c>
      <c r="S365" s="3">
        <v>8.5524100000000001</v>
      </c>
      <c r="T365" s="3">
        <v>8.7284100000000002</v>
      </c>
      <c r="U365" s="3">
        <v>2.3834817536199999E-2</v>
      </c>
      <c r="V365" s="3">
        <v>8.0014599596800004E-2</v>
      </c>
      <c r="W365" s="3">
        <v>-0.105833333333</v>
      </c>
      <c r="X365" s="2" t="s">
        <v>854</v>
      </c>
      <c r="Y365" s="3" t="s">
        <v>2101</v>
      </c>
      <c r="Z365" s="3" t="s">
        <v>32</v>
      </c>
      <c r="AA365" s="3" t="s">
        <v>1676</v>
      </c>
      <c r="AB365" s="3"/>
      <c r="AC365" s="3" t="s">
        <v>856</v>
      </c>
      <c r="AD365" s="3">
        <v>2</v>
      </c>
      <c r="AE365" s="2" t="s">
        <v>847</v>
      </c>
      <c r="AF365" s="2" t="s">
        <v>2100</v>
      </c>
    </row>
    <row r="366" spans="1:32" x14ac:dyDescent="0.25">
      <c r="A366" s="2" t="s">
        <v>409</v>
      </c>
      <c r="B366" s="3">
        <v>1.38258066667</v>
      </c>
      <c r="C366" s="2" t="s">
        <v>410</v>
      </c>
      <c r="D366" s="2" t="s">
        <v>411</v>
      </c>
      <c r="E366" s="3" t="s">
        <v>581</v>
      </c>
      <c r="F366" s="3" t="s">
        <v>316</v>
      </c>
      <c r="G366" s="3" t="s">
        <v>317</v>
      </c>
      <c r="H366" s="2" t="s">
        <v>1392</v>
      </c>
      <c r="I366" s="3">
        <v>1.40849230527E-2</v>
      </c>
      <c r="J366" s="3">
        <v>2.2107999999999999E-2</v>
      </c>
      <c r="K366" s="3">
        <v>-2.52122</v>
      </c>
      <c r="L366" s="3">
        <v>-1.38258066667</v>
      </c>
      <c r="M366" s="3"/>
      <c r="N366" s="3" t="s">
        <v>581</v>
      </c>
      <c r="O366" s="3" t="s">
        <v>1393</v>
      </c>
      <c r="P366" s="3" t="s">
        <v>344</v>
      </c>
      <c r="Q366" s="3" t="s">
        <v>1394</v>
      </c>
      <c r="R366" s="3" t="s">
        <v>344</v>
      </c>
      <c r="S366" s="3">
        <v>13.23429</v>
      </c>
      <c r="T366" s="3">
        <v>13.64278</v>
      </c>
      <c r="U366" s="3">
        <v>1.40849230527E-2</v>
      </c>
      <c r="V366" s="3">
        <v>4.6912185604699999E-3</v>
      </c>
      <c r="W366" s="3">
        <v>-1.13863933333</v>
      </c>
      <c r="X366" s="2" t="s">
        <v>416</v>
      </c>
      <c r="Y366" s="3" t="s">
        <v>1395</v>
      </c>
      <c r="Z366" s="3" t="s">
        <v>32</v>
      </c>
      <c r="AA366" s="3" t="s">
        <v>1396</v>
      </c>
      <c r="AB366" s="3" t="s">
        <v>675</v>
      </c>
      <c r="AC366" s="3" t="s">
        <v>418</v>
      </c>
      <c r="AD366" s="3">
        <v>5</v>
      </c>
      <c r="AE366" s="2" t="s">
        <v>410</v>
      </c>
      <c r="AF366" s="2" t="s">
        <v>1392</v>
      </c>
    </row>
    <row r="367" spans="1:32" x14ac:dyDescent="0.25">
      <c r="A367" s="2" t="s">
        <v>4921</v>
      </c>
      <c r="B367" s="3">
        <v>-1.8652995238100001</v>
      </c>
      <c r="C367" s="2" t="s">
        <v>4922</v>
      </c>
      <c r="D367" s="2" t="s">
        <v>4923</v>
      </c>
      <c r="E367" s="3" t="s">
        <v>391</v>
      </c>
      <c r="F367" s="3" t="s">
        <v>2805</v>
      </c>
      <c r="G367" s="3" t="s">
        <v>317</v>
      </c>
      <c r="H367" s="2" t="s">
        <v>5924</v>
      </c>
      <c r="I367" s="3">
        <v>3.9271942124600003E-3</v>
      </c>
      <c r="J367" s="3">
        <v>2.2127000000000001E-2</v>
      </c>
      <c r="K367" s="3">
        <v>0.39530500000000002</v>
      </c>
      <c r="L367" s="3">
        <v>1.8652995238100001</v>
      </c>
      <c r="M367" s="3" t="s">
        <v>391</v>
      </c>
      <c r="N367" s="3"/>
      <c r="O367" s="3" t="s">
        <v>344</v>
      </c>
      <c r="P367" s="3" t="s">
        <v>344</v>
      </c>
      <c r="Q367" s="3"/>
      <c r="R367" s="3" t="s">
        <v>344</v>
      </c>
      <c r="S367" s="3">
        <v>11.494505</v>
      </c>
      <c r="T367" s="3">
        <v>9.6989835714300003</v>
      </c>
      <c r="U367" s="3">
        <v>3.9271942124600003E-3</v>
      </c>
      <c r="V367" s="3">
        <v>0.23509356708699999</v>
      </c>
      <c r="W367" s="3">
        <v>-1.4699945238100001</v>
      </c>
      <c r="X367" s="2" t="s">
        <v>4928</v>
      </c>
      <c r="Y367" s="3" t="s">
        <v>5925</v>
      </c>
      <c r="Z367" s="3" t="s">
        <v>31</v>
      </c>
      <c r="AA367" s="3" t="s">
        <v>391</v>
      </c>
      <c r="AB367" s="3"/>
      <c r="AC367" s="3" t="s">
        <v>840</v>
      </c>
      <c r="AD367" s="3">
        <v>2</v>
      </c>
      <c r="AE367" s="2" t="s">
        <v>4922</v>
      </c>
      <c r="AF367" s="2" t="s">
        <v>5924</v>
      </c>
    </row>
    <row r="368" spans="1:32" x14ac:dyDescent="0.25">
      <c r="A368" s="2" t="s">
        <v>1282</v>
      </c>
      <c r="B368" s="3">
        <v>1.44195083333</v>
      </c>
      <c r="C368" s="2" t="s">
        <v>1283</v>
      </c>
      <c r="D368" s="3"/>
      <c r="E368" s="3" t="s">
        <v>431</v>
      </c>
      <c r="F368" s="3" t="s">
        <v>316</v>
      </c>
      <c r="G368" s="3" t="s">
        <v>317</v>
      </c>
      <c r="H368" s="2" t="s">
        <v>1284</v>
      </c>
      <c r="I368" s="3">
        <v>4.4567552601100001E-3</v>
      </c>
      <c r="J368" s="3">
        <v>2.2141000000000001E-2</v>
      </c>
      <c r="K368" s="3">
        <v>-1.845715</v>
      </c>
      <c r="L368" s="3">
        <v>-1.44195083333</v>
      </c>
      <c r="M368" s="3"/>
      <c r="N368" s="3" t="s">
        <v>431</v>
      </c>
      <c r="O368" s="3" t="s">
        <v>344</v>
      </c>
      <c r="P368" s="3" t="s">
        <v>344</v>
      </c>
      <c r="Q368" s="3"/>
      <c r="R368" s="3" t="s">
        <v>344</v>
      </c>
      <c r="S368" s="3">
        <v>6.4689050000000003</v>
      </c>
      <c r="T368" s="3">
        <v>6.4491658333300004</v>
      </c>
      <c r="U368" s="3">
        <v>4.4567552601100001E-3</v>
      </c>
      <c r="V368" s="3">
        <v>6.9920469027199997E-4</v>
      </c>
      <c r="W368" s="3">
        <v>-0.40376416666699999</v>
      </c>
      <c r="X368" s="2" t="s">
        <v>1285</v>
      </c>
      <c r="Y368" s="3" t="s">
        <v>1286</v>
      </c>
      <c r="Z368" s="3" t="s">
        <v>31</v>
      </c>
      <c r="AA368" s="3" t="s">
        <v>391</v>
      </c>
      <c r="AB368" s="3"/>
      <c r="AC368" s="3" t="s">
        <v>391</v>
      </c>
      <c r="AD368" s="3">
        <v>2</v>
      </c>
      <c r="AE368" s="2" t="s">
        <v>1283</v>
      </c>
      <c r="AF368" s="2" t="s">
        <v>1284</v>
      </c>
    </row>
    <row r="369" spans="1:32" x14ac:dyDescent="0.25">
      <c r="A369" s="2" t="s">
        <v>1553</v>
      </c>
      <c r="B369" s="3">
        <v>1.2993366666699999</v>
      </c>
      <c r="C369" s="2" t="s">
        <v>1554</v>
      </c>
      <c r="D369" s="2" t="s">
        <v>1555</v>
      </c>
      <c r="E369" s="3" t="s">
        <v>1556</v>
      </c>
      <c r="F369" s="3" t="s">
        <v>316</v>
      </c>
      <c r="G369" s="3" t="s">
        <v>317</v>
      </c>
      <c r="H369" s="2" t="s">
        <v>1557</v>
      </c>
      <c r="I369" s="3">
        <v>4.0383081322599998E-3</v>
      </c>
      <c r="J369" s="3">
        <v>2.2148000000000001E-2</v>
      </c>
      <c r="K369" s="3">
        <v>-1.2360150000000001</v>
      </c>
      <c r="L369" s="3">
        <v>-1.2993366666699999</v>
      </c>
      <c r="M369" s="3"/>
      <c r="N369" s="3" t="s">
        <v>1556</v>
      </c>
      <c r="O369" s="3" t="s">
        <v>1558</v>
      </c>
      <c r="P369" s="3" t="s">
        <v>344</v>
      </c>
      <c r="Q369" s="3" t="s">
        <v>1559</v>
      </c>
      <c r="R369" s="3" t="s">
        <v>344</v>
      </c>
      <c r="S369" s="3">
        <v>6.6495749999999996</v>
      </c>
      <c r="T369" s="3">
        <v>8.2576816666700008</v>
      </c>
      <c r="U369" s="3">
        <v>4.0383081322599998E-3</v>
      </c>
      <c r="V369" s="3">
        <v>9.3155358104899996E-3</v>
      </c>
      <c r="W369" s="3">
        <v>6.3321666666699999E-2</v>
      </c>
      <c r="X369" s="2" t="s">
        <v>1560</v>
      </c>
      <c r="Y369" s="3" t="s">
        <v>1561</v>
      </c>
      <c r="Z369" s="3" t="s">
        <v>32</v>
      </c>
      <c r="AA369" s="3"/>
      <c r="AB369" s="3" t="s">
        <v>459</v>
      </c>
      <c r="AC369" s="3" t="s">
        <v>1186</v>
      </c>
      <c r="AD369" s="3">
        <v>3</v>
      </c>
      <c r="AE369" s="2" t="s">
        <v>1554</v>
      </c>
      <c r="AF369" s="2" t="s">
        <v>1557</v>
      </c>
    </row>
    <row r="370" spans="1:32" x14ac:dyDescent="0.25">
      <c r="A370" s="2" t="s">
        <v>4148</v>
      </c>
      <c r="B370" s="3">
        <v>-1.16449766667</v>
      </c>
      <c r="C370" s="2" t="s">
        <v>4149</v>
      </c>
      <c r="D370" s="2" t="s">
        <v>4150</v>
      </c>
      <c r="E370" s="3" t="s">
        <v>1170</v>
      </c>
      <c r="F370" s="3" t="s">
        <v>2805</v>
      </c>
      <c r="G370" s="3" t="s">
        <v>317</v>
      </c>
      <c r="H370" s="2" t="s">
        <v>4151</v>
      </c>
      <c r="I370" s="3">
        <v>4.0328733450199997E-3</v>
      </c>
      <c r="J370" s="3">
        <v>2.2162999999999999E-2</v>
      </c>
      <c r="K370" s="3">
        <v>1.2794966666700001</v>
      </c>
      <c r="L370" s="3">
        <v>1.16449766667</v>
      </c>
      <c r="M370" s="3" t="s">
        <v>1170</v>
      </c>
      <c r="N370" s="3"/>
      <c r="O370" s="3" t="s">
        <v>4152</v>
      </c>
      <c r="P370" s="3" t="s">
        <v>4153</v>
      </c>
      <c r="Q370" s="3" t="s">
        <v>4154</v>
      </c>
      <c r="R370" s="3" t="s">
        <v>344</v>
      </c>
      <c r="S370" s="3">
        <v>7.90937</v>
      </c>
      <c r="T370" s="3">
        <v>9.0694280000000003</v>
      </c>
      <c r="U370" s="3">
        <v>4.0328733450199997E-3</v>
      </c>
      <c r="V370" s="3">
        <v>3.8872393350999998E-2</v>
      </c>
      <c r="W370" s="3">
        <v>0.114999</v>
      </c>
      <c r="X370" s="2" t="s">
        <v>4155</v>
      </c>
      <c r="Y370" s="3" t="s">
        <v>4156</v>
      </c>
      <c r="Z370" s="3" t="s">
        <v>32</v>
      </c>
      <c r="AA370" s="3" t="s">
        <v>4157</v>
      </c>
      <c r="AB370" s="3"/>
      <c r="AC370" s="3" t="s">
        <v>4157</v>
      </c>
      <c r="AD370" s="3">
        <v>2</v>
      </c>
      <c r="AE370" s="2" t="s">
        <v>4149</v>
      </c>
      <c r="AF370" s="2" t="s">
        <v>4151</v>
      </c>
    </row>
    <row r="371" spans="1:32" x14ac:dyDescent="0.25">
      <c r="A371" s="2" t="s">
        <v>3072</v>
      </c>
      <c r="B371" s="3">
        <v>-1.034535</v>
      </c>
      <c r="C371" s="2" t="s">
        <v>3073</v>
      </c>
      <c r="D371" s="2" t="s">
        <v>3074</v>
      </c>
      <c r="E371" s="3" t="s">
        <v>871</v>
      </c>
      <c r="F371" s="3" t="s">
        <v>2805</v>
      </c>
      <c r="G371" s="3" t="s">
        <v>317</v>
      </c>
      <c r="H371" s="2" t="s">
        <v>3075</v>
      </c>
      <c r="I371" s="3">
        <v>2.222E-2</v>
      </c>
      <c r="J371" s="3">
        <v>2.222E-2</v>
      </c>
      <c r="K371" s="3">
        <v>0.53113333333299995</v>
      </c>
      <c r="L371" s="3">
        <v>1.034535</v>
      </c>
      <c r="M371" s="3" t="s">
        <v>871</v>
      </c>
      <c r="N371" s="3"/>
      <c r="O371" s="3" t="s">
        <v>3076</v>
      </c>
      <c r="P371" s="3" t="s">
        <v>3077</v>
      </c>
      <c r="Q371" s="3" t="s">
        <v>3078</v>
      </c>
      <c r="R371" s="3" t="s">
        <v>344</v>
      </c>
      <c r="S371" s="3">
        <v>6.7484000000000002</v>
      </c>
      <c r="T371" s="3">
        <v>8.5146949999999997</v>
      </c>
      <c r="U371" s="3">
        <v>2.60500180539E-2</v>
      </c>
      <c r="V371" s="3">
        <v>0.16092994911299999</v>
      </c>
      <c r="W371" s="3">
        <v>-0.50340166666700004</v>
      </c>
      <c r="X371" s="2" t="s">
        <v>3079</v>
      </c>
      <c r="Y371" s="3" t="s">
        <v>3080</v>
      </c>
      <c r="Z371" s="3" t="s">
        <v>32</v>
      </c>
      <c r="AA371" s="3" t="s">
        <v>3081</v>
      </c>
      <c r="AB371" s="3"/>
      <c r="AC371" s="3" t="s">
        <v>3082</v>
      </c>
      <c r="AD371" s="3">
        <v>2</v>
      </c>
      <c r="AE371" s="2" t="s">
        <v>3073</v>
      </c>
      <c r="AF371" s="2" t="s">
        <v>3075</v>
      </c>
    </row>
    <row r="372" spans="1:32" x14ac:dyDescent="0.25">
      <c r="A372" s="2" t="s">
        <v>2585</v>
      </c>
      <c r="B372" s="3">
        <v>1.0454316666700001</v>
      </c>
      <c r="C372" s="2" t="s">
        <v>2586</v>
      </c>
      <c r="D372" s="2" t="s">
        <v>2587</v>
      </c>
      <c r="E372" s="3" t="s">
        <v>757</v>
      </c>
      <c r="F372" s="3" t="s">
        <v>316</v>
      </c>
      <c r="G372" s="3" t="s">
        <v>317</v>
      </c>
      <c r="H372" s="2" t="s">
        <v>2588</v>
      </c>
      <c r="I372" s="3">
        <v>5.8054662719500003E-3</v>
      </c>
      <c r="J372" s="3">
        <v>2.2360999999999999E-2</v>
      </c>
      <c r="K372" s="3">
        <v>-0.60273166666699995</v>
      </c>
      <c r="L372" s="3">
        <v>-1.0454316666700001</v>
      </c>
      <c r="M372" s="3"/>
      <c r="N372" s="3" t="s">
        <v>757</v>
      </c>
      <c r="O372" s="3" t="s">
        <v>2589</v>
      </c>
      <c r="P372" s="3" t="s">
        <v>2590</v>
      </c>
      <c r="Q372" s="3" t="s">
        <v>2591</v>
      </c>
      <c r="R372" s="3" t="s">
        <v>344</v>
      </c>
      <c r="S372" s="3">
        <v>7.0289349999999997</v>
      </c>
      <c r="T372" s="3">
        <v>9.2973599999999994</v>
      </c>
      <c r="U372" s="3">
        <v>5.8054662719500003E-3</v>
      </c>
      <c r="V372" s="3">
        <v>8.6808206312799993E-2</v>
      </c>
      <c r="W372" s="3">
        <v>0.44269999999999998</v>
      </c>
      <c r="X372" s="2" t="s">
        <v>2592</v>
      </c>
      <c r="Y372" s="3" t="s">
        <v>2593</v>
      </c>
      <c r="Z372" s="3" t="s">
        <v>32</v>
      </c>
      <c r="AA372" s="3" t="s">
        <v>757</v>
      </c>
      <c r="AB372" s="3" t="s">
        <v>453</v>
      </c>
      <c r="AC372" s="3" t="s">
        <v>2594</v>
      </c>
      <c r="AD372" s="3">
        <v>3</v>
      </c>
      <c r="AE372" s="2" t="s">
        <v>2586</v>
      </c>
      <c r="AF372" s="2" t="s">
        <v>2588</v>
      </c>
    </row>
    <row r="373" spans="1:32" x14ac:dyDescent="0.25">
      <c r="A373" s="2" t="s">
        <v>3738</v>
      </c>
      <c r="B373" s="3">
        <v>-1.1064545238100001</v>
      </c>
      <c r="C373" s="2" t="s">
        <v>3739</v>
      </c>
      <c r="D373" s="2" t="s">
        <v>3740</v>
      </c>
      <c r="E373" s="3" t="s">
        <v>3741</v>
      </c>
      <c r="F373" s="3" t="s">
        <v>2805</v>
      </c>
      <c r="G373" s="3" t="s">
        <v>317</v>
      </c>
      <c r="H373" s="2" t="s">
        <v>3742</v>
      </c>
      <c r="I373" s="3">
        <v>4.0460305833400004E-3</v>
      </c>
      <c r="J373" s="3">
        <v>2.2377999999999999E-2</v>
      </c>
      <c r="K373" s="3">
        <v>0.26295833333300001</v>
      </c>
      <c r="L373" s="3">
        <v>1.1064545238100001</v>
      </c>
      <c r="M373" s="3" t="s">
        <v>3741</v>
      </c>
      <c r="N373" s="3"/>
      <c r="O373" s="3" t="s">
        <v>3743</v>
      </c>
      <c r="P373" s="3" t="s">
        <v>3744</v>
      </c>
      <c r="Q373" s="3" t="s">
        <v>3745</v>
      </c>
      <c r="R373" s="3" t="s">
        <v>344</v>
      </c>
      <c r="S373" s="3">
        <v>10.556055000000001</v>
      </c>
      <c r="T373" s="3">
        <v>7.0555300000000001</v>
      </c>
      <c r="U373" s="3">
        <v>4.0460305833400004E-3</v>
      </c>
      <c r="V373" s="3">
        <v>0.13831861928899999</v>
      </c>
      <c r="W373" s="3">
        <v>-0.843496190476</v>
      </c>
      <c r="X373" s="2" t="s">
        <v>3746</v>
      </c>
      <c r="Y373" s="3" t="s">
        <v>3747</v>
      </c>
      <c r="Z373" s="3" t="s">
        <v>32</v>
      </c>
      <c r="AA373" s="3"/>
      <c r="AB373" s="3" t="s">
        <v>459</v>
      </c>
      <c r="AC373" s="3" t="s">
        <v>329</v>
      </c>
      <c r="AD373" s="3">
        <v>3</v>
      </c>
      <c r="AE373" s="2" t="s">
        <v>3739</v>
      </c>
      <c r="AF373" s="2" t="s">
        <v>3742</v>
      </c>
    </row>
    <row r="374" spans="1:32" x14ac:dyDescent="0.25">
      <c r="A374" s="2" t="s">
        <v>5985</v>
      </c>
      <c r="B374" s="3">
        <v>-2.05183861111</v>
      </c>
      <c r="C374" s="2" t="s">
        <v>5986</v>
      </c>
      <c r="D374" s="3"/>
      <c r="E374" s="3" t="s">
        <v>431</v>
      </c>
      <c r="F374" s="3" t="s">
        <v>2805</v>
      </c>
      <c r="G374" s="3" t="s">
        <v>317</v>
      </c>
      <c r="H374" s="2" t="s">
        <v>5987</v>
      </c>
      <c r="I374" s="3">
        <v>1.3484073528899999E-2</v>
      </c>
      <c r="J374" s="3">
        <v>2.2429000000000001E-2</v>
      </c>
      <c r="K374" s="3">
        <v>2.0388199999999999</v>
      </c>
      <c r="L374" s="3">
        <v>2.05183861111</v>
      </c>
      <c r="M374" s="3" t="s">
        <v>431</v>
      </c>
      <c r="N374" s="3"/>
      <c r="O374" s="3" t="s">
        <v>344</v>
      </c>
      <c r="P374" s="3" t="s">
        <v>344</v>
      </c>
      <c r="Q374" s="3"/>
      <c r="R374" s="3" t="s">
        <v>344</v>
      </c>
      <c r="S374" s="3">
        <v>7.1219799999999998</v>
      </c>
      <c r="T374" s="3">
        <v>7.9346908333300004</v>
      </c>
      <c r="U374" s="3">
        <v>1.3484073528899999E-2</v>
      </c>
      <c r="V374" s="3">
        <v>6.0371697156200003E-4</v>
      </c>
      <c r="W374" s="3">
        <v>-1.30186111111E-2</v>
      </c>
      <c r="X374" s="2" t="s">
        <v>5988</v>
      </c>
      <c r="Y374" s="3" t="s">
        <v>5989</v>
      </c>
      <c r="Z374" s="3" t="s">
        <v>31</v>
      </c>
      <c r="AA374" s="3" t="s">
        <v>391</v>
      </c>
      <c r="AB374" s="3" t="s">
        <v>462</v>
      </c>
      <c r="AC374" s="3" t="s">
        <v>652</v>
      </c>
      <c r="AD374" s="3">
        <v>4</v>
      </c>
      <c r="AE374" s="2" t="s">
        <v>5986</v>
      </c>
      <c r="AF374" s="2" t="s">
        <v>5987</v>
      </c>
    </row>
    <row r="375" spans="1:32" x14ac:dyDescent="0.25">
      <c r="A375" s="2" t="s">
        <v>748</v>
      </c>
      <c r="B375" s="3">
        <v>-2.71537916667</v>
      </c>
      <c r="C375" s="2" t="s">
        <v>749</v>
      </c>
      <c r="D375" s="3"/>
      <c r="E375" s="3" t="s">
        <v>466</v>
      </c>
      <c r="F375" s="3" t="s">
        <v>2805</v>
      </c>
      <c r="G375" s="3" t="s">
        <v>317</v>
      </c>
      <c r="H375" s="2" t="s">
        <v>6089</v>
      </c>
      <c r="I375" s="3">
        <v>2.2504606274599999E-2</v>
      </c>
      <c r="J375" s="3">
        <v>2.2586999999999999E-2</v>
      </c>
      <c r="K375" s="3">
        <v>3.5867249999999999</v>
      </c>
      <c r="L375" s="3">
        <v>2.71537916667</v>
      </c>
      <c r="M375" s="3" t="s">
        <v>466</v>
      </c>
      <c r="N375" s="3"/>
      <c r="O375" s="3" t="s">
        <v>344</v>
      </c>
      <c r="P375" s="3" t="s">
        <v>344</v>
      </c>
      <c r="Q375" s="3"/>
      <c r="R375" s="3" t="s">
        <v>344</v>
      </c>
      <c r="S375" s="3">
        <v>7.177365</v>
      </c>
      <c r="T375" s="3">
        <v>6.6475825000000004</v>
      </c>
      <c r="U375" s="3">
        <v>2.2504606274599999E-2</v>
      </c>
      <c r="V375" s="3">
        <v>1.8114102554399999E-3</v>
      </c>
      <c r="W375" s="3">
        <v>0.87134583333299997</v>
      </c>
      <c r="X375" s="2" t="s">
        <v>751</v>
      </c>
      <c r="Y375" s="3" t="s">
        <v>6090</v>
      </c>
      <c r="Z375" s="3" t="s">
        <v>31</v>
      </c>
      <c r="AA375" s="3" t="s">
        <v>652</v>
      </c>
      <c r="AB375" s="3"/>
      <c r="AC375" s="3" t="s">
        <v>315</v>
      </c>
      <c r="AD375" s="3">
        <v>2</v>
      </c>
      <c r="AE375" s="2" t="s">
        <v>749</v>
      </c>
      <c r="AF375" s="2" t="s">
        <v>6089</v>
      </c>
    </row>
    <row r="376" spans="1:32" x14ac:dyDescent="0.25">
      <c r="A376" s="2" t="s">
        <v>1007</v>
      </c>
      <c r="B376" s="3">
        <v>1.58054916667</v>
      </c>
      <c r="C376" s="2" t="s">
        <v>1008</v>
      </c>
      <c r="D376" s="2" t="s">
        <v>1009</v>
      </c>
      <c r="E376" s="3" t="s">
        <v>1010</v>
      </c>
      <c r="F376" s="3" t="s">
        <v>316</v>
      </c>
      <c r="G376" s="3" t="s">
        <v>317</v>
      </c>
      <c r="H376" s="2" t="s">
        <v>1011</v>
      </c>
      <c r="I376" s="3">
        <v>5.93643248265E-3</v>
      </c>
      <c r="J376" s="3">
        <v>2.2586999999999999E-2</v>
      </c>
      <c r="K376" s="3">
        <v>-2.0929799999999998</v>
      </c>
      <c r="L376" s="3">
        <v>-1.58054916667</v>
      </c>
      <c r="M376" s="3"/>
      <c r="N376" s="3" t="s">
        <v>1010</v>
      </c>
      <c r="O376" s="3" t="s">
        <v>1012</v>
      </c>
      <c r="P376" s="3" t="s">
        <v>1013</v>
      </c>
      <c r="Q376" s="3" t="s">
        <v>1014</v>
      </c>
      <c r="R376" s="3" t="s">
        <v>344</v>
      </c>
      <c r="S376" s="3">
        <v>7.2426000000000004</v>
      </c>
      <c r="T376" s="3">
        <v>10.9414775</v>
      </c>
      <c r="U376" s="3">
        <v>5.93643248265E-3</v>
      </c>
      <c r="V376" s="3">
        <v>1.6223311216499999E-2</v>
      </c>
      <c r="W376" s="3">
        <v>-0.51243083333299999</v>
      </c>
      <c r="X376" s="2" t="s">
        <v>1015</v>
      </c>
      <c r="Y376" s="3" t="s">
        <v>1016</v>
      </c>
      <c r="Z376" s="3" t="s">
        <v>32</v>
      </c>
      <c r="AA376" s="3" t="s">
        <v>1017</v>
      </c>
      <c r="AB376" s="3" t="s">
        <v>813</v>
      </c>
      <c r="AC376" s="3" t="s">
        <v>1010</v>
      </c>
      <c r="AD376" s="3">
        <v>3</v>
      </c>
      <c r="AE376" s="2" t="s">
        <v>1008</v>
      </c>
      <c r="AF376" s="2" t="s">
        <v>1011</v>
      </c>
    </row>
    <row r="377" spans="1:32" x14ac:dyDescent="0.25">
      <c r="A377" s="2" t="s">
        <v>3762</v>
      </c>
      <c r="B377" s="3">
        <v>-1.10745910256</v>
      </c>
      <c r="C377" s="2" t="s">
        <v>3763</v>
      </c>
      <c r="D377" s="2" t="s">
        <v>3764</v>
      </c>
      <c r="E377" s="3" t="s">
        <v>891</v>
      </c>
      <c r="F377" s="3" t="s">
        <v>2805</v>
      </c>
      <c r="G377" s="3" t="s">
        <v>317</v>
      </c>
      <c r="H377" s="2" t="s">
        <v>3765</v>
      </c>
      <c r="I377" s="3">
        <v>1.6033447417999998E-2</v>
      </c>
      <c r="J377" s="3">
        <v>2.2703999999999998E-2</v>
      </c>
      <c r="K377" s="3">
        <v>-0.20106166666700001</v>
      </c>
      <c r="L377" s="3">
        <v>1.10745910256</v>
      </c>
      <c r="M377" s="3" t="s">
        <v>891</v>
      </c>
      <c r="N377" s="3"/>
      <c r="O377" s="3" t="s">
        <v>3766</v>
      </c>
      <c r="P377" s="3" t="s">
        <v>3767</v>
      </c>
      <c r="Q377" s="3" t="s">
        <v>3768</v>
      </c>
      <c r="R377" s="3" t="s">
        <v>344</v>
      </c>
      <c r="S377" s="3">
        <v>9.6921149999999994</v>
      </c>
      <c r="T377" s="3">
        <v>7.9339515384599997</v>
      </c>
      <c r="U377" s="3">
        <v>1.6033447417999998E-2</v>
      </c>
      <c r="V377" s="3">
        <v>0.45705994452600002</v>
      </c>
      <c r="W377" s="3">
        <v>-1.30852076923</v>
      </c>
      <c r="X377" s="2" t="s">
        <v>3769</v>
      </c>
      <c r="Y377" s="3" t="s">
        <v>3770</v>
      </c>
      <c r="Z377" s="3" t="s">
        <v>32</v>
      </c>
      <c r="AA377" s="3" t="s">
        <v>391</v>
      </c>
      <c r="AB377" s="3"/>
      <c r="AC377" s="3" t="s">
        <v>3771</v>
      </c>
      <c r="AD377" s="3">
        <v>2</v>
      </c>
      <c r="AE377" s="2" t="s">
        <v>3763</v>
      </c>
      <c r="AF377" s="2" t="s">
        <v>3765</v>
      </c>
    </row>
    <row r="378" spans="1:32" x14ac:dyDescent="0.25">
      <c r="A378" s="2" t="s">
        <v>1770</v>
      </c>
      <c r="B378" s="3">
        <v>1.2222892592600001</v>
      </c>
      <c r="C378" s="2" t="s">
        <v>1771</v>
      </c>
      <c r="D378" s="2" t="s">
        <v>1772</v>
      </c>
      <c r="E378" s="3" t="s">
        <v>1010</v>
      </c>
      <c r="F378" s="3" t="s">
        <v>316</v>
      </c>
      <c r="G378" s="3" t="s">
        <v>317</v>
      </c>
      <c r="H378" s="2" t="s">
        <v>1773</v>
      </c>
      <c r="I378" s="3">
        <v>7.2538410410099997E-3</v>
      </c>
      <c r="J378" s="3">
        <v>2.2748999999999998E-2</v>
      </c>
      <c r="K378" s="3">
        <v>-1.4422283333299999</v>
      </c>
      <c r="L378" s="3">
        <v>-1.2222892592600001</v>
      </c>
      <c r="M378" s="3"/>
      <c r="N378" s="3" t="s">
        <v>1010</v>
      </c>
      <c r="O378" s="3" t="s">
        <v>1774</v>
      </c>
      <c r="P378" s="3" t="s">
        <v>1775</v>
      </c>
      <c r="Q378" s="3" t="s">
        <v>1776</v>
      </c>
      <c r="R378" s="3" t="s">
        <v>1368</v>
      </c>
      <c r="S378" s="3">
        <v>6.8222050000000003</v>
      </c>
      <c r="T378" s="3">
        <v>7.6004461111100001</v>
      </c>
      <c r="U378" s="3">
        <v>7.2538410410099997E-3</v>
      </c>
      <c r="V378" s="3">
        <v>1.94470199034E-2</v>
      </c>
      <c r="W378" s="3">
        <v>-0.21993907407400001</v>
      </c>
      <c r="X378" s="2" t="s">
        <v>1777</v>
      </c>
      <c r="Y378" s="3" t="s">
        <v>1778</v>
      </c>
      <c r="Z378" s="3" t="s">
        <v>32</v>
      </c>
      <c r="AA378" s="3" t="s">
        <v>1779</v>
      </c>
      <c r="AB378" s="3"/>
      <c r="AC378" s="3" t="s">
        <v>338</v>
      </c>
      <c r="AD378" s="3">
        <v>2</v>
      </c>
      <c r="AE378" s="2" t="s">
        <v>1771</v>
      </c>
      <c r="AF378" s="2" t="s">
        <v>1773</v>
      </c>
    </row>
    <row r="379" spans="1:32" x14ac:dyDescent="0.25">
      <c r="A379" s="2" t="s">
        <v>1323</v>
      </c>
      <c r="B379" s="3">
        <v>1.19245</v>
      </c>
      <c r="C379" s="2" t="s">
        <v>1324</v>
      </c>
      <c r="D379" s="2" t="s">
        <v>1325</v>
      </c>
      <c r="E379" s="3" t="s">
        <v>652</v>
      </c>
      <c r="F379" s="3" t="s">
        <v>316</v>
      </c>
      <c r="G379" s="3" t="s">
        <v>317</v>
      </c>
      <c r="H379" s="2" t="s">
        <v>1918</v>
      </c>
      <c r="I379" s="3">
        <v>2.2793000000000001E-2</v>
      </c>
      <c r="J379" s="3">
        <v>2.2793000000000001E-2</v>
      </c>
      <c r="K379" s="3">
        <v>-1.0223616666699999</v>
      </c>
      <c r="L379" s="3">
        <v>-1.19245</v>
      </c>
      <c r="M379" s="3"/>
      <c r="N379" s="3" t="s">
        <v>652</v>
      </c>
      <c r="O379" s="3" t="s">
        <v>1327</v>
      </c>
      <c r="P379" s="3" t="s">
        <v>1328</v>
      </c>
      <c r="Q379" s="3" t="s">
        <v>1329</v>
      </c>
      <c r="R379" s="3" t="s">
        <v>344</v>
      </c>
      <c r="S379" s="3">
        <v>6.5317749999999997</v>
      </c>
      <c r="T379" s="3">
        <v>10.225063</v>
      </c>
      <c r="U379" s="3">
        <v>2.8385120836000002E-2</v>
      </c>
      <c r="V379" s="3">
        <v>4.0230156908799997E-2</v>
      </c>
      <c r="W379" s="3">
        <v>0.170088333333</v>
      </c>
      <c r="X379" s="2" t="s">
        <v>1330</v>
      </c>
      <c r="Y379" s="3" t="s">
        <v>1919</v>
      </c>
      <c r="Z379" s="3" t="s">
        <v>32</v>
      </c>
      <c r="AA379" s="3" t="s">
        <v>652</v>
      </c>
      <c r="AB379" s="3"/>
      <c r="AC379" s="3" t="s">
        <v>536</v>
      </c>
      <c r="AD379" s="3">
        <v>2</v>
      </c>
      <c r="AE379" s="2" t="s">
        <v>1324</v>
      </c>
      <c r="AF379" s="2" t="s">
        <v>1918</v>
      </c>
    </row>
    <row r="380" spans="1:32" x14ac:dyDescent="0.25">
      <c r="A380" s="2" t="s">
        <v>2009</v>
      </c>
      <c r="B380" s="3">
        <v>1.178785</v>
      </c>
      <c r="C380" s="2" t="s">
        <v>2010</v>
      </c>
      <c r="D380" s="2" t="s">
        <v>2011</v>
      </c>
      <c r="E380" s="3" t="s">
        <v>1186</v>
      </c>
      <c r="F380" s="3" t="s">
        <v>316</v>
      </c>
      <c r="G380" s="3" t="s">
        <v>317</v>
      </c>
      <c r="H380" s="2" t="s">
        <v>2012</v>
      </c>
      <c r="I380" s="3">
        <v>5.9023615956099998E-3</v>
      </c>
      <c r="J380" s="3">
        <v>2.2800999999999998E-2</v>
      </c>
      <c r="K380" s="3">
        <v>-2.36948166667</v>
      </c>
      <c r="L380" s="3">
        <v>-1.178785</v>
      </c>
      <c r="M380" s="3"/>
      <c r="N380" s="3" t="s">
        <v>1186</v>
      </c>
      <c r="O380" s="3" t="s">
        <v>2013</v>
      </c>
      <c r="P380" s="3" t="s">
        <v>2014</v>
      </c>
      <c r="Q380" s="3" t="s">
        <v>2015</v>
      </c>
      <c r="R380" s="3" t="s">
        <v>344</v>
      </c>
      <c r="S380" s="3">
        <v>7.746035</v>
      </c>
      <c r="T380" s="3">
        <v>7.5803666666699998</v>
      </c>
      <c r="U380" s="3">
        <v>5.9023615956099998E-3</v>
      </c>
      <c r="V380" s="3">
        <v>1.26397126146E-2</v>
      </c>
      <c r="W380" s="3">
        <v>-1.1906966666700001</v>
      </c>
      <c r="X380" s="2" t="s">
        <v>2016</v>
      </c>
      <c r="Y380" s="3" t="s">
        <v>2017</v>
      </c>
      <c r="Z380" s="3" t="s">
        <v>31</v>
      </c>
      <c r="AA380" s="3" t="s">
        <v>1186</v>
      </c>
      <c r="AB380" s="3"/>
      <c r="AC380" s="3" t="s">
        <v>1186</v>
      </c>
      <c r="AD380" s="3">
        <v>2</v>
      </c>
      <c r="AE380" s="2" t="s">
        <v>2010</v>
      </c>
      <c r="AF380" s="2" t="s">
        <v>2012</v>
      </c>
    </row>
    <row r="381" spans="1:32" x14ac:dyDescent="0.25">
      <c r="A381" s="2" t="s">
        <v>3201</v>
      </c>
      <c r="B381" s="3">
        <v>-1.0475988888900001</v>
      </c>
      <c r="C381" s="2" t="s">
        <v>3202</v>
      </c>
      <c r="D381" s="2" t="s">
        <v>3203</v>
      </c>
      <c r="E381" s="3" t="s">
        <v>922</v>
      </c>
      <c r="F381" s="3" t="s">
        <v>2805</v>
      </c>
      <c r="G381" s="3" t="s">
        <v>317</v>
      </c>
      <c r="H381" s="2" t="s">
        <v>3204</v>
      </c>
      <c r="I381" s="3">
        <v>2.2824000000000001E-2</v>
      </c>
      <c r="J381" s="3">
        <v>2.2824000000000001E-2</v>
      </c>
      <c r="K381" s="3">
        <v>0.490333333333</v>
      </c>
      <c r="L381" s="3">
        <v>1.0475988888900001</v>
      </c>
      <c r="M381" s="3" t="s">
        <v>922</v>
      </c>
      <c r="N381" s="3"/>
      <c r="O381" s="3" t="s">
        <v>3205</v>
      </c>
      <c r="P381" s="3" t="s">
        <v>344</v>
      </c>
      <c r="Q381" s="3" t="s">
        <v>3206</v>
      </c>
      <c r="R381" s="3" t="s">
        <v>344</v>
      </c>
      <c r="S381" s="3">
        <v>5.8467099999999999</v>
      </c>
      <c r="T381" s="3">
        <v>8.1627466666699995</v>
      </c>
      <c r="U381" s="3">
        <v>2.3030296454699999E-2</v>
      </c>
      <c r="V381" s="3">
        <v>0.12393928704899999</v>
      </c>
      <c r="W381" s="3">
        <v>-0.55726555555599999</v>
      </c>
      <c r="X381" s="2" t="s">
        <v>3207</v>
      </c>
      <c r="Y381" s="3" t="s">
        <v>3208</v>
      </c>
      <c r="Z381" s="3" t="s">
        <v>32</v>
      </c>
      <c r="AA381" s="3" t="s">
        <v>922</v>
      </c>
      <c r="AB381" s="3"/>
      <c r="AC381" s="3" t="s">
        <v>349</v>
      </c>
      <c r="AD381" s="3">
        <v>2</v>
      </c>
      <c r="AE381" s="2" t="s">
        <v>3202</v>
      </c>
      <c r="AF381" s="2" t="s">
        <v>3204</v>
      </c>
    </row>
    <row r="382" spans="1:32" x14ac:dyDescent="0.25">
      <c r="A382" s="2" t="s">
        <v>521</v>
      </c>
      <c r="B382" s="3">
        <v>1.8752566666699999</v>
      </c>
      <c r="C382" s="2" t="s">
        <v>522</v>
      </c>
      <c r="D382" s="2" t="s">
        <v>523</v>
      </c>
      <c r="E382" s="3" t="s">
        <v>611</v>
      </c>
      <c r="F382" s="3" t="s">
        <v>316</v>
      </c>
      <c r="G382" s="3" t="s">
        <v>317</v>
      </c>
      <c r="H382" s="2" t="s">
        <v>683</v>
      </c>
      <c r="I382" s="3">
        <v>2.2849000000000001E-2</v>
      </c>
      <c r="J382" s="3">
        <v>2.2849000000000001E-2</v>
      </c>
      <c r="K382" s="3">
        <v>-2.925065</v>
      </c>
      <c r="L382" s="3">
        <v>-1.8752566666699999</v>
      </c>
      <c r="M382" s="3"/>
      <c r="N382" s="3" t="s">
        <v>611</v>
      </c>
      <c r="O382" s="3" t="s">
        <v>684</v>
      </c>
      <c r="P382" s="3" t="s">
        <v>685</v>
      </c>
      <c r="Q382" s="3" t="s">
        <v>686</v>
      </c>
      <c r="R382" s="3" t="s">
        <v>344</v>
      </c>
      <c r="S382" s="3">
        <v>6.1396550000000003</v>
      </c>
      <c r="T382" s="3">
        <v>7.0029599999999999</v>
      </c>
      <c r="U382" s="3">
        <v>2.5281357958799999E-2</v>
      </c>
      <c r="V382" s="3">
        <v>1.6923359090799998E-2</v>
      </c>
      <c r="W382" s="3">
        <v>-1.0498083333299999</v>
      </c>
      <c r="X382" s="2" t="s">
        <v>529</v>
      </c>
      <c r="Y382" s="3" t="s">
        <v>687</v>
      </c>
      <c r="Z382" s="3" t="s">
        <v>32</v>
      </c>
      <c r="AA382" s="3" t="s">
        <v>611</v>
      </c>
      <c r="AB382" s="3"/>
      <c r="AC382" s="3" t="s">
        <v>532</v>
      </c>
      <c r="AD382" s="3">
        <v>2</v>
      </c>
      <c r="AE382" s="2" t="s">
        <v>522</v>
      </c>
      <c r="AF382" s="2" t="s">
        <v>683</v>
      </c>
    </row>
    <row r="383" spans="1:32" x14ac:dyDescent="0.25">
      <c r="A383" s="2" t="s">
        <v>4755</v>
      </c>
      <c r="B383" s="3">
        <v>-1.6801227777800001</v>
      </c>
      <c r="C383" s="2" t="s">
        <v>4756</v>
      </c>
      <c r="D383" s="2" t="s">
        <v>4757</v>
      </c>
      <c r="E383" s="3" t="s">
        <v>315</v>
      </c>
      <c r="F383" s="3" t="s">
        <v>2805</v>
      </c>
      <c r="G383" s="3" t="s">
        <v>317</v>
      </c>
      <c r="H383" s="2" t="s">
        <v>5750</v>
      </c>
      <c r="I383" s="3">
        <v>1.24064103307E-2</v>
      </c>
      <c r="J383" s="3">
        <v>2.2859000000000001E-2</v>
      </c>
      <c r="K383" s="3">
        <v>0.345963333333</v>
      </c>
      <c r="L383" s="3">
        <v>1.6801227777800001</v>
      </c>
      <c r="M383" s="3" t="s">
        <v>315</v>
      </c>
      <c r="N383" s="3"/>
      <c r="O383" s="3" t="s">
        <v>5751</v>
      </c>
      <c r="P383" s="3" t="s">
        <v>5752</v>
      </c>
      <c r="Q383" s="3" t="s">
        <v>5753</v>
      </c>
      <c r="R383" s="3" t="s">
        <v>344</v>
      </c>
      <c r="S383" s="3">
        <v>8.3542000000000005</v>
      </c>
      <c r="T383" s="3">
        <v>7.0567283333299997</v>
      </c>
      <c r="U383" s="3">
        <v>1.24064103307E-2</v>
      </c>
      <c r="V383" s="3">
        <v>0.20590242656999999</v>
      </c>
      <c r="W383" s="3">
        <v>-1.33415944444</v>
      </c>
      <c r="X383" s="2" t="s">
        <v>4762</v>
      </c>
      <c r="Y383" s="3" t="s">
        <v>5754</v>
      </c>
      <c r="Z383" s="3" t="s">
        <v>32</v>
      </c>
      <c r="AA383" s="3" t="s">
        <v>315</v>
      </c>
      <c r="AB383" s="3" t="s">
        <v>1506</v>
      </c>
      <c r="AC383" s="3" t="s">
        <v>499</v>
      </c>
      <c r="AD383" s="3">
        <v>5</v>
      </c>
      <c r="AE383" s="2" t="s">
        <v>4756</v>
      </c>
      <c r="AF383" s="2" t="s">
        <v>5750</v>
      </c>
    </row>
    <row r="384" spans="1:32" x14ac:dyDescent="0.25">
      <c r="A384" s="2" t="s">
        <v>1362</v>
      </c>
      <c r="B384" s="3">
        <v>1.3864656666699999</v>
      </c>
      <c r="C384" s="2" t="s">
        <v>1363</v>
      </c>
      <c r="D384" s="2" t="s">
        <v>1364</v>
      </c>
      <c r="E384" s="3" t="s">
        <v>589</v>
      </c>
      <c r="F384" s="3" t="s">
        <v>316</v>
      </c>
      <c r="G384" s="3" t="s">
        <v>317</v>
      </c>
      <c r="H384" s="2" t="s">
        <v>1365</v>
      </c>
      <c r="I384" s="3">
        <v>1.58961159747E-2</v>
      </c>
      <c r="J384" s="3">
        <v>2.2901999999999999E-2</v>
      </c>
      <c r="K384" s="3">
        <v>-2.13029333333</v>
      </c>
      <c r="L384" s="3">
        <v>-1.3864656666699999</v>
      </c>
      <c r="M384" s="3"/>
      <c r="N384" s="3" t="s">
        <v>589</v>
      </c>
      <c r="O384" s="3" t="s">
        <v>1366</v>
      </c>
      <c r="P384" s="3" t="s">
        <v>344</v>
      </c>
      <c r="Q384" s="3" t="s">
        <v>1367</v>
      </c>
      <c r="R384" s="3" t="s">
        <v>1368</v>
      </c>
      <c r="S384" s="3">
        <v>8.4244400000000006</v>
      </c>
      <c r="T384" s="3">
        <v>9.0938230000000004</v>
      </c>
      <c r="U384" s="3">
        <v>1.58961159747E-2</v>
      </c>
      <c r="V384" s="3">
        <v>4.3147902303599999E-3</v>
      </c>
      <c r="W384" s="3">
        <v>-0.74382766666699995</v>
      </c>
      <c r="X384" s="2" t="s">
        <v>1369</v>
      </c>
      <c r="Y384" s="3" t="s">
        <v>1370</v>
      </c>
      <c r="Z384" s="3" t="s">
        <v>32</v>
      </c>
      <c r="AA384" s="3" t="s">
        <v>589</v>
      </c>
      <c r="AB384" s="3"/>
      <c r="AC384" s="3" t="s">
        <v>329</v>
      </c>
      <c r="AD384" s="3">
        <v>2</v>
      </c>
      <c r="AE384" s="2" t="s">
        <v>1363</v>
      </c>
      <c r="AF384" s="2" t="s">
        <v>1365</v>
      </c>
    </row>
    <row r="385" spans="1:32" x14ac:dyDescent="0.25">
      <c r="A385" s="2" t="s">
        <v>1909</v>
      </c>
      <c r="B385" s="3">
        <v>1.1939095</v>
      </c>
      <c r="C385" s="2" t="s">
        <v>1910</v>
      </c>
      <c r="D385" s="2" t="s">
        <v>1911</v>
      </c>
      <c r="E385" s="3" t="s">
        <v>329</v>
      </c>
      <c r="F385" s="3" t="s">
        <v>316</v>
      </c>
      <c r="G385" s="3" t="s">
        <v>317</v>
      </c>
      <c r="H385" s="2" t="s">
        <v>1912</v>
      </c>
      <c r="I385" s="3">
        <v>2.0896694827699999E-2</v>
      </c>
      <c r="J385" s="3">
        <v>2.3106000000000002E-2</v>
      </c>
      <c r="K385" s="3">
        <v>-2.2755833333300002</v>
      </c>
      <c r="L385" s="3">
        <v>-1.1939095</v>
      </c>
      <c r="M385" s="3"/>
      <c r="N385" s="3" t="s">
        <v>329</v>
      </c>
      <c r="O385" s="3" t="s">
        <v>1913</v>
      </c>
      <c r="P385" s="3" t="s">
        <v>1914</v>
      </c>
      <c r="Q385" s="3" t="s">
        <v>1915</v>
      </c>
      <c r="R385" s="3" t="s">
        <v>344</v>
      </c>
      <c r="S385" s="3">
        <v>6.9651899999999998</v>
      </c>
      <c r="T385" s="3">
        <v>7.7634485</v>
      </c>
      <c r="U385" s="3">
        <v>2.0896694827699999E-2</v>
      </c>
      <c r="V385" s="3">
        <v>2.6640671042000002E-4</v>
      </c>
      <c r="W385" s="3">
        <v>-1.08167383333</v>
      </c>
      <c r="X385" s="2" t="s">
        <v>1916</v>
      </c>
      <c r="Y385" s="3" t="s">
        <v>1917</v>
      </c>
      <c r="Z385" s="3" t="s">
        <v>32</v>
      </c>
      <c r="AA385" s="3" t="s">
        <v>329</v>
      </c>
      <c r="AB385" s="3"/>
      <c r="AC385" s="3" t="s">
        <v>536</v>
      </c>
      <c r="AD385" s="3">
        <v>2</v>
      </c>
      <c r="AE385" s="2" t="s">
        <v>1910</v>
      </c>
      <c r="AF385" s="2" t="s">
        <v>1912</v>
      </c>
    </row>
    <row r="386" spans="1:32" x14ac:dyDescent="0.25">
      <c r="A386" s="2" t="s">
        <v>5269</v>
      </c>
      <c r="B386" s="3">
        <v>-1.4573213888900001</v>
      </c>
      <c r="C386" s="2" t="s">
        <v>5270</v>
      </c>
      <c r="D386" s="3"/>
      <c r="E386" s="3" t="s">
        <v>648</v>
      </c>
      <c r="F386" s="3" t="s">
        <v>2805</v>
      </c>
      <c r="G386" s="3" t="s">
        <v>317</v>
      </c>
      <c r="H386" s="2" t="s">
        <v>5271</v>
      </c>
      <c r="I386" s="3">
        <v>1.41998549405E-2</v>
      </c>
      <c r="J386" s="3">
        <v>2.3132E-2</v>
      </c>
      <c r="K386" s="3">
        <v>1.13292833333</v>
      </c>
      <c r="L386" s="3">
        <v>1.4573213888900001</v>
      </c>
      <c r="M386" s="3" t="s">
        <v>648</v>
      </c>
      <c r="N386" s="3"/>
      <c r="O386" s="3" t="s">
        <v>344</v>
      </c>
      <c r="P386" s="3" t="s">
        <v>344</v>
      </c>
      <c r="Q386" s="3"/>
      <c r="R386" s="3" t="s">
        <v>344</v>
      </c>
      <c r="S386" s="3">
        <v>8.9808749999999993</v>
      </c>
      <c r="T386" s="3">
        <v>8.1892958333300001</v>
      </c>
      <c r="U386" s="3">
        <v>1.41998549405E-2</v>
      </c>
      <c r="V386" s="3">
        <v>2.9922711792300001E-2</v>
      </c>
      <c r="W386" s="3">
        <v>-0.32439305555600001</v>
      </c>
      <c r="X386" s="2" t="s">
        <v>5272</v>
      </c>
      <c r="Y386" s="3" t="s">
        <v>5273</v>
      </c>
      <c r="Z386" s="3" t="s">
        <v>31</v>
      </c>
      <c r="AA386" s="3" t="s">
        <v>391</v>
      </c>
      <c r="AB386" s="3"/>
      <c r="AC386" s="3" t="s">
        <v>391</v>
      </c>
      <c r="AD386" s="3">
        <v>2</v>
      </c>
      <c r="AE386" s="2" t="s">
        <v>5270</v>
      </c>
      <c r="AF386" s="2" t="s">
        <v>5271</v>
      </c>
    </row>
    <row r="387" spans="1:32" x14ac:dyDescent="0.25">
      <c r="A387" s="2" t="s">
        <v>3227</v>
      </c>
      <c r="B387" s="3">
        <v>-1.05045733333</v>
      </c>
      <c r="C387" s="2" t="s">
        <v>3228</v>
      </c>
      <c r="D387" s="2" t="s">
        <v>3229</v>
      </c>
      <c r="E387" s="3" t="s">
        <v>652</v>
      </c>
      <c r="F387" s="3" t="s">
        <v>2805</v>
      </c>
      <c r="G387" s="3" t="s">
        <v>317</v>
      </c>
      <c r="H387" s="2" t="s">
        <v>3230</v>
      </c>
      <c r="I387" s="3">
        <v>4.7448780013199998E-3</v>
      </c>
      <c r="J387" s="3">
        <v>2.3276000000000002E-2</v>
      </c>
      <c r="K387" s="3">
        <v>-8.8096666666700005E-2</v>
      </c>
      <c r="L387" s="3">
        <v>1.05045733333</v>
      </c>
      <c r="M387" s="3" t="s">
        <v>652</v>
      </c>
      <c r="N387" s="3"/>
      <c r="O387" s="3" t="s">
        <v>3231</v>
      </c>
      <c r="P387" s="3" t="s">
        <v>3232</v>
      </c>
      <c r="Q387" s="3" t="s">
        <v>3233</v>
      </c>
      <c r="R387" s="3" t="s">
        <v>344</v>
      </c>
      <c r="S387" s="3">
        <v>7.0399799999999999</v>
      </c>
      <c r="T387" s="3">
        <v>8.56996</v>
      </c>
      <c r="U387" s="3">
        <v>4.7448780013199998E-3</v>
      </c>
      <c r="V387" s="3">
        <v>0.64572752118599996</v>
      </c>
      <c r="W387" s="3">
        <v>-1.1385540000000001</v>
      </c>
      <c r="X387" s="2" t="s">
        <v>3234</v>
      </c>
      <c r="Y387" s="3" t="s">
        <v>3235</v>
      </c>
      <c r="Z387" s="3" t="s">
        <v>32</v>
      </c>
      <c r="AA387" s="3" t="s">
        <v>652</v>
      </c>
      <c r="AB387" s="3"/>
      <c r="AC387" s="3" t="s">
        <v>632</v>
      </c>
      <c r="AD387" s="3">
        <v>2</v>
      </c>
      <c r="AE387" s="2" t="s">
        <v>3228</v>
      </c>
      <c r="AF387" s="2" t="s">
        <v>3230</v>
      </c>
    </row>
    <row r="388" spans="1:32" x14ac:dyDescent="0.25">
      <c r="A388" s="2" t="s">
        <v>3102</v>
      </c>
      <c r="B388" s="3">
        <v>-1.04063833333</v>
      </c>
      <c r="C388" s="2" t="s">
        <v>3103</v>
      </c>
      <c r="D388" s="2" t="s">
        <v>3104</v>
      </c>
      <c r="E388" s="3" t="s">
        <v>443</v>
      </c>
      <c r="F388" s="3" t="s">
        <v>2805</v>
      </c>
      <c r="G388" s="3" t="s">
        <v>317</v>
      </c>
      <c r="H388" s="2" t="s">
        <v>3105</v>
      </c>
      <c r="I388" s="3">
        <v>2.0576671240899999E-2</v>
      </c>
      <c r="J388" s="3">
        <v>2.3338000000000001E-2</v>
      </c>
      <c r="K388" s="3">
        <v>0.50521499999999997</v>
      </c>
      <c r="L388" s="3">
        <v>1.04063833333</v>
      </c>
      <c r="M388" s="3" t="s">
        <v>443</v>
      </c>
      <c r="N388" s="3"/>
      <c r="O388" s="3" t="s">
        <v>3106</v>
      </c>
      <c r="P388" s="3" t="s">
        <v>344</v>
      </c>
      <c r="Q388" s="3" t="s">
        <v>3107</v>
      </c>
      <c r="R388" s="3" t="s">
        <v>344</v>
      </c>
      <c r="S388" s="3">
        <v>6.7067649999999999</v>
      </c>
      <c r="T388" s="3">
        <v>9.4023350000000008</v>
      </c>
      <c r="U388" s="3">
        <v>2.0576671240899999E-2</v>
      </c>
      <c r="V388" s="3">
        <v>0.359749165707</v>
      </c>
      <c r="W388" s="3">
        <v>-0.53542333333299996</v>
      </c>
      <c r="X388" s="2" t="s">
        <v>3108</v>
      </c>
      <c r="Y388" s="3" t="s">
        <v>3109</v>
      </c>
      <c r="Z388" s="3" t="s">
        <v>32</v>
      </c>
      <c r="AA388" s="3" t="s">
        <v>443</v>
      </c>
      <c r="AB388" s="3" t="s">
        <v>813</v>
      </c>
      <c r="AC388" s="3" t="s">
        <v>3110</v>
      </c>
      <c r="AD388" s="3">
        <v>3</v>
      </c>
      <c r="AE388" s="2" t="s">
        <v>3103</v>
      </c>
      <c r="AF388" s="2" t="s">
        <v>3105</v>
      </c>
    </row>
    <row r="389" spans="1:32" x14ac:dyDescent="0.25">
      <c r="A389" s="2" t="s">
        <v>1746</v>
      </c>
      <c r="B389" s="3">
        <v>1.2327844999999999</v>
      </c>
      <c r="C389" s="2" t="s">
        <v>1747</v>
      </c>
      <c r="D389" s="2" t="s">
        <v>1748</v>
      </c>
      <c r="E389" s="3" t="s">
        <v>357</v>
      </c>
      <c r="F389" s="3" t="s">
        <v>316</v>
      </c>
      <c r="G389" s="3" t="s">
        <v>317</v>
      </c>
      <c r="H389" s="2" t="s">
        <v>1749</v>
      </c>
      <c r="I389" s="3">
        <v>7.0608321864400001E-3</v>
      </c>
      <c r="J389" s="3">
        <v>2.3449000000000001E-2</v>
      </c>
      <c r="K389" s="3">
        <v>-1.58403</v>
      </c>
      <c r="L389" s="3">
        <v>-1.2327844999999999</v>
      </c>
      <c r="M389" s="3"/>
      <c r="N389" s="3" t="s">
        <v>357</v>
      </c>
      <c r="O389" s="3" t="s">
        <v>344</v>
      </c>
      <c r="P389" s="3" t="s">
        <v>344</v>
      </c>
      <c r="Q389" s="3"/>
      <c r="R389" s="3" t="s">
        <v>344</v>
      </c>
      <c r="S389" s="3">
        <v>7.6146200000000004</v>
      </c>
      <c r="T389" s="3">
        <v>7.8366404999999997</v>
      </c>
      <c r="U389" s="3">
        <v>7.0608321864400001E-3</v>
      </c>
      <c r="V389" s="3">
        <v>5.7015796140399998E-2</v>
      </c>
      <c r="W389" s="3">
        <v>-0.35124549999999999</v>
      </c>
      <c r="X389" s="2" t="s">
        <v>1750</v>
      </c>
      <c r="Y389" s="3" t="s">
        <v>1751</v>
      </c>
      <c r="Z389" s="3" t="s">
        <v>31</v>
      </c>
      <c r="AA389" s="3" t="s">
        <v>357</v>
      </c>
      <c r="AB389" s="3"/>
      <c r="AC389" s="3" t="s">
        <v>1170</v>
      </c>
      <c r="AD389" s="3">
        <v>2</v>
      </c>
      <c r="AE389" s="2" t="s">
        <v>1747</v>
      </c>
      <c r="AF389" s="2" t="s">
        <v>1749</v>
      </c>
    </row>
    <row r="390" spans="1:32" x14ac:dyDescent="0.25">
      <c r="A390" s="2" t="s">
        <v>4035</v>
      </c>
      <c r="B390" s="3">
        <v>-1.1467422222200001</v>
      </c>
      <c r="C390" s="2" t="s">
        <v>4036</v>
      </c>
      <c r="D390" s="2" t="s">
        <v>4037</v>
      </c>
      <c r="E390" s="3" t="s">
        <v>4038</v>
      </c>
      <c r="F390" s="3" t="s">
        <v>2805</v>
      </c>
      <c r="G390" s="3" t="s">
        <v>317</v>
      </c>
      <c r="H390" s="2" t="s">
        <v>4039</v>
      </c>
      <c r="I390" s="3">
        <v>6.7398594798E-3</v>
      </c>
      <c r="J390" s="3">
        <v>2.3646E-2</v>
      </c>
      <c r="K390" s="3">
        <v>1.57301</v>
      </c>
      <c r="L390" s="3">
        <v>1.1467422222200001</v>
      </c>
      <c r="M390" s="3" t="s">
        <v>4038</v>
      </c>
      <c r="N390" s="3"/>
      <c r="O390" s="3" t="s">
        <v>344</v>
      </c>
      <c r="P390" s="3" t="s">
        <v>344</v>
      </c>
      <c r="Q390" s="3"/>
      <c r="R390" s="3" t="s">
        <v>344</v>
      </c>
      <c r="S390" s="3">
        <v>7.2507299999999999</v>
      </c>
      <c r="T390" s="3">
        <v>8.5531866666699994</v>
      </c>
      <c r="U390" s="3">
        <v>6.7398594798E-3</v>
      </c>
      <c r="V390" s="3">
        <v>8.3515621602899999E-3</v>
      </c>
      <c r="W390" s="3">
        <v>0.42626777777800001</v>
      </c>
      <c r="X390" s="2" t="s">
        <v>4040</v>
      </c>
      <c r="Y390" s="3" t="s">
        <v>4041</v>
      </c>
      <c r="Z390" s="3" t="s">
        <v>31</v>
      </c>
      <c r="AA390" s="3" t="s">
        <v>346</v>
      </c>
      <c r="AB390" s="3"/>
      <c r="AC390" s="3" t="s">
        <v>346</v>
      </c>
      <c r="AD390" s="3">
        <v>2</v>
      </c>
      <c r="AE390" s="2" t="s">
        <v>4036</v>
      </c>
      <c r="AF390" s="2" t="s">
        <v>4039</v>
      </c>
    </row>
    <row r="391" spans="1:32" x14ac:dyDescent="0.25">
      <c r="A391" s="2" t="s">
        <v>5943</v>
      </c>
      <c r="B391" s="3">
        <v>-1.9052783333300001</v>
      </c>
      <c r="C391" s="2" t="s">
        <v>5944</v>
      </c>
      <c r="D391" s="2" t="s">
        <v>5945</v>
      </c>
      <c r="E391" s="3" t="s">
        <v>5946</v>
      </c>
      <c r="F391" s="3" t="s">
        <v>2805</v>
      </c>
      <c r="G391" s="3" t="s">
        <v>317</v>
      </c>
      <c r="H391" s="2" t="s">
        <v>5947</v>
      </c>
      <c r="I391" s="3">
        <v>4.8736741561899999E-3</v>
      </c>
      <c r="J391" s="3">
        <v>2.3824999999999999E-2</v>
      </c>
      <c r="K391" s="3">
        <v>1.57131333333</v>
      </c>
      <c r="L391" s="3">
        <v>1.9052783333300001</v>
      </c>
      <c r="M391" s="3" t="s">
        <v>5946</v>
      </c>
      <c r="N391" s="3"/>
      <c r="O391" s="3" t="s">
        <v>5948</v>
      </c>
      <c r="P391" s="3" t="s">
        <v>5949</v>
      </c>
      <c r="Q391" s="3" t="s">
        <v>5950</v>
      </c>
      <c r="R391" s="3" t="s">
        <v>344</v>
      </c>
      <c r="S391" s="3">
        <v>5.2754899999999996</v>
      </c>
      <c r="T391" s="3">
        <v>7.0344150000000001</v>
      </c>
      <c r="U391" s="3">
        <v>4.8736741561899999E-3</v>
      </c>
      <c r="V391" s="3">
        <v>0.19182309642600001</v>
      </c>
      <c r="W391" s="3">
        <v>-0.33396500000000001</v>
      </c>
      <c r="X391" s="2" t="s">
        <v>5951</v>
      </c>
      <c r="Y391" s="3" t="s">
        <v>5952</v>
      </c>
      <c r="Z391" s="3" t="s">
        <v>32</v>
      </c>
      <c r="AA391" s="3" t="s">
        <v>3171</v>
      </c>
      <c r="AB391" s="3"/>
      <c r="AC391" s="3" t="s">
        <v>3171</v>
      </c>
      <c r="AD391" s="3">
        <v>2</v>
      </c>
      <c r="AE391" s="2" t="s">
        <v>5944</v>
      </c>
      <c r="AF391" s="2" t="s">
        <v>5947</v>
      </c>
    </row>
    <row r="392" spans="1:32" x14ac:dyDescent="0.25">
      <c r="A392" s="2" t="s">
        <v>4098</v>
      </c>
      <c r="B392" s="3">
        <v>-1.1572544927499999</v>
      </c>
      <c r="C392" s="2" t="s">
        <v>4099</v>
      </c>
      <c r="D392" s="2" t="s">
        <v>4100</v>
      </c>
      <c r="E392" s="3" t="s">
        <v>357</v>
      </c>
      <c r="F392" s="3" t="s">
        <v>2805</v>
      </c>
      <c r="G392" s="3" t="s">
        <v>317</v>
      </c>
      <c r="H392" s="2" t="s">
        <v>4101</v>
      </c>
      <c r="I392" s="3">
        <v>1.5837308196399998E-2</v>
      </c>
      <c r="J392" s="3">
        <v>2.4035999999999998E-2</v>
      </c>
      <c r="K392" s="3">
        <v>-0.18637666666700001</v>
      </c>
      <c r="L392" s="3">
        <v>1.1572544927499999</v>
      </c>
      <c r="M392" s="3" t="s">
        <v>357</v>
      </c>
      <c r="N392" s="3"/>
      <c r="O392" s="3" t="s">
        <v>344</v>
      </c>
      <c r="P392" s="3" t="s">
        <v>344</v>
      </c>
      <c r="Q392" s="3"/>
      <c r="R392" s="3" t="s">
        <v>4102</v>
      </c>
      <c r="S392" s="3">
        <v>6.9475499999999997</v>
      </c>
      <c r="T392" s="3">
        <v>8.5926556521700004</v>
      </c>
      <c r="U392" s="3">
        <v>1.5837308196399998E-2</v>
      </c>
      <c r="V392" s="3">
        <v>0.271953045098</v>
      </c>
      <c r="W392" s="3">
        <v>-1.3436311594200001</v>
      </c>
      <c r="X392" s="2" t="s">
        <v>4103</v>
      </c>
      <c r="Y392" s="3" t="s">
        <v>4104</v>
      </c>
      <c r="Z392" s="3" t="s">
        <v>32</v>
      </c>
      <c r="AA392" s="3" t="s">
        <v>357</v>
      </c>
      <c r="AB392" s="3"/>
      <c r="AC392" s="3" t="s">
        <v>1062</v>
      </c>
      <c r="AD392" s="3">
        <v>2</v>
      </c>
      <c r="AE392" s="2" t="s">
        <v>4099</v>
      </c>
      <c r="AF392" s="2" t="s">
        <v>4101</v>
      </c>
    </row>
    <row r="393" spans="1:32" x14ac:dyDescent="0.25">
      <c r="A393" s="2" t="s">
        <v>1752</v>
      </c>
      <c r="B393" s="3">
        <v>1.19658833333</v>
      </c>
      <c r="C393" s="2" t="s">
        <v>1753</v>
      </c>
      <c r="D393" s="2" t="s">
        <v>1754</v>
      </c>
      <c r="E393" s="3" t="s">
        <v>668</v>
      </c>
      <c r="F393" s="3" t="s">
        <v>316</v>
      </c>
      <c r="G393" s="3" t="s">
        <v>317</v>
      </c>
      <c r="H393" s="2" t="s">
        <v>1896</v>
      </c>
      <c r="I393" s="3">
        <v>5.1409812762100004E-3</v>
      </c>
      <c r="J393" s="3">
        <v>2.4076E-2</v>
      </c>
      <c r="K393" s="3">
        <v>-2.0384250000000002</v>
      </c>
      <c r="L393" s="3">
        <v>-1.19658833333</v>
      </c>
      <c r="M393" s="3"/>
      <c r="N393" s="3" t="s">
        <v>668</v>
      </c>
      <c r="O393" s="3" t="s">
        <v>1897</v>
      </c>
      <c r="P393" s="3" t="s">
        <v>1757</v>
      </c>
      <c r="Q393" s="3" t="s">
        <v>1898</v>
      </c>
      <c r="R393" s="3" t="s">
        <v>1899</v>
      </c>
      <c r="S393" s="3">
        <v>10.805355</v>
      </c>
      <c r="T393" s="3">
        <v>8.7465449999999993</v>
      </c>
      <c r="U393" s="3">
        <v>5.1409812762100004E-3</v>
      </c>
      <c r="V393" s="3">
        <v>5.24910636271E-3</v>
      </c>
      <c r="W393" s="3">
        <v>-0.84183666666699997</v>
      </c>
      <c r="X393" s="2" t="s">
        <v>1760</v>
      </c>
      <c r="Y393" s="3" t="s">
        <v>1900</v>
      </c>
      <c r="Z393" s="3" t="s">
        <v>32</v>
      </c>
      <c r="AA393" s="3" t="s">
        <v>668</v>
      </c>
      <c r="AB393" s="3"/>
      <c r="AC393" s="3" t="s">
        <v>765</v>
      </c>
      <c r="AD393" s="3">
        <v>2</v>
      </c>
      <c r="AE393" s="2" t="s">
        <v>1753</v>
      </c>
      <c r="AF393" s="2" t="s">
        <v>1896</v>
      </c>
    </row>
    <row r="394" spans="1:32" x14ac:dyDescent="0.25">
      <c r="A394" s="2" t="s">
        <v>4042</v>
      </c>
      <c r="B394" s="3">
        <v>-1.9743470000000001</v>
      </c>
      <c r="C394" s="2" t="s">
        <v>4043</v>
      </c>
      <c r="D394" s="2" t="s">
        <v>4044</v>
      </c>
      <c r="E394" s="3" t="s">
        <v>611</v>
      </c>
      <c r="F394" s="3" t="s">
        <v>2805</v>
      </c>
      <c r="G394" s="3" t="s">
        <v>317</v>
      </c>
      <c r="H394" s="2" t="s">
        <v>5970</v>
      </c>
      <c r="I394" s="3">
        <v>2.4094000000000001E-2</v>
      </c>
      <c r="J394" s="3">
        <v>2.4094000000000001E-2</v>
      </c>
      <c r="K394" s="3">
        <v>0.65488500000000005</v>
      </c>
      <c r="L394" s="3">
        <v>1.9743470000000001</v>
      </c>
      <c r="M394" s="3" t="s">
        <v>611</v>
      </c>
      <c r="N394" s="3"/>
      <c r="O394" s="3" t="s">
        <v>5971</v>
      </c>
      <c r="P394" s="3" t="s">
        <v>5565</v>
      </c>
      <c r="Q394" s="3" t="s">
        <v>5972</v>
      </c>
      <c r="R394" s="3" t="s">
        <v>4049</v>
      </c>
      <c r="S394" s="3">
        <v>6.4220050000000004</v>
      </c>
      <c r="T394" s="3">
        <v>6.7575419999999999</v>
      </c>
      <c r="U394" s="3">
        <v>2.6066422007799999E-2</v>
      </c>
      <c r="V394" s="3">
        <v>0.12288092970800001</v>
      </c>
      <c r="W394" s="3">
        <v>-1.3194619999999999</v>
      </c>
      <c r="X394" s="2" t="s">
        <v>4050</v>
      </c>
      <c r="Y394" s="3" t="s">
        <v>5973</v>
      </c>
      <c r="Z394" s="3" t="s">
        <v>32</v>
      </c>
      <c r="AA394" s="3" t="s">
        <v>611</v>
      </c>
      <c r="AB394" s="3"/>
      <c r="AC394" s="3" t="s">
        <v>338</v>
      </c>
      <c r="AD394" s="3">
        <v>2</v>
      </c>
      <c r="AE394" s="2" t="s">
        <v>4043</v>
      </c>
      <c r="AF394" s="2" t="s">
        <v>5970</v>
      </c>
    </row>
    <row r="395" spans="1:32" x14ac:dyDescent="0.25">
      <c r="A395" s="2" t="s">
        <v>1312</v>
      </c>
      <c r="B395" s="3">
        <v>1.41232625</v>
      </c>
      <c r="C395" s="2" t="s">
        <v>1313</v>
      </c>
      <c r="D395" s="2" t="s">
        <v>1314</v>
      </c>
      <c r="E395" s="3" t="s">
        <v>512</v>
      </c>
      <c r="F395" s="3" t="s">
        <v>316</v>
      </c>
      <c r="G395" s="3" t="s">
        <v>317</v>
      </c>
      <c r="H395" s="2" t="s">
        <v>1315</v>
      </c>
      <c r="I395" s="3">
        <v>5.2934066396299996E-3</v>
      </c>
      <c r="J395" s="3">
        <v>2.4109999999999999E-2</v>
      </c>
      <c r="K395" s="3">
        <v>-1.6783716666699999</v>
      </c>
      <c r="L395" s="3">
        <v>-1.41232625</v>
      </c>
      <c r="M395" s="3"/>
      <c r="N395" s="3" t="s">
        <v>512</v>
      </c>
      <c r="O395" s="3" t="s">
        <v>1316</v>
      </c>
      <c r="P395" s="3" t="s">
        <v>1317</v>
      </c>
      <c r="Q395" s="3" t="s">
        <v>1318</v>
      </c>
      <c r="R395" s="3" t="s">
        <v>344</v>
      </c>
      <c r="S395" s="3">
        <v>8.3786550000000002</v>
      </c>
      <c r="T395" s="3">
        <v>9.8318412500000001</v>
      </c>
      <c r="U395" s="3">
        <v>5.2934066396299996E-3</v>
      </c>
      <c r="V395" s="3">
        <v>3.0332826096799999E-2</v>
      </c>
      <c r="W395" s="3">
        <v>-0.26604541666699999</v>
      </c>
      <c r="X395" s="2" t="s">
        <v>1319</v>
      </c>
      <c r="Y395" s="3" t="s">
        <v>1320</v>
      </c>
      <c r="Z395" s="3" t="s">
        <v>32</v>
      </c>
      <c r="AA395" s="3" t="s">
        <v>512</v>
      </c>
      <c r="AB395" s="3" t="s">
        <v>675</v>
      </c>
      <c r="AC395" s="3" t="s">
        <v>1321</v>
      </c>
      <c r="AD395" s="3">
        <v>5</v>
      </c>
      <c r="AE395" s="2" t="s">
        <v>1313</v>
      </c>
      <c r="AF395" s="2" t="s">
        <v>1315</v>
      </c>
    </row>
    <row r="396" spans="1:32" x14ac:dyDescent="0.25">
      <c r="A396" s="2" t="s">
        <v>3277</v>
      </c>
      <c r="B396" s="3">
        <v>-1.10193291667</v>
      </c>
      <c r="C396" s="2" t="s">
        <v>3278</v>
      </c>
      <c r="D396" s="2" t="s">
        <v>3279</v>
      </c>
      <c r="E396" s="3" t="s">
        <v>357</v>
      </c>
      <c r="F396" s="3" t="s">
        <v>2805</v>
      </c>
      <c r="G396" s="3" t="s">
        <v>317</v>
      </c>
      <c r="H396" s="2" t="s">
        <v>3684</v>
      </c>
      <c r="I396" s="3">
        <v>1.6787552168E-2</v>
      </c>
      <c r="J396" s="3">
        <v>2.4118000000000001E-2</v>
      </c>
      <c r="K396" s="3">
        <v>-4.0869999999999997E-2</v>
      </c>
      <c r="L396" s="3">
        <v>1.10193291667</v>
      </c>
      <c r="M396" s="3" t="s">
        <v>357</v>
      </c>
      <c r="N396" s="3"/>
      <c r="O396" s="3" t="s">
        <v>3281</v>
      </c>
      <c r="P396" s="3" t="s">
        <v>3282</v>
      </c>
      <c r="Q396" s="3" t="s">
        <v>3283</v>
      </c>
      <c r="R396" s="3" t="s">
        <v>2263</v>
      </c>
      <c r="S396" s="3">
        <v>6.6810799999999997</v>
      </c>
      <c r="T396" s="3">
        <v>6.9235112499999998</v>
      </c>
      <c r="U396" s="3">
        <v>1.6787552168E-2</v>
      </c>
      <c r="V396" s="3">
        <v>0.85477827419700003</v>
      </c>
      <c r="W396" s="3">
        <v>-1.14280291667</v>
      </c>
      <c r="X396" s="2" t="s">
        <v>3284</v>
      </c>
      <c r="Y396" s="3" t="s">
        <v>3685</v>
      </c>
      <c r="Z396" s="3" t="s">
        <v>32</v>
      </c>
      <c r="AA396" s="3" t="s">
        <v>357</v>
      </c>
      <c r="AB396" s="3"/>
      <c r="AC396" s="3" t="s">
        <v>3286</v>
      </c>
      <c r="AD396" s="3">
        <v>2</v>
      </c>
      <c r="AE396" s="2" t="s">
        <v>3278</v>
      </c>
      <c r="AF396" s="2" t="s">
        <v>3684</v>
      </c>
    </row>
    <row r="397" spans="1:32" x14ac:dyDescent="0.25">
      <c r="A397" s="2" t="s">
        <v>4702</v>
      </c>
      <c r="B397" s="3">
        <v>-1.27064952381</v>
      </c>
      <c r="C397" s="2" t="s">
        <v>4703</v>
      </c>
      <c r="D397" s="2" t="s">
        <v>4704</v>
      </c>
      <c r="E397" s="3" t="s">
        <v>391</v>
      </c>
      <c r="F397" s="3" t="s">
        <v>2805</v>
      </c>
      <c r="G397" s="3" t="s">
        <v>317</v>
      </c>
      <c r="H397" s="2" t="s">
        <v>4705</v>
      </c>
      <c r="I397" s="3">
        <v>5.06415629418E-3</v>
      </c>
      <c r="J397" s="3">
        <v>2.4132000000000001E-2</v>
      </c>
      <c r="K397" s="3">
        <v>0.61372166666700001</v>
      </c>
      <c r="L397" s="3">
        <v>1.27064952381</v>
      </c>
      <c r="M397" s="3" t="s">
        <v>391</v>
      </c>
      <c r="N397" s="3"/>
      <c r="O397" s="3" t="s">
        <v>344</v>
      </c>
      <c r="P397" s="3" t="s">
        <v>344</v>
      </c>
      <c r="Q397" s="3"/>
      <c r="R397" s="3" t="s">
        <v>344</v>
      </c>
      <c r="S397" s="3">
        <v>8.4692550000000004</v>
      </c>
      <c r="T397" s="3">
        <v>6.9007121428599998</v>
      </c>
      <c r="U397" s="3">
        <v>5.06415629418E-3</v>
      </c>
      <c r="V397" s="3">
        <v>7.4449241021300003E-2</v>
      </c>
      <c r="W397" s="3">
        <v>-0.65692785714299995</v>
      </c>
      <c r="X397" s="2" t="s">
        <v>4706</v>
      </c>
      <c r="Y397" s="3" t="s">
        <v>4707</v>
      </c>
      <c r="Z397" s="3" t="s">
        <v>31</v>
      </c>
      <c r="AA397" s="3" t="s">
        <v>391</v>
      </c>
      <c r="AB397" s="3"/>
      <c r="AC397" s="3" t="s">
        <v>357</v>
      </c>
      <c r="AD397" s="3">
        <v>2</v>
      </c>
      <c r="AE397" s="2" t="s">
        <v>4703</v>
      </c>
      <c r="AF397" s="2" t="s">
        <v>4705</v>
      </c>
    </row>
    <row r="398" spans="1:32" x14ac:dyDescent="0.25">
      <c r="A398" s="2" t="s">
        <v>817</v>
      </c>
      <c r="B398" s="3">
        <v>1.1919983333299999</v>
      </c>
      <c r="C398" s="2" t="s">
        <v>818</v>
      </c>
      <c r="D398" s="2" t="s">
        <v>819</v>
      </c>
      <c r="E398" s="3" t="s">
        <v>1920</v>
      </c>
      <c r="F398" s="3" t="s">
        <v>316</v>
      </c>
      <c r="G398" s="3" t="s">
        <v>317</v>
      </c>
      <c r="H398" s="2" t="s">
        <v>1921</v>
      </c>
      <c r="I398" s="3">
        <v>1.4699760548999999E-2</v>
      </c>
      <c r="J398" s="3">
        <v>2.4152E-2</v>
      </c>
      <c r="K398" s="3">
        <v>0.29396</v>
      </c>
      <c r="L398" s="3">
        <v>-1.1919983333299999</v>
      </c>
      <c r="M398" s="3"/>
      <c r="N398" s="3" t="s">
        <v>1920</v>
      </c>
      <c r="O398" s="3" t="s">
        <v>1922</v>
      </c>
      <c r="P398" s="3" t="s">
        <v>1923</v>
      </c>
      <c r="Q398" s="3" t="s">
        <v>1924</v>
      </c>
      <c r="R398" s="3" t="s">
        <v>825</v>
      </c>
      <c r="S398" s="3">
        <v>7.6527500000000002</v>
      </c>
      <c r="T398" s="3">
        <v>7.6956438888900003</v>
      </c>
      <c r="U398" s="3">
        <v>1.4699760548999999E-2</v>
      </c>
      <c r="V398" s="3">
        <v>0.139731537234</v>
      </c>
      <c r="W398" s="3">
        <v>1.4859583333299999</v>
      </c>
      <c r="X398" s="2" t="s">
        <v>826</v>
      </c>
      <c r="Y398" s="3" t="s">
        <v>1925</v>
      </c>
      <c r="Z398" s="3" t="s">
        <v>32</v>
      </c>
      <c r="AA398" s="3" t="s">
        <v>829</v>
      </c>
      <c r="AB398" s="3"/>
      <c r="AC398" s="3" t="s">
        <v>829</v>
      </c>
      <c r="AD398" s="3">
        <v>2</v>
      </c>
      <c r="AE398" s="2" t="s">
        <v>818</v>
      </c>
      <c r="AF398" s="2" t="s">
        <v>1921</v>
      </c>
    </row>
    <row r="399" spans="1:32" x14ac:dyDescent="0.25">
      <c r="A399" s="2" t="s">
        <v>1826</v>
      </c>
      <c r="B399" s="3">
        <v>-2.0887391666699999</v>
      </c>
      <c r="C399" s="2" t="s">
        <v>1827</v>
      </c>
      <c r="D399" s="2" t="s">
        <v>1828</v>
      </c>
      <c r="E399" s="3" t="s">
        <v>1835</v>
      </c>
      <c r="F399" s="3" t="s">
        <v>2805</v>
      </c>
      <c r="G399" s="3" t="s">
        <v>317</v>
      </c>
      <c r="H399" s="2" t="s">
        <v>6002</v>
      </c>
      <c r="I399" s="3">
        <v>2.4249E-2</v>
      </c>
      <c r="J399" s="3">
        <v>2.4249E-2</v>
      </c>
      <c r="K399" s="3">
        <v>3.34028666667</v>
      </c>
      <c r="L399" s="3">
        <v>2.0887391666699999</v>
      </c>
      <c r="M399" s="3" t="s">
        <v>1835</v>
      </c>
      <c r="N399" s="3"/>
      <c r="O399" s="3" t="s">
        <v>6003</v>
      </c>
      <c r="P399" s="3" t="s">
        <v>6004</v>
      </c>
      <c r="Q399" s="3" t="s">
        <v>6005</v>
      </c>
      <c r="R399" s="3" t="s">
        <v>344</v>
      </c>
      <c r="S399" s="3">
        <v>8.6292600000000004</v>
      </c>
      <c r="T399" s="3">
        <v>12.429857500000001</v>
      </c>
      <c r="U399" s="3">
        <v>2.8038507456399998E-2</v>
      </c>
      <c r="V399" s="3">
        <v>7.3316613281099993E-2</v>
      </c>
      <c r="W399" s="3">
        <v>1.2515475</v>
      </c>
      <c r="X399" s="2" t="s">
        <v>1833</v>
      </c>
      <c r="Y399" s="3" t="s">
        <v>6006</v>
      </c>
      <c r="Z399" s="3" t="s">
        <v>32</v>
      </c>
      <c r="AA399" s="3" t="s">
        <v>1835</v>
      </c>
      <c r="AB399" s="3"/>
      <c r="AC399" s="3" t="s">
        <v>1835</v>
      </c>
      <c r="AD399" s="3">
        <v>2</v>
      </c>
      <c r="AE399" s="2" t="s">
        <v>1827</v>
      </c>
      <c r="AF399" s="2" t="s">
        <v>6002</v>
      </c>
    </row>
    <row r="400" spans="1:32" x14ac:dyDescent="0.25">
      <c r="A400" s="2" t="s">
        <v>5808</v>
      </c>
      <c r="B400" s="3">
        <v>-1.8124549999999999</v>
      </c>
      <c r="C400" s="2" t="s">
        <v>5809</v>
      </c>
      <c r="D400" s="2" t="s">
        <v>5810</v>
      </c>
      <c r="E400" s="3" t="s">
        <v>346</v>
      </c>
      <c r="F400" s="3" t="s">
        <v>2805</v>
      </c>
      <c r="G400" s="3" t="s">
        <v>317</v>
      </c>
      <c r="H400" s="2" t="s">
        <v>5867</v>
      </c>
      <c r="I400" s="3">
        <v>6.1398309292499996E-3</v>
      </c>
      <c r="J400" s="3">
        <v>2.4292999999999999E-2</v>
      </c>
      <c r="K400" s="3">
        <v>0.22908833333299999</v>
      </c>
      <c r="L400" s="3">
        <v>1.8124549999999999</v>
      </c>
      <c r="M400" s="3" t="s">
        <v>346</v>
      </c>
      <c r="N400" s="3"/>
      <c r="O400" s="3" t="s">
        <v>5868</v>
      </c>
      <c r="P400" s="3" t="s">
        <v>5869</v>
      </c>
      <c r="Q400" s="3" t="s">
        <v>5870</v>
      </c>
      <c r="R400" s="3" t="s">
        <v>5871</v>
      </c>
      <c r="S400" s="3">
        <v>8.1638750000000009</v>
      </c>
      <c r="T400" s="3">
        <v>10.34028</v>
      </c>
      <c r="U400" s="3">
        <v>6.1398309292499996E-3</v>
      </c>
      <c r="V400" s="3">
        <v>0.33004023891399997</v>
      </c>
      <c r="W400" s="3">
        <v>-1.5833666666699999</v>
      </c>
      <c r="X400" s="2" t="s">
        <v>5816</v>
      </c>
      <c r="Y400" s="3" t="s">
        <v>5872</v>
      </c>
      <c r="Z400" s="3" t="s">
        <v>32</v>
      </c>
      <c r="AA400" s="3" t="s">
        <v>581</v>
      </c>
      <c r="AB400" s="3" t="s">
        <v>395</v>
      </c>
      <c r="AC400" s="3" t="s">
        <v>5818</v>
      </c>
      <c r="AD400" s="3">
        <v>3</v>
      </c>
      <c r="AE400" s="2" t="s">
        <v>5809</v>
      </c>
      <c r="AF400" s="2" t="s">
        <v>5867</v>
      </c>
    </row>
    <row r="401" spans="1:32" x14ac:dyDescent="0.25">
      <c r="A401" s="2" t="s">
        <v>2366</v>
      </c>
      <c r="B401" s="3">
        <v>1.0951647222200001</v>
      </c>
      <c r="C401" s="2" t="s">
        <v>2367</v>
      </c>
      <c r="D401" s="2" t="s">
        <v>2368</v>
      </c>
      <c r="E401" s="3" t="s">
        <v>1292</v>
      </c>
      <c r="F401" s="3" t="s">
        <v>316</v>
      </c>
      <c r="G401" s="3" t="s">
        <v>317</v>
      </c>
      <c r="H401" s="2" t="s">
        <v>2369</v>
      </c>
      <c r="I401" s="3">
        <v>7.5567610273199999E-3</v>
      </c>
      <c r="J401" s="3">
        <v>2.4292999999999999E-2</v>
      </c>
      <c r="K401" s="3">
        <v>-1.3878933333300001</v>
      </c>
      <c r="L401" s="3">
        <v>-1.0951647222200001</v>
      </c>
      <c r="M401" s="3"/>
      <c r="N401" s="3" t="s">
        <v>1292</v>
      </c>
      <c r="O401" s="3" t="s">
        <v>2370</v>
      </c>
      <c r="P401" s="3" t="s">
        <v>344</v>
      </c>
      <c r="Q401" s="3" t="s">
        <v>2371</v>
      </c>
      <c r="R401" s="3" t="s">
        <v>344</v>
      </c>
      <c r="S401" s="3">
        <v>7.8485100000000001</v>
      </c>
      <c r="T401" s="3">
        <v>9.0956141666699999</v>
      </c>
      <c r="U401" s="3">
        <v>7.5567610273199999E-3</v>
      </c>
      <c r="V401" s="3">
        <v>2.9137579110199999E-2</v>
      </c>
      <c r="W401" s="3">
        <v>-0.29272861111100001</v>
      </c>
      <c r="X401" s="2" t="s">
        <v>2372</v>
      </c>
      <c r="Y401" s="3" t="s">
        <v>2373</v>
      </c>
      <c r="Z401" s="3" t="s">
        <v>31</v>
      </c>
      <c r="AA401" s="3" t="s">
        <v>391</v>
      </c>
      <c r="AB401" s="3"/>
      <c r="AC401" s="3" t="s">
        <v>391</v>
      </c>
      <c r="AD401" s="3">
        <v>2</v>
      </c>
      <c r="AE401" s="2" t="s">
        <v>2367</v>
      </c>
      <c r="AF401" s="2" t="s">
        <v>2369</v>
      </c>
    </row>
    <row r="402" spans="1:32" x14ac:dyDescent="0.25">
      <c r="A402" s="2" t="s">
        <v>1479</v>
      </c>
      <c r="B402" s="3">
        <v>1.3483674999999999</v>
      </c>
      <c r="C402" s="2" t="s">
        <v>1480</v>
      </c>
      <c r="D402" s="2" t="s">
        <v>1481</v>
      </c>
      <c r="E402" s="3" t="s">
        <v>391</v>
      </c>
      <c r="F402" s="3" t="s">
        <v>316</v>
      </c>
      <c r="G402" s="3" t="s">
        <v>317</v>
      </c>
      <c r="H402" s="2" t="s">
        <v>1482</v>
      </c>
      <c r="I402" s="3">
        <v>2.4383999999999999E-2</v>
      </c>
      <c r="J402" s="3">
        <v>2.4383999999999999E-2</v>
      </c>
      <c r="K402" s="3">
        <v>-0.95086333333299999</v>
      </c>
      <c r="L402" s="3">
        <v>-1.3483674999999999</v>
      </c>
      <c r="M402" s="3"/>
      <c r="N402" s="3" t="s">
        <v>391</v>
      </c>
      <c r="O402" s="3" t="s">
        <v>1483</v>
      </c>
      <c r="P402" s="3" t="s">
        <v>1484</v>
      </c>
      <c r="Q402" s="3" t="s">
        <v>1485</v>
      </c>
      <c r="R402" s="3" t="s">
        <v>344</v>
      </c>
      <c r="S402" s="3">
        <v>9.47898</v>
      </c>
      <c r="T402" s="3">
        <v>8.6826275000000006</v>
      </c>
      <c r="U402" s="3">
        <v>3.1262016588500002E-2</v>
      </c>
      <c r="V402" s="3">
        <v>1.99951651669E-3</v>
      </c>
      <c r="W402" s="3">
        <v>0.397504166667</v>
      </c>
      <c r="X402" s="2" t="s">
        <v>1486</v>
      </c>
      <c r="Y402" s="3" t="s">
        <v>1487</v>
      </c>
      <c r="Z402" s="3" t="s">
        <v>32</v>
      </c>
      <c r="AA402" s="3" t="s">
        <v>391</v>
      </c>
      <c r="AB402" s="3" t="s">
        <v>395</v>
      </c>
      <c r="AC402" s="3" t="s">
        <v>1435</v>
      </c>
      <c r="AD402" s="3">
        <v>3</v>
      </c>
      <c r="AE402" s="2" t="s">
        <v>1480</v>
      </c>
      <c r="AF402" s="2" t="s">
        <v>1482</v>
      </c>
    </row>
    <row r="403" spans="1:32" x14ac:dyDescent="0.25">
      <c r="A403" s="2" t="s">
        <v>5568</v>
      </c>
      <c r="B403" s="3">
        <v>-1.5793366666699999</v>
      </c>
      <c r="C403" s="2" t="s">
        <v>5569</v>
      </c>
      <c r="D403" s="2" t="s">
        <v>5570</v>
      </c>
      <c r="E403" s="3" t="s">
        <v>1186</v>
      </c>
      <c r="F403" s="3" t="s">
        <v>2805</v>
      </c>
      <c r="G403" s="3" t="s">
        <v>317</v>
      </c>
      <c r="H403" s="2" t="s">
        <v>5583</v>
      </c>
      <c r="I403" s="3">
        <v>1.5556630395600001E-2</v>
      </c>
      <c r="J403" s="3">
        <v>2.4549000000000001E-2</v>
      </c>
      <c r="K403" s="3">
        <v>0.34982999999999997</v>
      </c>
      <c r="L403" s="3">
        <v>1.5793366666699999</v>
      </c>
      <c r="M403" s="3" t="s">
        <v>1186</v>
      </c>
      <c r="N403" s="3"/>
      <c r="O403" s="3" t="s">
        <v>5584</v>
      </c>
      <c r="P403" s="3" t="s">
        <v>5585</v>
      </c>
      <c r="Q403" s="3" t="s">
        <v>5586</v>
      </c>
      <c r="R403" s="3" t="s">
        <v>5587</v>
      </c>
      <c r="S403" s="3">
        <v>6.4150400000000003</v>
      </c>
      <c r="T403" s="3">
        <v>7.6231049999999998</v>
      </c>
      <c r="U403" s="3">
        <v>1.5556630395600001E-2</v>
      </c>
      <c r="V403" s="3">
        <v>0.22628801056</v>
      </c>
      <c r="W403" s="3">
        <v>-1.2295066666700001</v>
      </c>
      <c r="X403" s="2" t="s">
        <v>5572</v>
      </c>
      <c r="Y403" s="3" t="s">
        <v>5588</v>
      </c>
      <c r="Z403" s="3" t="s">
        <v>32</v>
      </c>
      <c r="AA403" s="3" t="s">
        <v>1186</v>
      </c>
      <c r="AB403" s="3" t="s">
        <v>675</v>
      </c>
      <c r="AC403" s="3" t="s">
        <v>757</v>
      </c>
      <c r="AD403" s="3">
        <v>5</v>
      </c>
      <c r="AE403" s="2" t="s">
        <v>5569</v>
      </c>
      <c r="AF403" s="2" t="s">
        <v>5583</v>
      </c>
    </row>
    <row r="404" spans="1:32" x14ac:dyDescent="0.25">
      <c r="A404" s="2" t="s">
        <v>4793</v>
      </c>
      <c r="B404" s="3">
        <v>-1.2921499999999999</v>
      </c>
      <c r="C404" s="2" t="s">
        <v>83</v>
      </c>
      <c r="D404" s="2" t="s">
        <v>4794</v>
      </c>
      <c r="E404" s="3" t="s">
        <v>4812</v>
      </c>
      <c r="F404" s="3" t="s">
        <v>2805</v>
      </c>
      <c r="G404" s="3" t="s">
        <v>317</v>
      </c>
      <c r="H404" s="2" t="s">
        <v>4813</v>
      </c>
      <c r="I404" s="3">
        <v>5.3950173591700004E-3</v>
      </c>
      <c r="J404" s="3">
        <v>2.4562E-2</v>
      </c>
      <c r="K404" s="3">
        <v>0.29726999999999998</v>
      </c>
      <c r="L404" s="3">
        <v>1.2921499999999999</v>
      </c>
      <c r="M404" s="3" t="s">
        <v>4812</v>
      </c>
      <c r="N404" s="3"/>
      <c r="O404" s="3" t="s">
        <v>4796</v>
      </c>
      <c r="P404" s="3" t="s">
        <v>344</v>
      </c>
      <c r="Q404" s="3" t="s">
        <v>4797</v>
      </c>
      <c r="R404" s="3" t="s">
        <v>344</v>
      </c>
      <c r="S404" s="3">
        <v>8.7155400000000007</v>
      </c>
      <c r="T404" s="3">
        <v>9.18764</v>
      </c>
      <c r="U404" s="3">
        <v>5.3950173591700004E-3</v>
      </c>
      <c r="V404" s="3">
        <v>0.22170758008999999</v>
      </c>
      <c r="W404" s="3">
        <v>-0.99487999999999999</v>
      </c>
      <c r="X404" s="2" t="s">
        <v>4798</v>
      </c>
      <c r="Y404" s="3" t="s">
        <v>4799</v>
      </c>
      <c r="Z404" s="3" t="s">
        <v>32</v>
      </c>
      <c r="AA404" s="3" t="s">
        <v>431</v>
      </c>
      <c r="AB404" s="3"/>
      <c r="AC404" s="3" t="s">
        <v>1062</v>
      </c>
      <c r="AD404" s="3">
        <v>2</v>
      </c>
      <c r="AE404" s="2" t="s">
        <v>83</v>
      </c>
      <c r="AF404" s="2" t="s">
        <v>4813</v>
      </c>
    </row>
    <row r="405" spans="1:32" x14ac:dyDescent="0.25">
      <c r="A405" s="2" t="s">
        <v>2861</v>
      </c>
      <c r="B405" s="3">
        <v>-1.00737423077</v>
      </c>
      <c r="C405" s="2" t="s">
        <v>2862</v>
      </c>
      <c r="D405" s="2" t="s">
        <v>2863</v>
      </c>
      <c r="E405" s="3" t="s">
        <v>2864</v>
      </c>
      <c r="F405" s="3" t="s">
        <v>2805</v>
      </c>
      <c r="G405" s="3" t="s">
        <v>317</v>
      </c>
      <c r="H405" s="2" t="s">
        <v>2865</v>
      </c>
      <c r="I405" s="3">
        <v>2.4611999999999998E-2</v>
      </c>
      <c r="J405" s="3">
        <v>2.4611999999999998E-2</v>
      </c>
      <c r="K405" s="3">
        <v>1.340465</v>
      </c>
      <c r="L405" s="3">
        <v>1.00737423077</v>
      </c>
      <c r="M405" s="3" t="s">
        <v>2864</v>
      </c>
      <c r="N405" s="3"/>
      <c r="O405" s="3" t="s">
        <v>2866</v>
      </c>
      <c r="P405" s="3" t="s">
        <v>2867</v>
      </c>
      <c r="Q405" s="3" t="s">
        <v>2868</v>
      </c>
      <c r="R405" s="3" t="s">
        <v>344</v>
      </c>
      <c r="S405" s="3">
        <v>7.0334149999999998</v>
      </c>
      <c r="T405" s="3">
        <v>8.7541523076899992</v>
      </c>
      <c r="U405" s="3">
        <v>2.6183757819400001E-2</v>
      </c>
      <c r="V405" s="3">
        <v>6.44464828328E-3</v>
      </c>
      <c r="W405" s="3">
        <v>0.33309076923100001</v>
      </c>
      <c r="X405" s="2" t="s">
        <v>2869</v>
      </c>
      <c r="Y405" s="3" t="s">
        <v>2870</v>
      </c>
      <c r="Z405" s="3" t="s">
        <v>31</v>
      </c>
      <c r="AA405" s="3" t="s">
        <v>840</v>
      </c>
      <c r="AB405" s="3"/>
      <c r="AC405" s="3" t="s">
        <v>840</v>
      </c>
      <c r="AD405" s="3">
        <v>2</v>
      </c>
      <c r="AE405" s="2" t="s">
        <v>2862</v>
      </c>
      <c r="AF405" s="2" t="s">
        <v>2865</v>
      </c>
    </row>
    <row r="406" spans="1:32" x14ac:dyDescent="0.25">
      <c r="A406" s="2" t="s">
        <v>5626</v>
      </c>
      <c r="B406" s="3">
        <v>-1.6048244166700001</v>
      </c>
      <c r="C406" s="2" t="s">
        <v>5627</v>
      </c>
      <c r="D406" s="2" t="s">
        <v>5628</v>
      </c>
      <c r="E406" s="3" t="s">
        <v>4786</v>
      </c>
      <c r="F406" s="3" t="s">
        <v>2805</v>
      </c>
      <c r="G406" s="3" t="s">
        <v>317</v>
      </c>
      <c r="H406" s="2" t="s">
        <v>5629</v>
      </c>
      <c r="I406" s="3">
        <v>4.6643669008299997E-3</v>
      </c>
      <c r="J406" s="3">
        <v>2.4715999999999998E-2</v>
      </c>
      <c r="K406" s="3">
        <v>2.07623166667</v>
      </c>
      <c r="L406" s="3">
        <v>1.6048244166700001</v>
      </c>
      <c r="M406" s="3" t="s">
        <v>4786</v>
      </c>
      <c r="N406" s="3"/>
      <c r="O406" s="3" t="s">
        <v>5630</v>
      </c>
      <c r="P406" s="3" t="s">
        <v>5631</v>
      </c>
      <c r="Q406" s="3" t="s">
        <v>5632</v>
      </c>
      <c r="R406" s="3" t="s">
        <v>344</v>
      </c>
      <c r="S406" s="3">
        <v>5.2222049999999998</v>
      </c>
      <c r="T406" s="3">
        <v>7.3040847500000003</v>
      </c>
      <c r="U406" s="3">
        <v>4.6643669008299997E-3</v>
      </c>
      <c r="V406" s="3">
        <v>1.25662379843E-3</v>
      </c>
      <c r="W406" s="3">
        <v>0.47140725</v>
      </c>
      <c r="X406" s="2" t="s">
        <v>5633</v>
      </c>
      <c r="Y406" s="3" t="s">
        <v>5634</v>
      </c>
      <c r="Z406" s="3" t="s">
        <v>32</v>
      </c>
      <c r="AA406" s="3" t="s">
        <v>4248</v>
      </c>
      <c r="AB406" s="3"/>
      <c r="AC406" s="3" t="s">
        <v>4248</v>
      </c>
      <c r="AD406" s="3">
        <v>2</v>
      </c>
      <c r="AE406" s="2" t="s">
        <v>5627</v>
      </c>
      <c r="AF406" s="2" t="s">
        <v>5629</v>
      </c>
    </row>
    <row r="407" spans="1:32" x14ac:dyDescent="0.25">
      <c r="A407" s="2" t="s">
        <v>6018</v>
      </c>
      <c r="B407" s="3">
        <v>-2.15750796296</v>
      </c>
      <c r="C407" s="2" t="s">
        <v>215</v>
      </c>
      <c r="D407" s="2" t="s">
        <v>6019</v>
      </c>
      <c r="E407" s="3" t="s">
        <v>891</v>
      </c>
      <c r="F407" s="3" t="s">
        <v>2805</v>
      </c>
      <c r="G407" s="3" t="s">
        <v>317</v>
      </c>
      <c r="H407" s="2" t="s">
        <v>6020</v>
      </c>
      <c r="I407" s="3">
        <v>1.4869593082200001E-2</v>
      </c>
      <c r="J407" s="3">
        <v>2.4745E-2</v>
      </c>
      <c r="K407" s="3">
        <v>0.764845</v>
      </c>
      <c r="L407" s="3">
        <v>2.15750796296</v>
      </c>
      <c r="M407" s="3" t="s">
        <v>891</v>
      </c>
      <c r="N407" s="3"/>
      <c r="O407" s="3" t="s">
        <v>344</v>
      </c>
      <c r="P407" s="3" t="s">
        <v>344</v>
      </c>
      <c r="Q407" s="3"/>
      <c r="R407" s="3" t="s">
        <v>344</v>
      </c>
      <c r="S407" s="3">
        <v>9.345205</v>
      </c>
      <c r="T407" s="3">
        <v>9.0453066666699993</v>
      </c>
      <c r="U407" s="3">
        <v>1.4869593082200001E-2</v>
      </c>
      <c r="V407" s="3">
        <v>6.6242327055099998E-2</v>
      </c>
      <c r="W407" s="3">
        <v>-1.39266296296</v>
      </c>
      <c r="X407" s="2" t="s">
        <v>6021</v>
      </c>
      <c r="Y407" s="3" t="s">
        <v>6022</v>
      </c>
      <c r="Z407" s="3" t="s">
        <v>31</v>
      </c>
      <c r="AA407" s="3" t="s">
        <v>391</v>
      </c>
      <c r="AB407" s="3"/>
      <c r="AC407" s="3" t="s">
        <v>793</v>
      </c>
      <c r="AD407" s="3">
        <v>2</v>
      </c>
      <c r="AE407" s="2" t="s">
        <v>215</v>
      </c>
      <c r="AF407" s="2" t="s">
        <v>6020</v>
      </c>
    </row>
    <row r="408" spans="1:32" x14ac:dyDescent="0.25">
      <c r="A408" s="2" t="s">
        <v>4396</v>
      </c>
      <c r="B408" s="3">
        <v>-1.21757547619</v>
      </c>
      <c r="C408" s="2" t="s">
        <v>4397</v>
      </c>
      <c r="D408" s="2" t="s">
        <v>4398</v>
      </c>
      <c r="E408" s="3" t="s">
        <v>2092</v>
      </c>
      <c r="F408" s="3" t="s">
        <v>2805</v>
      </c>
      <c r="G408" s="3" t="s">
        <v>317</v>
      </c>
      <c r="H408" s="2" t="s">
        <v>4463</v>
      </c>
      <c r="I408" s="3">
        <v>5.4329767850800001E-3</v>
      </c>
      <c r="J408" s="3">
        <v>2.4747000000000002E-2</v>
      </c>
      <c r="K408" s="3">
        <v>-0.343366666667</v>
      </c>
      <c r="L408" s="3">
        <v>1.21757547619</v>
      </c>
      <c r="M408" s="3" t="s">
        <v>2092</v>
      </c>
      <c r="N408" s="3"/>
      <c r="O408" s="3" t="s">
        <v>4400</v>
      </c>
      <c r="P408" s="3" t="s">
        <v>4401</v>
      </c>
      <c r="Q408" s="3" t="s">
        <v>4402</v>
      </c>
      <c r="R408" s="3" t="s">
        <v>4403</v>
      </c>
      <c r="S408" s="3">
        <v>11.30091</v>
      </c>
      <c r="T408" s="3">
        <v>10.143530714300001</v>
      </c>
      <c r="U408" s="3">
        <v>5.4329767850800001E-3</v>
      </c>
      <c r="V408" s="3">
        <v>0.15371629579400001</v>
      </c>
      <c r="W408" s="3">
        <v>-1.5609421428600001</v>
      </c>
      <c r="X408" s="2" t="s">
        <v>4404</v>
      </c>
      <c r="Y408" s="3" t="s">
        <v>4405</v>
      </c>
      <c r="Z408" s="3" t="s">
        <v>32</v>
      </c>
      <c r="AA408" s="3" t="s">
        <v>346</v>
      </c>
      <c r="AB408" s="3" t="s">
        <v>395</v>
      </c>
      <c r="AC408" s="3" t="s">
        <v>840</v>
      </c>
      <c r="AD408" s="3">
        <v>3</v>
      </c>
      <c r="AE408" s="2" t="s">
        <v>4397</v>
      </c>
      <c r="AF408" s="2" t="s">
        <v>4463</v>
      </c>
    </row>
    <row r="409" spans="1:32" x14ac:dyDescent="0.25">
      <c r="A409" s="2" t="s">
        <v>766</v>
      </c>
      <c r="B409" s="3">
        <v>1.74239657895</v>
      </c>
      <c r="C409" s="2" t="s">
        <v>123</v>
      </c>
      <c r="D409" s="2" t="s">
        <v>767</v>
      </c>
      <c r="E409" s="3" t="s">
        <v>329</v>
      </c>
      <c r="F409" s="3" t="s">
        <v>316</v>
      </c>
      <c r="G409" s="3" t="s">
        <v>317</v>
      </c>
      <c r="H409" s="2" t="s">
        <v>768</v>
      </c>
      <c r="I409" s="3">
        <v>1.71169593066E-2</v>
      </c>
      <c r="J409" s="3">
        <v>2.4754999999999999E-2</v>
      </c>
      <c r="K409" s="3">
        <v>-3.2637849999999999</v>
      </c>
      <c r="L409" s="3">
        <v>-1.74239657895</v>
      </c>
      <c r="M409" s="3"/>
      <c r="N409" s="3" t="s">
        <v>329</v>
      </c>
      <c r="O409" s="3" t="s">
        <v>344</v>
      </c>
      <c r="P409" s="3" t="s">
        <v>344</v>
      </c>
      <c r="Q409" s="3"/>
      <c r="R409" s="3" t="s">
        <v>769</v>
      </c>
      <c r="S409" s="3">
        <v>9.0386450000000007</v>
      </c>
      <c r="T409" s="3">
        <v>8.86356684211</v>
      </c>
      <c r="U409" s="3">
        <v>1.71169593066E-2</v>
      </c>
      <c r="V409" s="3">
        <v>7.9638240159400006E-3</v>
      </c>
      <c r="W409" s="3">
        <v>-1.5213884210499999</v>
      </c>
      <c r="X409" s="2" t="s">
        <v>770</v>
      </c>
      <c r="Y409" s="3" t="s">
        <v>771</v>
      </c>
      <c r="Z409" s="3" t="s">
        <v>31</v>
      </c>
      <c r="AA409" s="3" t="s">
        <v>329</v>
      </c>
      <c r="AB409" s="3"/>
      <c r="AC409" s="3" t="s">
        <v>349</v>
      </c>
      <c r="AD409" s="3">
        <v>2</v>
      </c>
      <c r="AE409" s="2" t="s">
        <v>123</v>
      </c>
      <c r="AF409" s="2" t="s">
        <v>768</v>
      </c>
    </row>
    <row r="410" spans="1:32" x14ac:dyDescent="0.25">
      <c r="A410" s="2" t="s">
        <v>1752</v>
      </c>
      <c r="B410" s="3">
        <v>-1.3168899999999999</v>
      </c>
      <c r="C410" s="2" t="s">
        <v>1753</v>
      </c>
      <c r="D410" s="2" t="s">
        <v>1754</v>
      </c>
      <c r="E410" s="3" t="s">
        <v>589</v>
      </c>
      <c r="F410" s="3" t="s">
        <v>2805</v>
      </c>
      <c r="G410" s="3" t="s">
        <v>317</v>
      </c>
      <c r="H410" s="2" t="s">
        <v>4930</v>
      </c>
      <c r="I410" s="3">
        <v>5.8773083748100002E-3</v>
      </c>
      <c r="J410" s="3">
        <v>2.4759E-2</v>
      </c>
      <c r="K410" s="3">
        <v>0.47505333333299998</v>
      </c>
      <c r="L410" s="3">
        <v>1.3168899999999999</v>
      </c>
      <c r="M410" s="3" t="s">
        <v>589</v>
      </c>
      <c r="N410" s="3"/>
      <c r="O410" s="3" t="s">
        <v>4931</v>
      </c>
      <c r="P410" s="3" t="s">
        <v>4932</v>
      </c>
      <c r="Q410" s="3" t="s">
        <v>4933</v>
      </c>
      <c r="R410" s="3" t="s">
        <v>4934</v>
      </c>
      <c r="S410" s="3">
        <v>9.1195900000000005</v>
      </c>
      <c r="T410" s="3">
        <v>8.7465449999999993</v>
      </c>
      <c r="U410" s="3">
        <v>5.8773083748100002E-3</v>
      </c>
      <c r="V410" s="3">
        <v>6.8103558504199996E-2</v>
      </c>
      <c r="W410" s="3">
        <v>-0.84183666666699997</v>
      </c>
      <c r="X410" s="2" t="s">
        <v>1760</v>
      </c>
      <c r="Y410" s="3" t="s">
        <v>4935</v>
      </c>
      <c r="Z410" s="3" t="s">
        <v>32</v>
      </c>
      <c r="AA410" s="3" t="s">
        <v>4936</v>
      </c>
      <c r="AB410" s="3" t="s">
        <v>2036</v>
      </c>
      <c r="AC410" s="3" t="s">
        <v>765</v>
      </c>
      <c r="AD410" s="3">
        <v>3</v>
      </c>
      <c r="AE410" s="2" t="s">
        <v>1753</v>
      </c>
      <c r="AF410" s="2" t="s">
        <v>4930</v>
      </c>
    </row>
    <row r="411" spans="1:32" x14ac:dyDescent="0.25">
      <c r="A411" s="2" t="s">
        <v>2255</v>
      </c>
      <c r="B411" s="3">
        <v>1.1245326388900001</v>
      </c>
      <c r="C411" s="2" t="s">
        <v>2256</v>
      </c>
      <c r="D411" s="2" t="s">
        <v>2257</v>
      </c>
      <c r="E411" s="3" t="s">
        <v>2258</v>
      </c>
      <c r="F411" s="3" t="s">
        <v>316</v>
      </c>
      <c r="G411" s="3" t="s">
        <v>317</v>
      </c>
      <c r="H411" s="2" t="s">
        <v>2259</v>
      </c>
      <c r="I411" s="3">
        <v>5.4864783185599999E-3</v>
      </c>
      <c r="J411" s="3">
        <v>2.4830000000000001E-2</v>
      </c>
      <c r="K411" s="3">
        <v>-1.26128333333</v>
      </c>
      <c r="L411" s="3">
        <v>-1.1245326388900001</v>
      </c>
      <c r="M411" s="3"/>
      <c r="N411" s="3" t="s">
        <v>2258</v>
      </c>
      <c r="O411" s="3" t="s">
        <v>2260</v>
      </c>
      <c r="P411" s="3" t="s">
        <v>2261</v>
      </c>
      <c r="Q411" s="3" t="s">
        <v>2262</v>
      </c>
      <c r="R411" s="3" t="s">
        <v>2263</v>
      </c>
      <c r="S411" s="3">
        <v>7.4363299999999999</v>
      </c>
      <c r="T411" s="3">
        <v>6.9927045833300001</v>
      </c>
      <c r="U411" s="3">
        <v>5.4864783185599999E-3</v>
      </c>
      <c r="V411" s="3">
        <v>4.1464559731400001E-2</v>
      </c>
      <c r="W411" s="3">
        <v>-0.13675069444400001</v>
      </c>
      <c r="X411" s="2" t="s">
        <v>2264</v>
      </c>
      <c r="Y411" s="3" t="s">
        <v>2265</v>
      </c>
      <c r="Z411" s="3" t="s">
        <v>31</v>
      </c>
      <c r="AA411" s="3" t="s">
        <v>2258</v>
      </c>
      <c r="AB411" s="3"/>
      <c r="AC411" s="3" t="s">
        <v>2266</v>
      </c>
      <c r="AD411" s="3">
        <v>2</v>
      </c>
      <c r="AE411" s="2" t="s">
        <v>2256</v>
      </c>
      <c r="AF411" s="2" t="s">
        <v>2259</v>
      </c>
    </row>
    <row r="412" spans="1:32" x14ac:dyDescent="0.25">
      <c r="A412" s="2" t="s">
        <v>3236</v>
      </c>
      <c r="B412" s="3">
        <v>-1.23650333333</v>
      </c>
      <c r="C412" s="2" t="s">
        <v>3237</v>
      </c>
      <c r="D412" s="2" t="s">
        <v>3238</v>
      </c>
      <c r="E412" s="3" t="s">
        <v>652</v>
      </c>
      <c r="F412" s="3" t="s">
        <v>2805</v>
      </c>
      <c r="G412" s="3" t="s">
        <v>317</v>
      </c>
      <c r="H412" s="2" t="s">
        <v>4551</v>
      </c>
      <c r="I412" s="3">
        <v>1.6128442690500001E-2</v>
      </c>
      <c r="J412" s="3">
        <v>2.5023E-2</v>
      </c>
      <c r="K412" s="3">
        <v>0.36299666666699998</v>
      </c>
      <c r="L412" s="3">
        <v>1.23650333333</v>
      </c>
      <c r="M412" s="3" t="s">
        <v>652</v>
      </c>
      <c r="N412" s="3"/>
      <c r="O412" s="3" t="s">
        <v>4552</v>
      </c>
      <c r="P412" s="3" t="s">
        <v>4553</v>
      </c>
      <c r="Q412" s="3" t="s">
        <v>4554</v>
      </c>
      <c r="R412" s="3" t="s">
        <v>344</v>
      </c>
      <c r="S412" s="3">
        <v>7.50847</v>
      </c>
      <c r="T412" s="3">
        <v>10.83243</v>
      </c>
      <c r="U412" s="3">
        <v>1.6128442690500001E-2</v>
      </c>
      <c r="V412" s="3">
        <v>5.5749820234500001E-2</v>
      </c>
      <c r="W412" s="3">
        <v>-0.87350666666700005</v>
      </c>
      <c r="X412" s="2" t="s">
        <v>3243</v>
      </c>
      <c r="Y412" s="3" t="s">
        <v>4555</v>
      </c>
      <c r="Z412" s="3" t="s">
        <v>32</v>
      </c>
      <c r="AA412" s="3" t="s">
        <v>2327</v>
      </c>
      <c r="AB412" s="3" t="s">
        <v>1506</v>
      </c>
      <c r="AC412" s="3" t="s">
        <v>3245</v>
      </c>
      <c r="AD412" s="3">
        <v>5</v>
      </c>
      <c r="AE412" s="2" t="s">
        <v>3237</v>
      </c>
      <c r="AF412" s="2" t="s">
        <v>4551</v>
      </c>
    </row>
    <row r="413" spans="1:32" x14ac:dyDescent="0.25">
      <c r="A413" s="2" t="s">
        <v>1289</v>
      </c>
      <c r="B413" s="3">
        <v>1.427486875</v>
      </c>
      <c r="C413" s="2" t="s">
        <v>1290</v>
      </c>
      <c r="D413" s="2" t="s">
        <v>1291</v>
      </c>
      <c r="E413" s="3" t="s">
        <v>1292</v>
      </c>
      <c r="F413" s="3" t="s">
        <v>316</v>
      </c>
      <c r="G413" s="3" t="s">
        <v>317</v>
      </c>
      <c r="H413" s="2" t="s">
        <v>1293</v>
      </c>
      <c r="I413" s="3">
        <v>8.2618088538699997E-3</v>
      </c>
      <c r="J413" s="3">
        <v>2.5051E-2</v>
      </c>
      <c r="K413" s="3">
        <v>-1.6168166666699999</v>
      </c>
      <c r="L413" s="3">
        <v>-1.427486875</v>
      </c>
      <c r="M413" s="3"/>
      <c r="N413" s="3" t="s">
        <v>1292</v>
      </c>
      <c r="O413" s="3" t="s">
        <v>344</v>
      </c>
      <c r="P413" s="3" t="s">
        <v>344</v>
      </c>
      <c r="Q413" s="3"/>
      <c r="R413" s="3" t="s">
        <v>344</v>
      </c>
      <c r="S413" s="3">
        <v>7.6217699999999997</v>
      </c>
      <c r="T413" s="3">
        <v>8.0989543749999999</v>
      </c>
      <c r="U413" s="3">
        <v>8.2618088538699997E-3</v>
      </c>
      <c r="V413" s="3">
        <v>3.4459475995099999E-2</v>
      </c>
      <c r="W413" s="3">
        <v>-0.18932979166700001</v>
      </c>
      <c r="X413" s="2" t="s">
        <v>1294</v>
      </c>
      <c r="Y413" s="3" t="s">
        <v>1295</v>
      </c>
      <c r="Z413" s="3" t="s">
        <v>31</v>
      </c>
      <c r="AA413" s="3" t="s">
        <v>391</v>
      </c>
      <c r="AB413" s="3"/>
      <c r="AC413" s="3" t="s">
        <v>391</v>
      </c>
      <c r="AD413" s="3">
        <v>2</v>
      </c>
      <c r="AE413" s="2" t="s">
        <v>1290</v>
      </c>
      <c r="AF413" s="2" t="s">
        <v>1293</v>
      </c>
    </row>
    <row r="414" spans="1:32" x14ac:dyDescent="0.25">
      <c r="A414" s="2" t="s">
        <v>4363</v>
      </c>
      <c r="B414" s="3">
        <v>-1.4404874999999999</v>
      </c>
      <c r="C414" s="2" t="s">
        <v>4364</v>
      </c>
      <c r="D414" s="2" t="s">
        <v>4365</v>
      </c>
      <c r="E414" s="3" t="s">
        <v>1233</v>
      </c>
      <c r="F414" s="3" t="s">
        <v>2805</v>
      </c>
      <c r="G414" s="3" t="s">
        <v>317</v>
      </c>
      <c r="H414" s="2" t="s">
        <v>5229</v>
      </c>
      <c r="I414" s="3">
        <v>1.55477006284E-2</v>
      </c>
      <c r="J414" s="3">
        <v>2.5156000000000001E-2</v>
      </c>
      <c r="K414" s="3">
        <v>0.460345</v>
      </c>
      <c r="L414" s="3">
        <v>1.4404874999999999</v>
      </c>
      <c r="M414" s="3" t="s">
        <v>1233</v>
      </c>
      <c r="N414" s="3"/>
      <c r="O414" s="3" t="s">
        <v>5230</v>
      </c>
      <c r="P414" s="3" t="s">
        <v>5231</v>
      </c>
      <c r="Q414" s="3" t="s">
        <v>5232</v>
      </c>
      <c r="R414" s="3" t="s">
        <v>853</v>
      </c>
      <c r="S414" s="3">
        <v>8.8488050000000005</v>
      </c>
      <c r="T414" s="3">
        <v>9.0753199999999996</v>
      </c>
      <c r="U414" s="3">
        <v>1.55477006284E-2</v>
      </c>
      <c r="V414" s="3">
        <v>3.2036710599300001E-2</v>
      </c>
      <c r="W414" s="3">
        <v>-0.98014250000000003</v>
      </c>
      <c r="X414" s="2" t="s">
        <v>4370</v>
      </c>
      <c r="Y414" s="3" t="s">
        <v>5233</v>
      </c>
      <c r="Z414" s="3" t="s">
        <v>32</v>
      </c>
      <c r="AA414" s="3" t="s">
        <v>1233</v>
      </c>
      <c r="AB414" s="3"/>
      <c r="AC414" s="3" t="s">
        <v>4372</v>
      </c>
      <c r="AD414" s="3">
        <v>2</v>
      </c>
      <c r="AE414" s="2" t="s">
        <v>4364</v>
      </c>
      <c r="AF414" s="2" t="s">
        <v>5229</v>
      </c>
    </row>
    <row r="415" spans="1:32" x14ac:dyDescent="0.25">
      <c r="A415" s="2" t="s">
        <v>623</v>
      </c>
      <c r="B415" s="3">
        <v>1.08784909091</v>
      </c>
      <c r="C415" s="2" t="s">
        <v>271</v>
      </c>
      <c r="D415" s="2" t="s">
        <v>624</v>
      </c>
      <c r="E415" s="3" t="s">
        <v>596</v>
      </c>
      <c r="F415" s="3" t="s">
        <v>316</v>
      </c>
      <c r="G415" s="3" t="s">
        <v>317</v>
      </c>
      <c r="H415" s="2" t="s">
        <v>2429</v>
      </c>
      <c r="I415" s="3">
        <v>2.5208999999999999E-2</v>
      </c>
      <c r="J415" s="3">
        <v>2.5208999999999999E-2</v>
      </c>
      <c r="K415" s="3">
        <v>-2.0736766666699999</v>
      </c>
      <c r="L415" s="3">
        <v>-1.08784909091</v>
      </c>
      <c r="M415" s="3"/>
      <c r="N415" s="3" t="s">
        <v>596</v>
      </c>
      <c r="O415" s="3" t="s">
        <v>2430</v>
      </c>
      <c r="P415" s="3" t="s">
        <v>628</v>
      </c>
      <c r="Q415" s="3" t="s">
        <v>2431</v>
      </c>
      <c r="R415" s="3" t="s">
        <v>344</v>
      </c>
      <c r="S415" s="3">
        <v>8.8611599999999999</v>
      </c>
      <c r="T415" s="3">
        <v>8.5703972727300002</v>
      </c>
      <c r="U415" s="3">
        <v>2.55285937169E-2</v>
      </c>
      <c r="V415" s="3">
        <v>6.5062673550000005E-2</v>
      </c>
      <c r="W415" s="3">
        <v>-0.98582757575799995</v>
      </c>
      <c r="X415" s="2" t="s">
        <v>630</v>
      </c>
      <c r="Y415" s="3" t="s">
        <v>631</v>
      </c>
      <c r="Z415" s="3" t="s">
        <v>31</v>
      </c>
      <c r="AA415" s="3" t="s">
        <v>632</v>
      </c>
      <c r="AB415" s="3"/>
      <c r="AC415" s="3" t="s">
        <v>632</v>
      </c>
      <c r="AD415" s="3">
        <v>2</v>
      </c>
      <c r="AE415" s="2" t="s">
        <v>271</v>
      </c>
      <c r="AF415" s="2" t="s">
        <v>2429</v>
      </c>
    </row>
    <row r="416" spans="1:32" x14ac:dyDescent="0.25">
      <c r="A416" s="2" t="s">
        <v>4382</v>
      </c>
      <c r="B416" s="3">
        <v>-1.2119323333300001</v>
      </c>
      <c r="C416" s="2" t="s">
        <v>4383</v>
      </c>
      <c r="D416" s="2" t="s">
        <v>4384</v>
      </c>
      <c r="E416" s="3" t="s">
        <v>391</v>
      </c>
      <c r="F416" s="3" t="s">
        <v>2805</v>
      </c>
      <c r="G416" s="3" t="s">
        <v>317</v>
      </c>
      <c r="H416" s="2" t="s">
        <v>4385</v>
      </c>
      <c r="I416" s="3">
        <v>5.67360547371E-3</v>
      </c>
      <c r="J416" s="3">
        <v>2.5281999999999999E-2</v>
      </c>
      <c r="K416" s="3">
        <v>0.10222000000000001</v>
      </c>
      <c r="L416" s="3">
        <v>1.2119323333300001</v>
      </c>
      <c r="M416" s="3" t="s">
        <v>391</v>
      </c>
      <c r="N416" s="3"/>
      <c r="O416" s="3" t="s">
        <v>4386</v>
      </c>
      <c r="P416" s="3" t="s">
        <v>4387</v>
      </c>
      <c r="Q416" s="3" t="s">
        <v>4388</v>
      </c>
      <c r="R416" s="3" t="s">
        <v>344</v>
      </c>
      <c r="S416" s="3">
        <v>13.37631</v>
      </c>
      <c r="T416" s="3">
        <v>9.0378419999999995</v>
      </c>
      <c r="U416" s="3">
        <v>5.67360547371E-3</v>
      </c>
      <c r="V416" s="3">
        <v>0.48094051521800002</v>
      </c>
      <c r="W416" s="3">
        <v>-1.1097123333300001</v>
      </c>
      <c r="X416" s="2" t="s">
        <v>4389</v>
      </c>
      <c r="Y416" s="3" t="s">
        <v>4390</v>
      </c>
      <c r="Z416" s="3" t="s">
        <v>32</v>
      </c>
      <c r="AA416" s="3" t="s">
        <v>391</v>
      </c>
      <c r="AB416" s="3" t="s">
        <v>462</v>
      </c>
      <c r="AC416" s="3" t="s">
        <v>338</v>
      </c>
      <c r="AD416" s="3">
        <v>4</v>
      </c>
      <c r="AE416" s="2" t="s">
        <v>4383</v>
      </c>
      <c r="AF416" s="2" t="s">
        <v>4385</v>
      </c>
    </row>
    <row r="417" spans="1:32" x14ac:dyDescent="0.25">
      <c r="A417" s="2" t="s">
        <v>5274</v>
      </c>
      <c r="B417" s="3">
        <v>-1.4619949999999999</v>
      </c>
      <c r="C417" s="2" t="s">
        <v>5275</v>
      </c>
      <c r="D417" s="2" t="s">
        <v>5276</v>
      </c>
      <c r="E417" s="3" t="s">
        <v>2099</v>
      </c>
      <c r="F417" s="3" t="s">
        <v>2805</v>
      </c>
      <c r="G417" s="3" t="s">
        <v>317</v>
      </c>
      <c r="H417" s="2" t="s">
        <v>5277</v>
      </c>
      <c r="I417" s="3">
        <v>5.7197445056300002E-3</v>
      </c>
      <c r="J417" s="3">
        <v>2.5281999999999999E-2</v>
      </c>
      <c r="K417" s="3">
        <v>0.61182333333299999</v>
      </c>
      <c r="L417" s="3">
        <v>1.4619949999999999</v>
      </c>
      <c r="M417" s="3" t="s">
        <v>2099</v>
      </c>
      <c r="N417" s="3"/>
      <c r="O417" s="3" t="s">
        <v>5278</v>
      </c>
      <c r="P417" s="3" t="s">
        <v>5279</v>
      </c>
      <c r="Q417" s="3" t="s">
        <v>5280</v>
      </c>
      <c r="R417" s="3" t="s">
        <v>4460</v>
      </c>
      <c r="S417" s="3">
        <v>6.2250800000000002</v>
      </c>
      <c r="T417" s="3">
        <v>7.8845850000000004</v>
      </c>
      <c r="U417" s="3">
        <v>5.7197445056300002E-3</v>
      </c>
      <c r="V417" s="3">
        <v>0.26262290441399999</v>
      </c>
      <c r="W417" s="3">
        <v>-0.85017166666699995</v>
      </c>
      <c r="X417" s="2" t="s">
        <v>5281</v>
      </c>
      <c r="Y417" s="3" t="s">
        <v>5282</v>
      </c>
      <c r="Z417" s="3" t="s">
        <v>32</v>
      </c>
      <c r="AA417" s="3" t="s">
        <v>2214</v>
      </c>
      <c r="AB417" s="3" t="s">
        <v>1644</v>
      </c>
      <c r="AC417" s="3" t="s">
        <v>407</v>
      </c>
      <c r="AD417" s="3">
        <v>5</v>
      </c>
      <c r="AE417" s="2" t="s">
        <v>5275</v>
      </c>
      <c r="AF417" s="2" t="s">
        <v>5277</v>
      </c>
    </row>
    <row r="418" spans="1:32" x14ac:dyDescent="0.25">
      <c r="A418" s="2" t="s">
        <v>3507</v>
      </c>
      <c r="B418" s="3">
        <v>-1.08395833333</v>
      </c>
      <c r="C418" s="2" t="s">
        <v>3508</v>
      </c>
      <c r="D418" s="2" t="s">
        <v>3509</v>
      </c>
      <c r="E418" s="3" t="s">
        <v>3510</v>
      </c>
      <c r="F418" s="3" t="s">
        <v>2805</v>
      </c>
      <c r="G418" s="3" t="s">
        <v>317</v>
      </c>
      <c r="H418" s="2" t="s">
        <v>3511</v>
      </c>
      <c r="I418" s="3">
        <v>2.5322999999999998E-2</v>
      </c>
      <c r="J418" s="3">
        <v>2.5322999999999998E-2</v>
      </c>
      <c r="K418" s="3">
        <v>1.3015300000000001</v>
      </c>
      <c r="L418" s="3">
        <v>1.08395833333</v>
      </c>
      <c r="M418" s="3" t="s">
        <v>3510</v>
      </c>
      <c r="N418" s="3"/>
      <c r="O418" s="3" t="s">
        <v>3512</v>
      </c>
      <c r="P418" s="3" t="s">
        <v>3513</v>
      </c>
      <c r="Q418" s="3" t="s">
        <v>3514</v>
      </c>
      <c r="R418" s="3" t="s">
        <v>3515</v>
      </c>
      <c r="S418" s="3">
        <v>8.5924099999999992</v>
      </c>
      <c r="T418" s="3">
        <v>6.7055550000000004</v>
      </c>
      <c r="U418" s="3">
        <v>2.96438493058E-2</v>
      </c>
      <c r="V418" s="3">
        <v>3.7542098321599999E-3</v>
      </c>
      <c r="W418" s="3">
        <v>0.21757166666700001</v>
      </c>
      <c r="X418" s="2" t="s">
        <v>3516</v>
      </c>
      <c r="Y418" s="3" t="s">
        <v>3517</v>
      </c>
      <c r="Z418" s="3" t="s">
        <v>32</v>
      </c>
      <c r="AA418" s="3" t="s">
        <v>531</v>
      </c>
      <c r="AB418" s="3" t="s">
        <v>453</v>
      </c>
      <c r="AC418" s="3" t="s">
        <v>1088</v>
      </c>
      <c r="AD418" s="3">
        <v>3</v>
      </c>
      <c r="AE418" s="2" t="s">
        <v>3508</v>
      </c>
      <c r="AF418" s="2" t="s">
        <v>3511</v>
      </c>
    </row>
    <row r="419" spans="1:32" x14ac:dyDescent="0.25">
      <c r="A419" s="2" t="s">
        <v>3123</v>
      </c>
      <c r="B419" s="3">
        <v>-1.0413987499999999</v>
      </c>
      <c r="C419" s="2" t="s">
        <v>3124</v>
      </c>
      <c r="D419" s="2" t="s">
        <v>3125</v>
      </c>
      <c r="E419" s="3" t="s">
        <v>840</v>
      </c>
      <c r="F419" s="3" t="s">
        <v>2805</v>
      </c>
      <c r="G419" s="3" t="s">
        <v>317</v>
      </c>
      <c r="H419" s="2" t="s">
        <v>3126</v>
      </c>
      <c r="I419" s="3">
        <v>4.4374761247899996E-3</v>
      </c>
      <c r="J419" s="3">
        <v>2.5346E-2</v>
      </c>
      <c r="K419" s="3">
        <v>0.717878333333</v>
      </c>
      <c r="L419" s="3">
        <v>1.0413987499999999</v>
      </c>
      <c r="M419" s="3" t="s">
        <v>840</v>
      </c>
      <c r="N419" s="3"/>
      <c r="O419" s="3" t="s">
        <v>3127</v>
      </c>
      <c r="P419" s="3" t="s">
        <v>344</v>
      </c>
      <c r="Q419" s="3" t="s">
        <v>3128</v>
      </c>
      <c r="R419" s="3" t="s">
        <v>344</v>
      </c>
      <c r="S419" s="3">
        <v>5.7931549999999996</v>
      </c>
      <c r="T419" s="3">
        <v>7.0760587499999996</v>
      </c>
      <c r="U419" s="3">
        <v>4.4374761247899996E-3</v>
      </c>
      <c r="V419" s="3">
        <v>5.0455795962499996E-3</v>
      </c>
      <c r="W419" s="3">
        <v>-0.32352041666699999</v>
      </c>
      <c r="X419" s="2" t="s">
        <v>3129</v>
      </c>
      <c r="Y419" s="3" t="s">
        <v>3130</v>
      </c>
      <c r="Z419" s="3" t="s">
        <v>32</v>
      </c>
      <c r="AA419" s="3" t="s">
        <v>1170</v>
      </c>
      <c r="AB419" s="3"/>
      <c r="AC419" s="3" t="s">
        <v>1170</v>
      </c>
      <c r="AD419" s="3">
        <v>2</v>
      </c>
      <c r="AE419" s="2" t="s">
        <v>3124</v>
      </c>
      <c r="AF419" s="2" t="s">
        <v>3126</v>
      </c>
    </row>
    <row r="420" spans="1:32" x14ac:dyDescent="0.25">
      <c r="A420" s="2" t="s">
        <v>5377</v>
      </c>
      <c r="B420" s="3">
        <v>-1.49485388889</v>
      </c>
      <c r="C420" s="2" t="s">
        <v>5378</v>
      </c>
      <c r="D420" s="2" t="s">
        <v>5379</v>
      </c>
      <c r="E420" s="3" t="s">
        <v>2214</v>
      </c>
      <c r="F420" s="3" t="s">
        <v>2805</v>
      </c>
      <c r="G420" s="3" t="s">
        <v>317</v>
      </c>
      <c r="H420" s="2" t="s">
        <v>5380</v>
      </c>
      <c r="I420" s="3">
        <v>1.5778480974E-2</v>
      </c>
      <c r="J420" s="3">
        <v>2.5446E-2</v>
      </c>
      <c r="K420" s="3">
        <v>5.2150000000000002E-2</v>
      </c>
      <c r="L420" s="3">
        <v>1.49485388889</v>
      </c>
      <c r="M420" s="3" t="s">
        <v>2214</v>
      </c>
      <c r="N420" s="3"/>
      <c r="O420" s="3" t="s">
        <v>5381</v>
      </c>
      <c r="P420" s="3" t="s">
        <v>5382</v>
      </c>
      <c r="Q420" s="3" t="s">
        <v>5383</v>
      </c>
      <c r="R420" s="3" t="s">
        <v>344</v>
      </c>
      <c r="S420" s="3">
        <v>13.08985</v>
      </c>
      <c r="T420" s="3">
        <v>12.137029999999999</v>
      </c>
      <c r="U420" s="3">
        <v>1.5778480974E-2</v>
      </c>
      <c r="V420" s="3">
        <v>0.809886322326</v>
      </c>
      <c r="W420" s="3">
        <v>-1.4427038888899999</v>
      </c>
      <c r="X420" s="2" t="s">
        <v>5384</v>
      </c>
      <c r="Y420" s="3" t="s">
        <v>5385</v>
      </c>
      <c r="Z420" s="3" t="s">
        <v>32</v>
      </c>
      <c r="AA420" s="3" t="s">
        <v>581</v>
      </c>
      <c r="AB420" s="3" t="s">
        <v>337</v>
      </c>
      <c r="AC420" s="3" t="s">
        <v>1340</v>
      </c>
      <c r="AD420" s="3">
        <v>3</v>
      </c>
      <c r="AE420" s="2" t="s">
        <v>5378</v>
      </c>
      <c r="AF420" s="2" t="s">
        <v>5380</v>
      </c>
    </row>
    <row r="421" spans="1:32" x14ac:dyDescent="0.25">
      <c r="A421" s="2" t="s">
        <v>477</v>
      </c>
      <c r="B421" s="3">
        <v>1.75014</v>
      </c>
      <c r="C421" s="2" t="s">
        <v>478</v>
      </c>
      <c r="D421" s="2" t="s">
        <v>479</v>
      </c>
      <c r="E421" s="3" t="s">
        <v>745</v>
      </c>
      <c r="F421" s="3" t="s">
        <v>316</v>
      </c>
      <c r="G421" s="3" t="s">
        <v>317</v>
      </c>
      <c r="H421" s="2" t="s">
        <v>746</v>
      </c>
      <c r="I421" s="3">
        <v>1.8932614363700001E-2</v>
      </c>
      <c r="J421" s="3">
        <v>2.5513999999999998E-2</v>
      </c>
      <c r="K421" s="3">
        <v>-2.7569249999999998</v>
      </c>
      <c r="L421" s="3">
        <v>-1.75014</v>
      </c>
      <c r="M421" s="3"/>
      <c r="N421" s="3" t="s">
        <v>745</v>
      </c>
      <c r="O421" s="3" t="s">
        <v>482</v>
      </c>
      <c r="P421" s="3" t="s">
        <v>483</v>
      </c>
      <c r="Q421" s="3" t="s">
        <v>484</v>
      </c>
      <c r="R421" s="3" t="s">
        <v>485</v>
      </c>
      <c r="S421" s="3">
        <v>8.6890750000000008</v>
      </c>
      <c r="T421" s="3">
        <v>7.3694674999999998</v>
      </c>
      <c r="U421" s="3">
        <v>1.8932614363700001E-2</v>
      </c>
      <c r="V421" s="3">
        <v>1.51247954136E-2</v>
      </c>
      <c r="W421" s="3">
        <v>-1.006785</v>
      </c>
      <c r="X421" s="2" t="s">
        <v>486</v>
      </c>
      <c r="Y421" s="3" t="s">
        <v>747</v>
      </c>
      <c r="Z421" s="3" t="s">
        <v>32</v>
      </c>
      <c r="AA421" s="3" t="s">
        <v>745</v>
      </c>
      <c r="AB421" s="3"/>
      <c r="AC421" s="3" t="s">
        <v>488</v>
      </c>
      <c r="AD421" s="3">
        <v>2</v>
      </c>
      <c r="AE421" s="2" t="s">
        <v>478</v>
      </c>
      <c r="AF421" s="2" t="s">
        <v>746</v>
      </c>
    </row>
    <row r="422" spans="1:32" x14ac:dyDescent="0.25">
      <c r="A422" s="2" t="s">
        <v>2502</v>
      </c>
      <c r="B422" s="3">
        <v>1.06505583333</v>
      </c>
      <c r="C422" s="2" t="s">
        <v>2503</v>
      </c>
      <c r="D422" s="2" t="s">
        <v>2504</v>
      </c>
      <c r="E422" s="3" t="s">
        <v>582</v>
      </c>
      <c r="F422" s="3" t="s">
        <v>316</v>
      </c>
      <c r="G422" s="3" t="s">
        <v>317</v>
      </c>
      <c r="H422" s="2" t="s">
        <v>2505</v>
      </c>
      <c r="I422" s="3">
        <v>7.4636933484199999E-3</v>
      </c>
      <c r="J422" s="3">
        <v>2.5586999999999999E-2</v>
      </c>
      <c r="K422" s="3">
        <v>-1.1714549999999999</v>
      </c>
      <c r="L422" s="3">
        <v>-1.06505583333</v>
      </c>
      <c r="M422" s="3"/>
      <c r="N422" s="3" t="s">
        <v>582</v>
      </c>
      <c r="O422" s="3" t="s">
        <v>2506</v>
      </c>
      <c r="P422" s="3" t="s">
        <v>344</v>
      </c>
      <c r="Q422" s="3" t="s">
        <v>2507</v>
      </c>
      <c r="R422" s="3" t="s">
        <v>2508</v>
      </c>
      <c r="S422" s="3">
        <v>8.5464649999999995</v>
      </c>
      <c r="T422" s="3">
        <v>7.6760425000000003</v>
      </c>
      <c r="U422" s="3">
        <v>7.4636933484199999E-3</v>
      </c>
      <c r="V422" s="3">
        <v>1.6496911031999999E-2</v>
      </c>
      <c r="W422" s="3">
        <v>-0.106399166667</v>
      </c>
      <c r="X422" s="2" t="s">
        <v>2509</v>
      </c>
      <c r="Y422" s="3" t="s">
        <v>2510</v>
      </c>
      <c r="Z422" s="3" t="s">
        <v>32</v>
      </c>
      <c r="AA422" s="3" t="s">
        <v>582</v>
      </c>
      <c r="AB422" s="3"/>
      <c r="AC422" s="3" t="s">
        <v>922</v>
      </c>
      <c r="AD422" s="3">
        <v>2</v>
      </c>
      <c r="AE422" s="2" t="s">
        <v>2503</v>
      </c>
      <c r="AF422" s="2" t="s">
        <v>2505</v>
      </c>
    </row>
    <row r="423" spans="1:32" x14ac:dyDescent="0.25">
      <c r="A423" s="2" t="s">
        <v>4464</v>
      </c>
      <c r="B423" s="3">
        <v>-1.2207420370399999</v>
      </c>
      <c r="C423" s="2" t="s">
        <v>4465</v>
      </c>
      <c r="D423" s="2" t="s">
        <v>4466</v>
      </c>
      <c r="E423" s="3" t="s">
        <v>891</v>
      </c>
      <c r="F423" s="3" t="s">
        <v>2805</v>
      </c>
      <c r="G423" s="3" t="s">
        <v>317</v>
      </c>
      <c r="H423" s="2" t="s">
        <v>4467</v>
      </c>
      <c r="I423" s="3">
        <v>1.67913756782E-2</v>
      </c>
      <c r="J423" s="3">
        <v>2.5759000000000001E-2</v>
      </c>
      <c r="K423" s="3">
        <v>-4.6848333333299998E-2</v>
      </c>
      <c r="L423" s="3">
        <v>1.2207420370399999</v>
      </c>
      <c r="M423" s="3" t="s">
        <v>891</v>
      </c>
      <c r="N423" s="3"/>
      <c r="O423" s="3" t="s">
        <v>4468</v>
      </c>
      <c r="P423" s="3" t="s">
        <v>4469</v>
      </c>
      <c r="Q423" s="3" t="s">
        <v>4470</v>
      </c>
      <c r="R423" s="3" t="s">
        <v>4471</v>
      </c>
      <c r="S423" s="3">
        <v>6.7514250000000002</v>
      </c>
      <c r="T423" s="3">
        <v>7.9463522222199998</v>
      </c>
      <c r="U423" s="3">
        <v>1.67913756782E-2</v>
      </c>
      <c r="V423" s="3">
        <v>0.82841464382999996</v>
      </c>
      <c r="W423" s="3">
        <v>-1.26759037037</v>
      </c>
      <c r="X423" s="2" t="s">
        <v>4472</v>
      </c>
      <c r="Y423" s="3" t="s">
        <v>4473</v>
      </c>
      <c r="Z423" s="3" t="s">
        <v>32</v>
      </c>
      <c r="AA423" s="3" t="s">
        <v>391</v>
      </c>
      <c r="AB423" s="3"/>
      <c r="AC423" s="3" t="s">
        <v>329</v>
      </c>
      <c r="AD423" s="3">
        <v>2</v>
      </c>
      <c r="AE423" s="2" t="s">
        <v>4465</v>
      </c>
      <c r="AF423" s="2" t="s">
        <v>4467</v>
      </c>
    </row>
    <row r="424" spans="1:32" x14ac:dyDescent="0.25">
      <c r="A424" s="2" t="s">
        <v>4137</v>
      </c>
      <c r="B424" s="3">
        <v>-1.1637583333299999</v>
      </c>
      <c r="C424" s="2" t="s">
        <v>4138</v>
      </c>
      <c r="D424" s="2" t="s">
        <v>4139</v>
      </c>
      <c r="E424" s="3" t="s">
        <v>548</v>
      </c>
      <c r="F424" s="3" t="s">
        <v>2805</v>
      </c>
      <c r="G424" s="3" t="s">
        <v>317</v>
      </c>
      <c r="H424" s="2" t="s">
        <v>4140</v>
      </c>
      <c r="I424" s="3">
        <v>1.5297888489200001E-2</v>
      </c>
      <c r="J424" s="3">
        <v>2.5808999999999999E-2</v>
      </c>
      <c r="K424" s="3">
        <v>0.85324833333299999</v>
      </c>
      <c r="L424" s="3">
        <v>1.1637583333299999</v>
      </c>
      <c r="M424" s="3" t="s">
        <v>548</v>
      </c>
      <c r="N424" s="3"/>
      <c r="O424" s="3" t="s">
        <v>4141</v>
      </c>
      <c r="P424" s="3" t="s">
        <v>4142</v>
      </c>
      <c r="Q424" s="3" t="s">
        <v>4143</v>
      </c>
      <c r="R424" s="3" t="s">
        <v>4144</v>
      </c>
      <c r="S424" s="3">
        <v>6.7103349999999997</v>
      </c>
      <c r="T424" s="3">
        <v>10.575699999999999</v>
      </c>
      <c r="U424" s="3">
        <v>1.5297888489200001E-2</v>
      </c>
      <c r="V424" s="3">
        <v>2.43270241422E-3</v>
      </c>
      <c r="W424" s="3">
        <v>-0.31051000000000001</v>
      </c>
      <c r="X424" s="2" t="s">
        <v>4145</v>
      </c>
      <c r="Y424" s="3" t="s">
        <v>4146</v>
      </c>
      <c r="Z424" s="3" t="s">
        <v>32</v>
      </c>
      <c r="AA424" s="3" t="s">
        <v>1310</v>
      </c>
      <c r="AB424" s="3" t="s">
        <v>1644</v>
      </c>
      <c r="AC424" s="3" t="s">
        <v>4147</v>
      </c>
      <c r="AD424" s="3">
        <v>5</v>
      </c>
      <c r="AE424" s="2" t="s">
        <v>4138</v>
      </c>
      <c r="AF424" s="2" t="s">
        <v>4140</v>
      </c>
    </row>
    <row r="425" spans="1:32" x14ac:dyDescent="0.25">
      <c r="A425" s="2" t="s">
        <v>2334</v>
      </c>
      <c r="B425" s="3">
        <v>1.1108545833300001</v>
      </c>
      <c r="C425" s="2" t="s">
        <v>2335</v>
      </c>
      <c r="D425" s="2" t="s">
        <v>2336</v>
      </c>
      <c r="E425" s="3" t="s">
        <v>2337</v>
      </c>
      <c r="F425" s="3" t="s">
        <v>316</v>
      </c>
      <c r="G425" s="3" t="s">
        <v>317</v>
      </c>
      <c r="H425" s="2" t="s">
        <v>2338</v>
      </c>
      <c r="I425" s="3">
        <v>6.0599938965399999E-3</v>
      </c>
      <c r="J425" s="3">
        <v>2.5894E-2</v>
      </c>
      <c r="K425" s="3">
        <v>-0.48509333333299998</v>
      </c>
      <c r="L425" s="3">
        <v>-1.1108545833300001</v>
      </c>
      <c r="M425" s="3"/>
      <c r="N425" s="3" t="s">
        <v>2337</v>
      </c>
      <c r="O425" s="3" t="s">
        <v>2339</v>
      </c>
      <c r="P425" s="3" t="s">
        <v>2340</v>
      </c>
      <c r="Q425" s="3" t="s">
        <v>2341</v>
      </c>
      <c r="R425" s="3" t="s">
        <v>344</v>
      </c>
      <c r="S425" s="3">
        <v>7.2062499999999998</v>
      </c>
      <c r="T425" s="3">
        <v>10.115588750000001</v>
      </c>
      <c r="U425" s="3">
        <v>6.0599938965399999E-3</v>
      </c>
      <c r="V425" s="3">
        <v>0.14643892392899999</v>
      </c>
      <c r="W425" s="3">
        <v>0.62576125000000005</v>
      </c>
      <c r="X425" s="2" t="s">
        <v>2342</v>
      </c>
      <c r="Y425" s="3" t="s">
        <v>2343</v>
      </c>
      <c r="Z425" s="3" t="s">
        <v>32</v>
      </c>
      <c r="AA425" s="3" t="s">
        <v>2344</v>
      </c>
      <c r="AB425" s="3" t="s">
        <v>337</v>
      </c>
      <c r="AC425" s="3" t="s">
        <v>1145</v>
      </c>
      <c r="AD425" s="3">
        <v>3</v>
      </c>
      <c r="AE425" s="2" t="s">
        <v>2335</v>
      </c>
      <c r="AF425" s="2" t="s">
        <v>2338</v>
      </c>
    </row>
    <row r="426" spans="1:32" x14ac:dyDescent="0.25">
      <c r="A426" s="2" t="s">
        <v>377</v>
      </c>
      <c r="B426" s="3">
        <v>1.69845412698</v>
      </c>
      <c r="C426" s="2" t="s">
        <v>36</v>
      </c>
      <c r="D426" s="2" t="s">
        <v>378</v>
      </c>
      <c r="E426" s="3" t="s">
        <v>814</v>
      </c>
      <c r="F426" s="3" t="s">
        <v>316</v>
      </c>
      <c r="G426" s="3" t="s">
        <v>317</v>
      </c>
      <c r="H426" s="2" t="s">
        <v>844</v>
      </c>
      <c r="I426" s="3">
        <v>1.7227977424799999E-2</v>
      </c>
      <c r="J426" s="3">
        <v>2.5916000000000002E-2</v>
      </c>
      <c r="K426" s="3">
        <v>-1.40655333333</v>
      </c>
      <c r="L426" s="3">
        <v>-1.69845412698</v>
      </c>
      <c r="M426" s="3"/>
      <c r="N426" s="3" t="s">
        <v>814</v>
      </c>
      <c r="O426" s="3" t="s">
        <v>381</v>
      </c>
      <c r="P426" s="3" t="s">
        <v>382</v>
      </c>
      <c r="Q426" s="3" t="s">
        <v>383</v>
      </c>
      <c r="R426" s="3" t="s">
        <v>732</v>
      </c>
      <c r="S426" s="3">
        <v>9.5644200000000001</v>
      </c>
      <c r="T426" s="3">
        <v>7.8361292857100002</v>
      </c>
      <c r="U426" s="3">
        <v>1.7227977424799999E-2</v>
      </c>
      <c r="V426" s="3">
        <v>2.0459511638899999E-2</v>
      </c>
      <c r="W426" s="3">
        <v>0.29190079365100002</v>
      </c>
      <c r="X426" s="2" t="s">
        <v>385</v>
      </c>
      <c r="Y426" s="3" t="s">
        <v>845</v>
      </c>
      <c r="Z426" s="3" t="s">
        <v>31</v>
      </c>
      <c r="AA426" s="3" t="s">
        <v>814</v>
      </c>
      <c r="AB426" s="3"/>
      <c r="AC426" s="3" t="s">
        <v>387</v>
      </c>
      <c r="AD426" s="3">
        <v>2</v>
      </c>
      <c r="AE426" s="2" t="s">
        <v>36</v>
      </c>
      <c r="AF426" s="2" t="s">
        <v>844</v>
      </c>
    </row>
    <row r="427" spans="1:32" x14ac:dyDescent="0.25">
      <c r="A427" s="2" t="s">
        <v>4042</v>
      </c>
      <c r="B427" s="3">
        <v>-2.52615366667</v>
      </c>
      <c r="C427" s="2" t="s">
        <v>4043</v>
      </c>
      <c r="D427" s="2" t="s">
        <v>4044</v>
      </c>
      <c r="E427" s="3" t="s">
        <v>1145</v>
      </c>
      <c r="F427" s="3" t="s">
        <v>2805</v>
      </c>
      <c r="G427" s="3" t="s">
        <v>317</v>
      </c>
      <c r="H427" s="2" t="s">
        <v>6070</v>
      </c>
      <c r="I427" s="3">
        <v>5.8525060717399997E-3</v>
      </c>
      <c r="J427" s="3">
        <v>2.6033000000000001E-2</v>
      </c>
      <c r="K427" s="3">
        <v>1.2066916666700001</v>
      </c>
      <c r="L427" s="3">
        <v>2.52615366667</v>
      </c>
      <c r="M427" s="3" t="s">
        <v>1145</v>
      </c>
      <c r="N427" s="3"/>
      <c r="O427" s="3" t="s">
        <v>6071</v>
      </c>
      <c r="P427" s="3" t="s">
        <v>6072</v>
      </c>
      <c r="Q427" s="3" t="s">
        <v>6073</v>
      </c>
      <c r="R427" s="3" t="s">
        <v>344</v>
      </c>
      <c r="S427" s="3">
        <v>7.9727249999999996</v>
      </c>
      <c r="T427" s="3">
        <v>6.7575419999999999</v>
      </c>
      <c r="U427" s="3">
        <v>5.8525060717399997E-3</v>
      </c>
      <c r="V427" s="3">
        <v>5.4235403256299997E-2</v>
      </c>
      <c r="W427" s="3">
        <v>-1.3194619999999999</v>
      </c>
      <c r="X427" s="2" t="s">
        <v>4050</v>
      </c>
      <c r="Y427" s="3" t="s">
        <v>6074</v>
      </c>
      <c r="Z427" s="3" t="s">
        <v>32</v>
      </c>
      <c r="AA427" s="3" t="s">
        <v>668</v>
      </c>
      <c r="AB427" s="3"/>
      <c r="AC427" s="3" t="s">
        <v>338</v>
      </c>
      <c r="AD427" s="3">
        <v>2</v>
      </c>
      <c r="AE427" s="2" t="s">
        <v>4043</v>
      </c>
      <c r="AF427" s="2" t="s">
        <v>6070</v>
      </c>
    </row>
    <row r="428" spans="1:32" x14ac:dyDescent="0.25">
      <c r="A428" s="2" t="s">
        <v>2419</v>
      </c>
      <c r="B428" s="3">
        <v>1.08937222222</v>
      </c>
      <c r="C428" s="2" t="s">
        <v>2420</v>
      </c>
      <c r="D428" s="2" t="s">
        <v>2421</v>
      </c>
      <c r="E428" s="3" t="s">
        <v>446</v>
      </c>
      <c r="F428" s="3" t="s">
        <v>316</v>
      </c>
      <c r="G428" s="3" t="s">
        <v>317</v>
      </c>
      <c r="H428" s="2" t="s">
        <v>2422</v>
      </c>
      <c r="I428" s="3">
        <v>2.606E-2</v>
      </c>
      <c r="J428" s="3">
        <v>2.606E-2</v>
      </c>
      <c r="K428" s="3">
        <v>-1.61797666667</v>
      </c>
      <c r="L428" s="3">
        <v>-1.08937222222</v>
      </c>
      <c r="M428" s="3"/>
      <c r="N428" s="3" t="s">
        <v>446</v>
      </c>
      <c r="O428" s="3" t="s">
        <v>2423</v>
      </c>
      <c r="P428" s="3" t="s">
        <v>2424</v>
      </c>
      <c r="Q428" s="3" t="s">
        <v>2425</v>
      </c>
      <c r="R428" s="3" t="s">
        <v>2426</v>
      </c>
      <c r="S428" s="3">
        <v>6.5077199999999999</v>
      </c>
      <c r="T428" s="3">
        <v>7.2592816666699997</v>
      </c>
      <c r="U428" s="3">
        <v>3.3654663399699997E-2</v>
      </c>
      <c r="V428" s="3">
        <v>2.9059338037100001E-2</v>
      </c>
      <c r="W428" s="3">
        <v>-0.52860444444400001</v>
      </c>
      <c r="X428" s="2" t="s">
        <v>2427</v>
      </c>
      <c r="Y428" s="3" t="s">
        <v>2428</v>
      </c>
      <c r="Z428" s="3" t="s">
        <v>32</v>
      </c>
      <c r="AA428" s="3" t="s">
        <v>446</v>
      </c>
      <c r="AB428" s="3"/>
      <c r="AC428" s="3" t="s">
        <v>1306</v>
      </c>
      <c r="AD428" s="3">
        <v>2</v>
      </c>
      <c r="AE428" s="2" t="s">
        <v>2420</v>
      </c>
      <c r="AF428" s="2" t="s">
        <v>2422</v>
      </c>
    </row>
    <row r="429" spans="1:32" x14ac:dyDescent="0.25">
      <c r="A429" s="2" t="s">
        <v>1926</v>
      </c>
      <c r="B429" s="3">
        <v>1.1895900724599999</v>
      </c>
      <c r="C429" s="2" t="s">
        <v>1927</v>
      </c>
      <c r="D429" s="2" t="s">
        <v>1928</v>
      </c>
      <c r="E429" s="3" t="s">
        <v>1128</v>
      </c>
      <c r="F429" s="3" t="s">
        <v>316</v>
      </c>
      <c r="G429" s="3" t="s">
        <v>317</v>
      </c>
      <c r="H429" s="2" t="s">
        <v>1929</v>
      </c>
      <c r="I429" s="3">
        <v>1.5752062507500001E-2</v>
      </c>
      <c r="J429" s="3">
        <v>2.6068000000000001E-2</v>
      </c>
      <c r="K429" s="3">
        <v>-1.84425166667</v>
      </c>
      <c r="L429" s="3">
        <v>-1.1895900724599999</v>
      </c>
      <c r="M429" s="3"/>
      <c r="N429" s="3" t="s">
        <v>1128</v>
      </c>
      <c r="O429" s="3" t="s">
        <v>1930</v>
      </c>
      <c r="P429" s="3" t="s">
        <v>1931</v>
      </c>
      <c r="Q429" s="3" t="s">
        <v>1932</v>
      </c>
      <c r="R429" s="3" t="s">
        <v>1933</v>
      </c>
      <c r="S429" s="3">
        <v>7.4481450000000002</v>
      </c>
      <c r="T429" s="3">
        <v>9.1128586956500008</v>
      </c>
      <c r="U429" s="3">
        <v>1.5752062507500001E-2</v>
      </c>
      <c r="V429" s="3">
        <v>1.25868991331E-2</v>
      </c>
      <c r="W429" s="3">
        <v>-0.65466159420299996</v>
      </c>
      <c r="X429" s="2" t="s">
        <v>1934</v>
      </c>
      <c r="Y429" s="3" t="s">
        <v>1935</v>
      </c>
      <c r="Z429" s="3" t="s">
        <v>32</v>
      </c>
      <c r="AA429" s="3" t="s">
        <v>1128</v>
      </c>
      <c r="AB429" s="3" t="s">
        <v>395</v>
      </c>
      <c r="AC429" s="3" t="s">
        <v>536</v>
      </c>
      <c r="AD429" s="3">
        <v>3</v>
      </c>
      <c r="AE429" s="2" t="s">
        <v>1927</v>
      </c>
      <c r="AF429" s="2" t="s">
        <v>1929</v>
      </c>
    </row>
    <row r="430" spans="1:32" x14ac:dyDescent="0.25">
      <c r="A430" s="2" t="s">
        <v>1352</v>
      </c>
      <c r="B430" s="3">
        <v>1.10607020833</v>
      </c>
      <c r="C430" s="2" t="s">
        <v>1353</v>
      </c>
      <c r="D430" s="2" t="s">
        <v>1354</v>
      </c>
      <c r="E430" s="3" t="s">
        <v>793</v>
      </c>
      <c r="F430" s="3" t="s">
        <v>316</v>
      </c>
      <c r="G430" s="3" t="s">
        <v>317</v>
      </c>
      <c r="H430" s="2" t="s">
        <v>2347</v>
      </c>
      <c r="I430" s="3">
        <v>2.6072999999999999E-2</v>
      </c>
      <c r="J430" s="3">
        <v>2.6072999999999999E-2</v>
      </c>
      <c r="K430" s="3">
        <v>-0.19000500000000001</v>
      </c>
      <c r="L430" s="3">
        <v>-1.10607020833</v>
      </c>
      <c r="M430" s="3"/>
      <c r="N430" s="3" t="s">
        <v>793</v>
      </c>
      <c r="O430" s="3" t="s">
        <v>1356</v>
      </c>
      <c r="P430" s="3" t="s">
        <v>1357</v>
      </c>
      <c r="Q430" s="3" t="s">
        <v>1358</v>
      </c>
      <c r="R430" s="3" t="s">
        <v>2348</v>
      </c>
      <c r="S430" s="3">
        <v>6.9418850000000001</v>
      </c>
      <c r="T430" s="3">
        <v>8.4218543750000006</v>
      </c>
      <c r="U430" s="3">
        <v>3.0305778363599999E-2</v>
      </c>
      <c r="V430" s="3">
        <v>0.30282298111400002</v>
      </c>
      <c r="W430" s="3">
        <v>0.91606520833299998</v>
      </c>
      <c r="X430" s="2" t="s">
        <v>1359</v>
      </c>
      <c r="Y430" s="3" t="s">
        <v>2349</v>
      </c>
      <c r="Z430" s="3" t="s">
        <v>32</v>
      </c>
      <c r="AA430" s="3" t="s">
        <v>793</v>
      </c>
      <c r="AB430" s="3" t="s">
        <v>337</v>
      </c>
      <c r="AC430" s="3" t="s">
        <v>1361</v>
      </c>
      <c r="AD430" s="3">
        <v>3</v>
      </c>
      <c r="AE430" s="2" t="s">
        <v>1353</v>
      </c>
      <c r="AF430" s="2" t="s">
        <v>2347</v>
      </c>
    </row>
    <row r="431" spans="1:32" x14ac:dyDescent="0.25">
      <c r="A431" s="2" t="s">
        <v>1826</v>
      </c>
      <c r="B431" s="3">
        <v>-1.5554725</v>
      </c>
      <c r="C431" s="2" t="s">
        <v>1827</v>
      </c>
      <c r="D431" s="2" t="s">
        <v>1828</v>
      </c>
      <c r="E431" s="3" t="s">
        <v>407</v>
      </c>
      <c r="F431" s="3" t="s">
        <v>2805</v>
      </c>
      <c r="G431" s="3" t="s">
        <v>317</v>
      </c>
      <c r="H431" s="2" t="s">
        <v>5541</v>
      </c>
      <c r="I431" s="3">
        <v>1.5629774284E-2</v>
      </c>
      <c r="J431" s="3">
        <v>2.6075000000000001E-2</v>
      </c>
      <c r="K431" s="3">
        <v>2.8070200000000001</v>
      </c>
      <c r="L431" s="3">
        <v>1.5554725</v>
      </c>
      <c r="M431" s="3" t="s">
        <v>407</v>
      </c>
      <c r="N431" s="3"/>
      <c r="O431" s="3" t="s">
        <v>5542</v>
      </c>
      <c r="P431" s="3" t="s">
        <v>5543</v>
      </c>
      <c r="Q431" s="3" t="s">
        <v>5544</v>
      </c>
      <c r="R431" s="3" t="s">
        <v>344</v>
      </c>
      <c r="S431" s="3">
        <v>8.7613599999999998</v>
      </c>
      <c r="T431" s="3">
        <v>12.429857500000001</v>
      </c>
      <c r="U431" s="3">
        <v>1.5629774284E-2</v>
      </c>
      <c r="V431" s="3">
        <v>4.8901412264699996E-3</v>
      </c>
      <c r="W431" s="3">
        <v>1.2515475</v>
      </c>
      <c r="X431" s="2" t="s">
        <v>1833</v>
      </c>
      <c r="Y431" s="3" t="s">
        <v>5545</v>
      </c>
      <c r="Z431" s="3" t="s">
        <v>32</v>
      </c>
      <c r="AA431" s="3" t="s">
        <v>407</v>
      </c>
      <c r="AB431" s="3"/>
      <c r="AC431" s="3" t="s">
        <v>1835</v>
      </c>
      <c r="AD431" s="3">
        <v>2</v>
      </c>
      <c r="AE431" s="2" t="s">
        <v>1827</v>
      </c>
      <c r="AF431" s="2" t="s">
        <v>5541</v>
      </c>
    </row>
    <row r="432" spans="1:32" x14ac:dyDescent="0.25">
      <c r="A432" s="2" t="s">
        <v>2983</v>
      </c>
      <c r="B432" s="3">
        <v>-1.02640537037</v>
      </c>
      <c r="C432" s="2" t="s">
        <v>2984</v>
      </c>
      <c r="D432" s="2" t="s">
        <v>2985</v>
      </c>
      <c r="E432" s="3" t="s">
        <v>357</v>
      </c>
      <c r="F432" s="3" t="s">
        <v>2805</v>
      </c>
      <c r="G432" s="3" t="s">
        <v>317</v>
      </c>
      <c r="H432" s="2" t="s">
        <v>2986</v>
      </c>
      <c r="I432" s="3">
        <v>1.6821958482799999E-2</v>
      </c>
      <c r="J432" s="3">
        <v>2.6138000000000002E-2</v>
      </c>
      <c r="K432" s="3">
        <v>-0.13929</v>
      </c>
      <c r="L432" s="3">
        <v>1.02640537037</v>
      </c>
      <c r="M432" s="3" t="s">
        <v>357</v>
      </c>
      <c r="N432" s="3"/>
      <c r="O432" s="3" t="s">
        <v>2987</v>
      </c>
      <c r="P432" s="3" t="s">
        <v>344</v>
      </c>
      <c r="Q432" s="3" t="s">
        <v>2988</v>
      </c>
      <c r="R432" s="3" t="s">
        <v>344</v>
      </c>
      <c r="S432" s="3">
        <v>8.4590999999999994</v>
      </c>
      <c r="T432" s="3">
        <v>8.6670983333299993</v>
      </c>
      <c r="U432" s="3">
        <v>1.6821958482799999E-2</v>
      </c>
      <c r="V432" s="3">
        <v>3.9290988872100002E-2</v>
      </c>
      <c r="W432" s="3">
        <v>-1.1656953703699999</v>
      </c>
      <c r="X432" s="2" t="s">
        <v>2989</v>
      </c>
      <c r="Y432" s="3" t="s">
        <v>2990</v>
      </c>
      <c r="Z432" s="3" t="s">
        <v>32</v>
      </c>
      <c r="AA432" s="3" t="s">
        <v>357</v>
      </c>
      <c r="AB432" s="3" t="s">
        <v>337</v>
      </c>
      <c r="AC432" s="3" t="s">
        <v>315</v>
      </c>
      <c r="AD432" s="3">
        <v>3</v>
      </c>
      <c r="AE432" s="2" t="s">
        <v>2984</v>
      </c>
      <c r="AF432" s="2" t="s">
        <v>2986</v>
      </c>
    </row>
    <row r="433" spans="1:32" x14ac:dyDescent="0.25">
      <c r="A433" s="2" t="s">
        <v>1085</v>
      </c>
      <c r="B433" s="3">
        <v>1.5454443333300001</v>
      </c>
      <c r="C433" s="2" t="s">
        <v>1086</v>
      </c>
      <c r="D433" s="2" t="s">
        <v>1087</v>
      </c>
      <c r="E433" s="3" t="s">
        <v>1088</v>
      </c>
      <c r="F433" s="3" t="s">
        <v>316</v>
      </c>
      <c r="G433" s="3" t="s">
        <v>317</v>
      </c>
      <c r="H433" s="2" t="s">
        <v>1089</v>
      </c>
      <c r="I433" s="3">
        <v>2.5219431983200001E-2</v>
      </c>
      <c r="J433" s="3">
        <v>2.6183000000000001E-2</v>
      </c>
      <c r="K433" s="3">
        <v>-1.90025666667</v>
      </c>
      <c r="L433" s="3">
        <v>-1.5454443333300001</v>
      </c>
      <c r="M433" s="3"/>
      <c r="N433" s="3" t="s">
        <v>1088</v>
      </c>
      <c r="O433" s="3" t="s">
        <v>1090</v>
      </c>
      <c r="P433" s="3" t="s">
        <v>1091</v>
      </c>
      <c r="Q433" s="3" t="s">
        <v>1092</v>
      </c>
      <c r="R433" s="3" t="s">
        <v>1093</v>
      </c>
      <c r="S433" s="3">
        <v>6.2678799999999999</v>
      </c>
      <c r="T433" s="3">
        <v>7.5117876666700001</v>
      </c>
      <c r="U433" s="3">
        <v>2.5219431983200001E-2</v>
      </c>
      <c r="V433" s="3">
        <v>2.1361591665199998E-2</v>
      </c>
      <c r="W433" s="3">
        <v>-0.354812333333</v>
      </c>
      <c r="X433" s="2" t="s">
        <v>1094</v>
      </c>
      <c r="Y433" s="3" t="s">
        <v>1095</v>
      </c>
      <c r="Z433" s="3" t="s">
        <v>31</v>
      </c>
      <c r="AA433" s="3" t="s">
        <v>1088</v>
      </c>
      <c r="AB433" s="3"/>
      <c r="AC433" s="3" t="s">
        <v>1062</v>
      </c>
      <c r="AD433" s="3">
        <v>2</v>
      </c>
      <c r="AE433" s="2" t="s">
        <v>1086</v>
      </c>
      <c r="AF433" s="2" t="s">
        <v>1089</v>
      </c>
    </row>
    <row r="434" spans="1:32" x14ac:dyDescent="0.25">
      <c r="A434" s="2" t="s">
        <v>6117</v>
      </c>
      <c r="B434" s="3">
        <v>-3.7077425000000002</v>
      </c>
      <c r="C434" s="2" t="s">
        <v>6118</v>
      </c>
      <c r="D434" s="2" t="s">
        <v>6119</v>
      </c>
      <c r="E434" s="3" t="s">
        <v>652</v>
      </c>
      <c r="F434" s="3" t="s">
        <v>2805</v>
      </c>
      <c r="G434" s="3" t="s">
        <v>317</v>
      </c>
      <c r="H434" s="2" t="s">
        <v>6120</v>
      </c>
      <c r="I434" s="3">
        <v>1.33823212384E-2</v>
      </c>
      <c r="J434" s="3">
        <v>2.6255000000000001E-2</v>
      </c>
      <c r="K434" s="3">
        <v>3.1454466666699998</v>
      </c>
      <c r="L434" s="3">
        <v>3.7077425000000002</v>
      </c>
      <c r="M434" s="3" t="s">
        <v>652</v>
      </c>
      <c r="N434" s="3"/>
      <c r="O434" s="3" t="s">
        <v>6121</v>
      </c>
      <c r="P434" s="3" t="s">
        <v>344</v>
      </c>
      <c r="Q434" s="3" t="s">
        <v>6122</v>
      </c>
      <c r="R434" s="3" t="s">
        <v>344</v>
      </c>
      <c r="S434" s="3">
        <v>3.4667699999999999</v>
      </c>
      <c r="T434" s="3">
        <v>6.8828674999999997</v>
      </c>
      <c r="U434" s="3">
        <v>1.33823212384E-2</v>
      </c>
      <c r="V434" s="3">
        <v>1.21022983995E-2</v>
      </c>
      <c r="W434" s="3">
        <v>-0.56229583333300004</v>
      </c>
      <c r="X434" s="2" t="s">
        <v>6123</v>
      </c>
      <c r="Y434" s="3" t="s">
        <v>6124</v>
      </c>
      <c r="Z434" s="3" t="s">
        <v>32</v>
      </c>
      <c r="AA434" s="3" t="s">
        <v>652</v>
      </c>
      <c r="AB434" s="3" t="s">
        <v>372</v>
      </c>
      <c r="AC434" s="3" t="s">
        <v>582</v>
      </c>
      <c r="AD434" s="3">
        <v>4</v>
      </c>
      <c r="AE434" s="2" t="s">
        <v>6118</v>
      </c>
      <c r="AF434" s="2" t="s">
        <v>6120</v>
      </c>
    </row>
    <row r="435" spans="1:32" x14ac:dyDescent="0.25">
      <c r="A435" s="2" t="s">
        <v>444</v>
      </c>
      <c r="B435" s="3">
        <v>2.4068200000000002</v>
      </c>
      <c r="C435" s="2" t="s">
        <v>78</v>
      </c>
      <c r="D435" s="2" t="s">
        <v>445</v>
      </c>
      <c r="E435" s="3" t="s">
        <v>446</v>
      </c>
      <c r="F435" s="3" t="s">
        <v>316</v>
      </c>
      <c r="G435" s="3" t="s">
        <v>317</v>
      </c>
      <c r="H435" s="2" t="s">
        <v>447</v>
      </c>
      <c r="I435" s="3">
        <v>2.6329999999999999E-2</v>
      </c>
      <c r="J435" s="3">
        <v>2.6329999999999999E-2</v>
      </c>
      <c r="K435" s="3">
        <v>-2.7325349999999999</v>
      </c>
      <c r="L435" s="3">
        <v>-2.4068200000000002</v>
      </c>
      <c r="M435" s="3"/>
      <c r="N435" s="3" t="s">
        <v>446</v>
      </c>
      <c r="O435" s="3" t="s">
        <v>448</v>
      </c>
      <c r="P435" s="3" t="s">
        <v>449</v>
      </c>
      <c r="Q435" s="3" t="s">
        <v>450</v>
      </c>
      <c r="R435" s="3" t="s">
        <v>344</v>
      </c>
      <c r="S435" s="3">
        <v>8.8759250000000005</v>
      </c>
      <c r="T435" s="3">
        <v>7.9984450000000002</v>
      </c>
      <c r="U435" s="3">
        <v>2.71300939948E-2</v>
      </c>
      <c r="V435" s="3">
        <v>3.6290547039400001E-3</v>
      </c>
      <c r="W435" s="3">
        <v>-0.32571499999999998</v>
      </c>
      <c r="X435" s="2" t="s">
        <v>451</v>
      </c>
      <c r="Y435" s="3" t="s">
        <v>452</v>
      </c>
      <c r="Z435" s="3" t="s">
        <v>32</v>
      </c>
      <c r="AA435" s="3" t="s">
        <v>446</v>
      </c>
      <c r="AB435" s="3" t="s">
        <v>453</v>
      </c>
      <c r="AC435" s="3" t="s">
        <v>446</v>
      </c>
      <c r="AD435" s="3">
        <v>3</v>
      </c>
      <c r="AE435" s="2" t="s">
        <v>78</v>
      </c>
      <c r="AF435" s="2" t="s">
        <v>447</v>
      </c>
    </row>
    <row r="436" spans="1:32" x14ac:dyDescent="0.25">
      <c r="A436" s="2" t="s">
        <v>5443</v>
      </c>
      <c r="B436" s="3">
        <v>-1.51162</v>
      </c>
      <c r="C436" s="2" t="s">
        <v>5444</v>
      </c>
      <c r="D436" s="2" t="s">
        <v>5445</v>
      </c>
      <c r="E436" s="3" t="s">
        <v>1186</v>
      </c>
      <c r="F436" s="3" t="s">
        <v>2805</v>
      </c>
      <c r="G436" s="3" t="s">
        <v>317</v>
      </c>
      <c r="H436" s="2" t="s">
        <v>5446</v>
      </c>
      <c r="I436" s="3">
        <v>2.6352E-2</v>
      </c>
      <c r="J436" s="3">
        <v>2.6352E-2</v>
      </c>
      <c r="K436" s="3">
        <v>1.42496</v>
      </c>
      <c r="L436" s="3">
        <v>1.51162</v>
      </c>
      <c r="M436" s="3" t="s">
        <v>1186</v>
      </c>
      <c r="N436" s="3"/>
      <c r="O436" s="3" t="s">
        <v>5447</v>
      </c>
      <c r="P436" s="3" t="s">
        <v>5448</v>
      </c>
      <c r="Q436" s="3" t="s">
        <v>5449</v>
      </c>
      <c r="R436" s="3" t="s">
        <v>5450</v>
      </c>
      <c r="S436" s="3">
        <v>9.2834000000000003</v>
      </c>
      <c r="T436" s="3">
        <v>9.4403199999999998</v>
      </c>
      <c r="U436" s="3">
        <v>3.1724811218399998E-2</v>
      </c>
      <c r="V436" s="3">
        <v>0.11492195312300001</v>
      </c>
      <c r="W436" s="3">
        <v>-8.6660000000000001E-2</v>
      </c>
      <c r="X436" s="2" t="s">
        <v>5451</v>
      </c>
      <c r="Y436" s="3" t="s">
        <v>5452</v>
      </c>
      <c r="Z436" s="3" t="s">
        <v>32</v>
      </c>
      <c r="AA436" s="3" t="s">
        <v>1186</v>
      </c>
      <c r="AB436" s="3" t="s">
        <v>675</v>
      </c>
      <c r="AC436" s="3" t="s">
        <v>531</v>
      </c>
      <c r="AD436" s="3">
        <v>5</v>
      </c>
      <c r="AE436" s="2" t="s">
        <v>5444</v>
      </c>
      <c r="AF436" s="2" t="s">
        <v>5446</v>
      </c>
    </row>
    <row r="437" spans="1:32" x14ac:dyDescent="0.25">
      <c r="A437" s="2" t="s">
        <v>5180</v>
      </c>
      <c r="B437" s="3">
        <v>-1.40889777778</v>
      </c>
      <c r="C437" s="2" t="s">
        <v>5181</v>
      </c>
      <c r="D437" s="2" t="s">
        <v>5182</v>
      </c>
      <c r="E437" s="3" t="s">
        <v>891</v>
      </c>
      <c r="F437" s="3" t="s">
        <v>2805</v>
      </c>
      <c r="G437" s="3" t="s">
        <v>317</v>
      </c>
      <c r="H437" s="2" t="s">
        <v>5183</v>
      </c>
      <c r="I437" s="3">
        <v>1.68020301108E-2</v>
      </c>
      <c r="J437" s="3">
        <v>2.639E-2</v>
      </c>
      <c r="K437" s="3">
        <v>0.31383166666700002</v>
      </c>
      <c r="L437" s="3">
        <v>1.40889777778</v>
      </c>
      <c r="M437" s="3" t="s">
        <v>891</v>
      </c>
      <c r="N437" s="3"/>
      <c r="O437" s="3" t="s">
        <v>5184</v>
      </c>
      <c r="P437" s="3" t="s">
        <v>5185</v>
      </c>
      <c r="Q437" s="3" t="s">
        <v>5186</v>
      </c>
      <c r="R437" s="3" t="s">
        <v>5187</v>
      </c>
      <c r="S437" s="3">
        <v>9.1350449999999999</v>
      </c>
      <c r="T437" s="3">
        <v>7.4698950000000002</v>
      </c>
      <c r="U437" s="3">
        <v>1.68020301108E-2</v>
      </c>
      <c r="V437" s="3">
        <v>6.2867261043299996E-2</v>
      </c>
      <c r="W437" s="3">
        <v>-1.09506611111</v>
      </c>
      <c r="X437" s="2" t="s">
        <v>5188</v>
      </c>
      <c r="Y437" s="3" t="s">
        <v>5189</v>
      </c>
      <c r="Z437" s="3" t="s">
        <v>32</v>
      </c>
      <c r="AA437" s="3" t="s">
        <v>891</v>
      </c>
      <c r="AB437" s="3" t="s">
        <v>1144</v>
      </c>
      <c r="AC437" s="3" t="s">
        <v>2337</v>
      </c>
      <c r="AD437" s="3">
        <v>4</v>
      </c>
      <c r="AE437" s="2" t="s">
        <v>5181</v>
      </c>
      <c r="AF437" s="2" t="s">
        <v>5183</v>
      </c>
    </row>
    <row r="438" spans="1:32" x14ac:dyDescent="0.25">
      <c r="A438" s="2" t="s">
        <v>5635</v>
      </c>
      <c r="B438" s="3">
        <v>-1.6065133333299999</v>
      </c>
      <c r="C438" s="2" t="s">
        <v>5636</v>
      </c>
      <c r="D438" s="2" t="s">
        <v>5637</v>
      </c>
      <c r="E438" s="3" t="s">
        <v>2214</v>
      </c>
      <c r="F438" s="3" t="s">
        <v>2805</v>
      </c>
      <c r="G438" s="3" t="s">
        <v>317</v>
      </c>
      <c r="H438" s="2" t="s">
        <v>5638</v>
      </c>
      <c r="I438" s="3">
        <v>7.4909689690700002E-3</v>
      </c>
      <c r="J438" s="3">
        <v>2.6565999999999999E-2</v>
      </c>
      <c r="K438" s="3">
        <v>0.157523333333</v>
      </c>
      <c r="L438" s="3">
        <v>1.6065133333299999</v>
      </c>
      <c r="M438" s="3" t="s">
        <v>2214</v>
      </c>
      <c r="N438" s="3"/>
      <c r="O438" s="3" t="s">
        <v>5639</v>
      </c>
      <c r="P438" s="3" t="s">
        <v>344</v>
      </c>
      <c r="Q438" s="3" t="s">
        <v>5640</v>
      </c>
      <c r="R438" s="3" t="s">
        <v>344</v>
      </c>
      <c r="S438" s="3">
        <v>9.7333700000000007</v>
      </c>
      <c r="T438" s="3">
        <v>7.5290100000000004</v>
      </c>
      <c r="U438" s="3">
        <v>7.4909689690700002E-3</v>
      </c>
      <c r="V438" s="3">
        <v>0.52572778333299997</v>
      </c>
      <c r="W438" s="3">
        <v>-1.44899</v>
      </c>
      <c r="X438" s="2" t="s">
        <v>5641</v>
      </c>
      <c r="Y438" s="3" t="s">
        <v>5642</v>
      </c>
      <c r="Z438" s="3" t="s">
        <v>32</v>
      </c>
      <c r="AA438" s="3" t="s">
        <v>346</v>
      </c>
      <c r="AB438" s="3" t="s">
        <v>395</v>
      </c>
      <c r="AC438" s="3" t="s">
        <v>2310</v>
      </c>
      <c r="AD438" s="3">
        <v>3</v>
      </c>
      <c r="AE438" s="2" t="s">
        <v>5636</v>
      </c>
      <c r="AF438" s="2" t="s">
        <v>5638</v>
      </c>
    </row>
    <row r="439" spans="1:32" x14ac:dyDescent="0.25">
      <c r="A439" s="2" t="s">
        <v>3437</v>
      </c>
      <c r="B439" s="3">
        <v>-1.1612656666700001</v>
      </c>
      <c r="C439" s="2" t="s">
        <v>3438</v>
      </c>
      <c r="D439" s="2" t="s">
        <v>3439</v>
      </c>
      <c r="E439" s="3" t="s">
        <v>391</v>
      </c>
      <c r="F439" s="3" t="s">
        <v>2805</v>
      </c>
      <c r="G439" s="3" t="s">
        <v>317</v>
      </c>
      <c r="H439" s="2" t="s">
        <v>4121</v>
      </c>
      <c r="I439" s="3">
        <v>7.4437273463399999E-3</v>
      </c>
      <c r="J439" s="3">
        <v>2.6627000000000001E-2</v>
      </c>
      <c r="K439" s="3">
        <v>0.30092999999999998</v>
      </c>
      <c r="L439" s="3">
        <v>1.1612656666700001</v>
      </c>
      <c r="M439" s="3" t="s">
        <v>391</v>
      </c>
      <c r="N439" s="3"/>
      <c r="O439" s="3" t="s">
        <v>344</v>
      </c>
      <c r="P439" s="3" t="s">
        <v>344</v>
      </c>
      <c r="Q439" s="3"/>
      <c r="R439" s="3" t="s">
        <v>344</v>
      </c>
      <c r="S439" s="3">
        <v>8.1346299999999996</v>
      </c>
      <c r="T439" s="3">
        <v>8.4274576666699996</v>
      </c>
      <c r="U439" s="3">
        <v>7.4437273463399999E-3</v>
      </c>
      <c r="V439" s="3">
        <v>0.12862852075699999</v>
      </c>
      <c r="W439" s="3">
        <v>-0.86033566666700001</v>
      </c>
      <c r="X439" s="2" t="s">
        <v>3444</v>
      </c>
      <c r="Y439" s="3" t="s">
        <v>3445</v>
      </c>
      <c r="Z439" s="3" t="s">
        <v>32</v>
      </c>
      <c r="AA439" s="3" t="s">
        <v>391</v>
      </c>
      <c r="AB439" s="3"/>
      <c r="AC439" s="3" t="s">
        <v>757</v>
      </c>
      <c r="AD439" s="3">
        <v>2</v>
      </c>
      <c r="AE439" s="2" t="s">
        <v>3438</v>
      </c>
      <c r="AF439" s="2" t="s">
        <v>4121</v>
      </c>
    </row>
    <row r="440" spans="1:32" x14ac:dyDescent="0.25">
      <c r="A440" s="2" t="s">
        <v>5377</v>
      </c>
      <c r="B440" s="3">
        <v>-1.62638888889</v>
      </c>
      <c r="C440" s="2" t="s">
        <v>5378</v>
      </c>
      <c r="D440" s="2" t="s">
        <v>5379</v>
      </c>
      <c r="E440" s="3" t="s">
        <v>548</v>
      </c>
      <c r="F440" s="3" t="s">
        <v>2805</v>
      </c>
      <c r="G440" s="3" t="s">
        <v>317</v>
      </c>
      <c r="H440" s="2" t="s">
        <v>5649</v>
      </c>
      <c r="I440" s="3">
        <v>5.8423743266600003E-3</v>
      </c>
      <c r="J440" s="3">
        <v>2.6690999999999999E-2</v>
      </c>
      <c r="K440" s="3">
        <v>0.18368499999999999</v>
      </c>
      <c r="L440" s="3">
        <v>1.62638888889</v>
      </c>
      <c r="M440" s="3" t="s">
        <v>548</v>
      </c>
      <c r="N440" s="3"/>
      <c r="O440" s="3" t="s">
        <v>5381</v>
      </c>
      <c r="P440" s="3" t="s">
        <v>5382</v>
      </c>
      <c r="Q440" s="3" t="s">
        <v>5383</v>
      </c>
      <c r="R440" s="3" t="s">
        <v>344</v>
      </c>
      <c r="S440" s="3">
        <v>10.334284999999999</v>
      </c>
      <c r="T440" s="3">
        <v>12.137029999999999</v>
      </c>
      <c r="U440" s="3">
        <v>5.8423743266600003E-3</v>
      </c>
      <c r="V440" s="3">
        <v>0.60316483230499995</v>
      </c>
      <c r="W440" s="3">
        <v>-1.4427038888899999</v>
      </c>
      <c r="X440" s="2" t="s">
        <v>5384</v>
      </c>
      <c r="Y440" s="3" t="s">
        <v>5650</v>
      </c>
      <c r="Z440" s="3" t="s">
        <v>32</v>
      </c>
      <c r="AA440" s="3" t="s">
        <v>443</v>
      </c>
      <c r="AB440" s="3" t="s">
        <v>675</v>
      </c>
      <c r="AC440" s="3" t="s">
        <v>1340</v>
      </c>
      <c r="AD440" s="3">
        <v>5</v>
      </c>
      <c r="AE440" s="2" t="s">
        <v>5378</v>
      </c>
      <c r="AF440" s="2" t="s">
        <v>5649</v>
      </c>
    </row>
    <row r="441" spans="1:32" x14ac:dyDescent="0.25">
      <c r="A441" s="2" t="s">
        <v>2102</v>
      </c>
      <c r="B441" s="3">
        <v>1.15384111111</v>
      </c>
      <c r="C441" s="2" t="s">
        <v>2103</v>
      </c>
      <c r="D441" s="2" t="s">
        <v>2104</v>
      </c>
      <c r="E441" s="3" t="s">
        <v>476</v>
      </c>
      <c r="F441" s="3" t="s">
        <v>316</v>
      </c>
      <c r="G441" s="3" t="s">
        <v>317</v>
      </c>
      <c r="H441" s="2" t="s">
        <v>2105</v>
      </c>
      <c r="I441" s="3">
        <v>5.7917409389299998E-3</v>
      </c>
      <c r="J441" s="3">
        <v>2.6738999999999999E-2</v>
      </c>
      <c r="K441" s="3">
        <v>0.294765</v>
      </c>
      <c r="L441" s="3">
        <v>-1.15384111111</v>
      </c>
      <c r="M441" s="3"/>
      <c r="N441" s="3" t="s">
        <v>476</v>
      </c>
      <c r="O441" s="3" t="s">
        <v>344</v>
      </c>
      <c r="P441" s="3" t="s">
        <v>344</v>
      </c>
      <c r="Q441" s="3"/>
      <c r="R441" s="3" t="s">
        <v>2106</v>
      </c>
      <c r="S441" s="3">
        <v>7.9211349999999996</v>
      </c>
      <c r="T441" s="3">
        <v>7.3931583333299997</v>
      </c>
      <c r="U441" s="3">
        <v>5.7917409389299998E-3</v>
      </c>
      <c r="V441" s="3">
        <v>0.17969239103199999</v>
      </c>
      <c r="W441" s="3">
        <v>1.4486061111099999</v>
      </c>
      <c r="X441" s="2" t="s">
        <v>2107</v>
      </c>
      <c r="Y441" s="3" t="s">
        <v>2108</v>
      </c>
      <c r="Z441" s="3" t="s">
        <v>32</v>
      </c>
      <c r="AA441" s="3" t="s">
        <v>476</v>
      </c>
      <c r="AB441" s="3" t="s">
        <v>453</v>
      </c>
      <c r="AC441" s="3" t="s">
        <v>1062</v>
      </c>
      <c r="AD441" s="3">
        <v>3</v>
      </c>
      <c r="AE441" s="2" t="s">
        <v>2103</v>
      </c>
      <c r="AF441" s="2" t="s">
        <v>2105</v>
      </c>
    </row>
    <row r="442" spans="1:32" x14ac:dyDescent="0.25">
      <c r="A442" s="2" t="s">
        <v>1341</v>
      </c>
      <c r="B442" s="3">
        <v>1.39067125</v>
      </c>
      <c r="C442" s="2" t="s">
        <v>1342</v>
      </c>
      <c r="D442" s="2" t="s">
        <v>1343</v>
      </c>
      <c r="E442" s="3" t="s">
        <v>1344</v>
      </c>
      <c r="F442" s="3" t="s">
        <v>316</v>
      </c>
      <c r="G442" s="3" t="s">
        <v>317</v>
      </c>
      <c r="H442" s="2" t="s">
        <v>1345</v>
      </c>
      <c r="I442" s="3">
        <v>2.6804000000000001E-2</v>
      </c>
      <c r="J442" s="3">
        <v>2.6804000000000001E-2</v>
      </c>
      <c r="K442" s="3">
        <v>-0.391386666667</v>
      </c>
      <c r="L442" s="3">
        <v>-1.39067125</v>
      </c>
      <c r="M442" s="3"/>
      <c r="N442" s="3" t="s">
        <v>1344</v>
      </c>
      <c r="O442" s="3" t="s">
        <v>1346</v>
      </c>
      <c r="P442" s="3" t="s">
        <v>1347</v>
      </c>
      <c r="Q442" s="3" t="s">
        <v>1348</v>
      </c>
      <c r="R442" s="3" t="s">
        <v>344</v>
      </c>
      <c r="S442" s="3">
        <v>6.2594399999999997</v>
      </c>
      <c r="T442" s="3">
        <v>10.526551250000001</v>
      </c>
      <c r="U442" s="3">
        <v>3.1608400690699999E-2</v>
      </c>
      <c r="V442" s="3">
        <v>0.11530934055</v>
      </c>
      <c r="W442" s="3">
        <v>0.99928458333299996</v>
      </c>
      <c r="X442" s="2" t="s">
        <v>1349</v>
      </c>
      <c r="Y442" s="3" t="s">
        <v>1350</v>
      </c>
      <c r="Z442" s="3" t="s">
        <v>32</v>
      </c>
      <c r="AA442" s="3"/>
      <c r="AB442" s="3" t="s">
        <v>459</v>
      </c>
      <c r="AC442" s="3" t="s">
        <v>1351</v>
      </c>
      <c r="AD442" s="3">
        <v>3</v>
      </c>
      <c r="AE442" s="2" t="s">
        <v>1342</v>
      </c>
      <c r="AF442" s="2" t="s">
        <v>1345</v>
      </c>
    </row>
    <row r="443" spans="1:32" x14ac:dyDescent="0.25">
      <c r="A443" s="2" t="s">
        <v>2245</v>
      </c>
      <c r="B443" s="3">
        <v>1.1246499999999999</v>
      </c>
      <c r="C443" s="2" t="s">
        <v>2246</v>
      </c>
      <c r="D443" s="2" t="s">
        <v>2247</v>
      </c>
      <c r="E443" s="3" t="s">
        <v>412</v>
      </c>
      <c r="F443" s="3" t="s">
        <v>316</v>
      </c>
      <c r="G443" s="3" t="s">
        <v>317</v>
      </c>
      <c r="H443" s="2" t="s">
        <v>2248</v>
      </c>
      <c r="I443" s="3">
        <v>2.6897999999999998E-2</v>
      </c>
      <c r="J443" s="3">
        <v>2.6897999999999998E-2</v>
      </c>
      <c r="K443" s="3">
        <v>-1.1601399999999999</v>
      </c>
      <c r="L443" s="3">
        <v>-1.1246499999999999</v>
      </c>
      <c r="M443" s="3"/>
      <c r="N443" s="3" t="s">
        <v>412</v>
      </c>
      <c r="O443" s="3" t="s">
        <v>2249</v>
      </c>
      <c r="P443" s="3" t="s">
        <v>2250</v>
      </c>
      <c r="Q443" s="3" t="s">
        <v>2251</v>
      </c>
      <c r="R443" s="3" t="s">
        <v>344</v>
      </c>
      <c r="S443" s="3">
        <v>9.4063499999999998</v>
      </c>
      <c r="T443" s="3">
        <v>11.536705</v>
      </c>
      <c r="U443" s="3">
        <v>2.8137377539299999E-2</v>
      </c>
      <c r="V443" s="3">
        <v>2.64022791999E-2</v>
      </c>
      <c r="W443" s="3">
        <v>-3.5490000000000001E-2</v>
      </c>
      <c r="X443" s="2" t="s">
        <v>2252</v>
      </c>
      <c r="Y443" s="3" t="s">
        <v>2253</v>
      </c>
      <c r="Z443" s="3" t="s">
        <v>32</v>
      </c>
      <c r="AA443" s="3" t="s">
        <v>2254</v>
      </c>
      <c r="AB443" s="3" t="s">
        <v>1144</v>
      </c>
      <c r="AC443" s="3" t="s">
        <v>2254</v>
      </c>
      <c r="AD443" s="3">
        <v>4</v>
      </c>
      <c r="AE443" s="2" t="s">
        <v>2246</v>
      </c>
      <c r="AF443" s="2" t="s">
        <v>2248</v>
      </c>
    </row>
    <row r="444" spans="1:32" x14ac:dyDescent="0.25">
      <c r="A444" s="2" t="s">
        <v>701</v>
      </c>
      <c r="B444" s="3">
        <v>1.6712849999999999</v>
      </c>
      <c r="C444" s="2" t="s">
        <v>702</v>
      </c>
      <c r="D444" s="2" t="s">
        <v>703</v>
      </c>
      <c r="E444" s="3" t="s">
        <v>878</v>
      </c>
      <c r="F444" s="3" t="s">
        <v>316</v>
      </c>
      <c r="G444" s="3" t="s">
        <v>317</v>
      </c>
      <c r="H444" s="2" t="s">
        <v>879</v>
      </c>
      <c r="I444" s="3">
        <v>7.1357437305200003E-3</v>
      </c>
      <c r="J444" s="3">
        <v>2.6941E-2</v>
      </c>
      <c r="K444" s="3">
        <v>-0.11494166666699999</v>
      </c>
      <c r="L444" s="3">
        <v>-1.6712849999999999</v>
      </c>
      <c r="M444" s="3"/>
      <c r="N444" s="3" t="s">
        <v>878</v>
      </c>
      <c r="O444" s="3" t="s">
        <v>706</v>
      </c>
      <c r="P444" s="3" t="s">
        <v>707</v>
      </c>
      <c r="Q444" s="3" t="s">
        <v>708</v>
      </c>
      <c r="R444" s="3" t="s">
        <v>344</v>
      </c>
      <c r="S444" s="3">
        <v>8.1054949999999995</v>
      </c>
      <c r="T444" s="3">
        <v>6.8801899999999998</v>
      </c>
      <c r="U444" s="3">
        <v>7.1357437305200003E-3</v>
      </c>
      <c r="V444" s="3">
        <v>0.77368217806899997</v>
      </c>
      <c r="W444" s="3">
        <v>1.5563433333300001</v>
      </c>
      <c r="X444" s="2" t="s">
        <v>709</v>
      </c>
      <c r="Y444" s="3" t="s">
        <v>710</v>
      </c>
      <c r="Z444" s="3" t="s">
        <v>32</v>
      </c>
      <c r="AA444" s="3"/>
      <c r="AB444" s="3" t="s">
        <v>459</v>
      </c>
      <c r="AC444" s="3" t="s">
        <v>711</v>
      </c>
      <c r="AD444" s="3">
        <v>3</v>
      </c>
      <c r="AE444" s="2" t="s">
        <v>702</v>
      </c>
      <c r="AF444" s="2" t="s">
        <v>879</v>
      </c>
    </row>
    <row r="445" spans="1:32" x14ac:dyDescent="0.25">
      <c r="A445" s="2" t="s">
        <v>896</v>
      </c>
      <c r="B445" s="3">
        <v>1.3065822222200001</v>
      </c>
      <c r="C445" s="2" t="s">
        <v>897</v>
      </c>
      <c r="D445" s="2" t="s">
        <v>898</v>
      </c>
      <c r="E445" s="3" t="s">
        <v>793</v>
      </c>
      <c r="F445" s="3" t="s">
        <v>316</v>
      </c>
      <c r="G445" s="3" t="s">
        <v>317</v>
      </c>
      <c r="H445" s="2" t="s">
        <v>1538</v>
      </c>
      <c r="I445" s="3">
        <v>1.7072782988299999E-2</v>
      </c>
      <c r="J445" s="3">
        <v>2.6997E-2</v>
      </c>
      <c r="K445" s="3">
        <v>-1.73989333333</v>
      </c>
      <c r="L445" s="3">
        <v>-1.3065822222200001</v>
      </c>
      <c r="M445" s="3"/>
      <c r="N445" s="3" t="s">
        <v>793</v>
      </c>
      <c r="O445" s="3" t="s">
        <v>900</v>
      </c>
      <c r="P445" s="3" t="s">
        <v>901</v>
      </c>
      <c r="Q445" s="3" t="s">
        <v>902</v>
      </c>
      <c r="R445" s="3" t="s">
        <v>903</v>
      </c>
      <c r="S445" s="3">
        <v>9.5872600000000006</v>
      </c>
      <c r="T445" s="3">
        <v>8.3266100000000005</v>
      </c>
      <c r="U445" s="3">
        <v>1.7072782988299999E-2</v>
      </c>
      <c r="V445" s="3">
        <v>3.6426157441799998E-3</v>
      </c>
      <c r="W445" s="3">
        <v>-0.43331111111100001</v>
      </c>
      <c r="X445" s="2" t="s">
        <v>904</v>
      </c>
      <c r="Y445" s="3" t="s">
        <v>1539</v>
      </c>
      <c r="Z445" s="3" t="s">
        <v>32</v>
      </c>
      <c r="AA445" s="3" t="s">
        <v>793</v>
      </c>
      <c r="AB445" s="3"/>
      <c r="AC445" s="3" t="s">
        <v>906</v>
      </c>
      <c r="AD445" s="3">
        <v>2</v>
      </c>
      <c r="AE445" s="2" t="s">
        <v>897</v>
      </c>
      <c r="AF445" s="2" t="s">
        <v>1538</v>
      </c>
    </row>
    <row r="446" spans="1:32" x14ac:dyDescent="0.25">
      <c r="A446" s="2" t="s">
        <v>896</v>
      </c>
      <c r="B446" s="3">
        <v>1.65323555556</v>
      </c>
      <c r="C446" s="2" t="s">
        <v>897</v>
      </c>
      <c r="D446" s="2" t="s">
        <v>898</v>
      </c>
      <c r="E446" s="3" t="s">
        <v>512</v>
      </c>
      <c r="F446" s="3" t="s">
        <v>316</v>
      </c>
      <c r="G446" s="3" t="s">
        <v>317</v>
      </c>
      <c r="H446" s="2" t="s">
        <v>899</v>
      </c>
      <c r="I446" s="3">
        <v>7.9276302919200001E-3</v>
      </c>
      <c r="J446" s="3">
        <v>2.7007E-2</v>
      </c>
      <c r="K446" s="3">
        <v>-2.0865466666699999</v>
      </c>
      <c r="L446" s="3">
        <v>-1.65323555556</v>
      </c>
      <c r="M446" s="3"/>
      <c r="N446" s="3" t="s">
        <v>512</v>
      </c>
      <c r="O446" s="3" t="s">
        <v>900</v>
      </c>
      <c r="P446" s="3" t="s">
        <v>901</v>
      </c>
      <c r="Q446" s="3" t="s">
        <v>902</v>
      </c>
      <c r="R446" s="3" t="s">
        <v>903</v>
      </c>
      <c r="S446" s="3">
        <v>8.5344200000000008</v>
      </c>
      <c r="T446" s="3">
        <v>8.3266100000000005</v>
      </c>
      <c r="U446" s="3">
        <v>7.9276302919200001E-3</v>
      </c>
      <c r="V446" s="3">
        <v>2.3142596514E-2</v>
      </c>
      <c r="W446" s="3">
        <v>-0.43331111111100001</v>
      </c>
      <c r="X446" s="2" t="s">
        <v>904</v>
      </c>
      <c r="Y446" s="3" t="s">
        <v>905</v>
      </c>
      <c r="Z446" s="3" t="s">
        <v>32</v>
      </c>
      <c r="AA446" s="3" t="s">
        <v>512</v>
      </c>
      <c r="AB446" s="3"/>
      <c r="AC446" s="3" t="s">
        <v>906</v>
      </c>
      <c r="AD446" s="3">
        <v>2</v>
      </c>
      <c r="AE446" s="2" t="s">
        <v>897</v>
      </c>
      <c r="AF446" s="2" t="s">
        <v>899</v>
      </c>
    </row>
    <row r="447" spans="1:32" x14ac:dyDescent="0.25">
      <c r="A447" s="2" t="s">
        <v>5343</v>
      </c>
      <c r="B447" s="3">
        <v>-1.48264666667</v>
      </c>
      <c r="C447" s="2" t="s">
        <v>5344</v>
      </c>
      <c r="D447" s="2" t="s">
        <v>5345</v>
      </c>
      <c r="E447" s="3" t="s">
        <v>391</v>
      </c>
      <c r="F447" s="3" t="s">
        <v>2805</v>
      </c>
      <c r="G447" s="3" t="s">
        <v>317</v>
      </c>
      <c r="H447" s="2" t="s">
        <v>5346</v>
      </c>
      <c r="I447" s="3">
        <v>1.6637296735200001E-2</v>
      </c>
      <c r="J447" s="3">
        <v>2.7012000000000001E-2</v>
      </c>
      <c r="K447" s="3">
        <v>0.28319166666700002</v>
      </c>
      <c r="L447" s="3">
        <v>1.48264666667</v>
      </c>
      <c r="M447" s="3" t="s">
        <v>391</v>
      </c>
      <c r="N447" s="3"/>
      <c r="O447" s="3" t="s">
        <v>5347</v>
      </c>
      <c r="P447" s="3" t="s">
        <v>344</v>
      </c>
      <c r="Q447" s="3" t="s">
        <v>5348</v>
      </c>
      <c r="R447" s="3" t="s">
        <v>344</v>
      </c>
      <c r="S447" s="3">
        <v>8.1424749999999992</v>
      </c>
      <c r="T447" s="3">
        <v>9.9258649999999999</v>
      </c>
      <c r="U447" s="3">
        <v>1.6637296735200001E-2</v>
      </c>
      <c r="V447" s="3">
        <v>0.39418318393599999</v>
      </c>
      <c r="W447" s="3">
        <v>-1.1994549999999999</v>
      </c>
      <c r="X447" s="2" t="s">
        <v>5349</v>
      </c>
      <c r="Y447" s="3" t="s">
        <v>5350</v>
      </c>
      <c r="Z447" s="3" t="s">
        <v>32</v>
      </c>
      <c r="AA447" s="3" t="s">
        <v>391</v>
      </c>
      <c r="AB447" s="3" t="s">
        <v>395</v>
      </c>
      <c r="AC447" s="3" t="s">
        <v>582</v>
      </c>
      <c r="AD447" s="3">
        <v>3</v>
      </c>
      <c r="AE447" s="2" t="s">
        <v>5344</v>
      </c>
      <c r="AF447" s="2" t="s">
        <v>5346</v>
      </c>
    </row>
    <row r="448" spans="1:32" x14ac:dyDescent="0.25">
      <c r="A448" s="2" t="s">
        <v>5022</v>
      </c>
      <c r="B448" s="3">
        <v>-1.350965</v>
      </c>
      <c r="C448" s="2" t="s">
        <v>5023</v>
      </c>
      <c r="D448" s="2" t="s">
        <v>5024</v>
      </c>
      <c r="E448" s="3" t="s">
        <v>374</v>
      </c>
      <c r="F448" s="3" t="s">
        <v>2805</v>
      </c>
      <c r="G448" s="3" t="s">
        <v>317</v>
      </c>
      <c r="H448" s="2" t="s">
        <v>5025</v>
      </c>
      <c r="I448" s="3">
        <v>6.7227155359100002E-3</v>
      </c>
      <c r="J448" s="3">
        <v>2.7078999999999999E-2</v>
      </c>
      <c r="K448" s="3">
        <v>1.0616983333300001</v>
      </c>
      <c r="L448" s="3">
        <v>1.350965</v>
      </c>
      <c r="M448" s="3" t="s">
        <v>374</v>
      </c>
      <c r="N448" s="3"/>
      <c r="O448" s="3" t="s">
        <v>5026</v>
      </c>
      <c r="P448" s="3" t="s">
        <v>5027</v>
      </c>
      <c r="Q448" s="3" t="s">
        <v>5028</v>
      </c>
      <c r="R448" s="3" t="s">
        <v>5029</v>
      </c>
      <c r="S448" s="3">
        <v>6.0163650000000004</v>
      </c>
      <c r="T448" s="3">
        <v>7.575882</v>
      </c>
      <c r="U448" s="3">
        <v>6.7227155359100002E-3</v>
      </c>
      <c r="V448" s="3">
        <v>3.0298499940200001E-2</v>
      </c>
      <c r="W448" s="3">
        <v>-0.28926666666700002</v>
      </c>
      <c r="X448" s="2" t="s">
        <v>5030</v>
      </c>
      <c r="Y448" s="3" t="s">
        <v>5031</v>
      </c>
      <c r="Z448" s="3" t="s">
        <v>32</v>
      </c>
      <c r="AA448" s="3" t="s">
        <v>374</v>
      </c>
      <c r="AB448" s="3" t="s">
        <v>337</v>
      </c>
      <c r="AC448" s="3" t="s">
        <v>765</v>
      </c>
      <c r="AD448" s="3">
        <v>3</v>
      </c>
      <c r="AE448" s="2" t="s">
        <v>5023</v>
      </c>
      <c r="AF448" s="2" t="s">
        <v>5025</v>
      </c>
    </row>
    <row r="449" spans="1:32" x14ac:dyDescent="0.25">
      <c r="A449" s="2" t="s">
        <v>4582</v>
      </c>
      <c r="B449" s="3">
        <v>-1.23922666667</v>
      </c>
      <c r="C449" s="2" t="s">
        <v>250</v>
      </c>
      <c r="D449" s="2" t="s">
        <v>4583</v>
      </c>
      <c r="E449" s="3" t="s">
        <v>422</v>
      </c>
      <c r="F449" s="3" t="s">
        <v>2805</v>
      </c>
      <c r="G449" s="3" t="s">
        <v>317</v>
      </c>
      <c r="H449" s="2" t="s">
        <v>4584</v>
      </c>
      <c r="I449" s="3">
        <v>2.7085999999999999E-2</v>
      </c>
      <c r="J449" s="3">
        <v>2.7085999999999999E-2</v>
      </c>
      <c r="K449" s="3">
        <v>-8.8084999999999997E-2</v>
      </c>
      <c r="L449" s="3">
        <v>1.23922666667</v>
      </c>
      <c r="M449" s="3" t="s">
        <v>422</v>
      </c>
      <c r="N449" s="3"/>
      <c r="O449" s="3" t="s">
        <v>4585</v>
      </c>
      <c r="P449" s="3" t="s">
        <v>2363</v>
      </c>
      <c r="Q449" s="3" t="s">
        <v>4586</v>
      </c>
      <c r="R449" s="3" t="s">
        <v>344</v>
      </c>
      <c r="S449" s="3">
        <v>6.6362050000000004</v>
      </c>
      <c r="T449" s="3">
        <v>8.3955699999999993</v>
      </c>
      <c r="U449" s="3">
        <v>3.0985165704900001E-2</v>
      </c>
      <c r="V449" s="3">
        <v>0.79588058307200005</v>
      </c>
      <c r="W449" s="3">
        <v>-1.32731166667</v>
      </c>
      <c r="X449" s="2" t="s">
        <v>4587</v>
      </c>
      <c r="Y449" s="3" t="s">
        <v>4588</v>
      </c>
      <c r="Z449" s="3" t="s">
        <v>32</v>
      </c>
      <c r="AA449" s="3" t="s">
        <v>422</v>
      </c>
      <c r="AB449" s="3"/>
      <c r="AC449" s="3" t="s">
        <v>2489</v>
      </c>
      <c r="AD449" s="3">
        <v>2</v>
      </c>
      <c r="AE449" s="2" t="s">
        <v>250</v>
      </c>
      <c r="AF449" s="2" t="s">
        <v>4584</v>
      </c>
    </row>
    <row r="450" spans="1:32" x14ac:dyDescent="0.25">
      <c r="A450" s="2" t="s">
        <v>3374</v>
      </c>
      <c r="B450" s="3">
        <v>-1.0719508333300001</v>
      </c>
      <c r="C450" s="2" t="s">
        <v>3375</v>
      </c>
      <c r="D450" s="2" t="s">
        <v>3376</v>
      </c>
      <c r="E450" s="3" t="s">
        <v>3377</v>
      </c>
      <c r="F450" s="3" t="s">
        <v>2805</v>
      </c>
      <c r="G450" s="3" t="s">
        <v>317</v>
      </c>
      <c r="H450" s="2" t="s">
        <v>3378</v>
      </c>
      <c r="I450" s="3">
        <v>7.6608732995999997E-3</v>
      </c>
      <c r="J450" s="3">
        <v>2.7144000000000001E-2</v>
      </c>
      <c r="K450" s="3">
        <v>-3.2779999999999997E-2</v>
      </c>
      <c r="L450" s="3">
        <v>1.0719508333300001</v>
      </c>
      <c r="M450" s="3" t="s">
        <v>3377</v>
      </c>
      <c r="N450" s="3"/>
      <c r="O450" s="3" t="s">
        <v>3379</v>
      </c>
      <c r="P450" s="3" t="s">
        <v>344</v>
      </c>
      <c r="Q450" s="3" t="s">
        <v>3380</v>
      </c>
      <c r="R450" s="3" t="s">
        <v>344</v>
      </c>
      <c r="S450" s="3">
        <v>8.39086</v>
      </c>
      <c r="T450" s="3">
        <v>8.8419150000000002</v>
      </c>
      <c r="U450" s="3">
        <v>7.6608732995999997E-3</v>
      </c>
      <c r="V450" s="3">
        <v>0.79741274271499996</v>
      </c>
      <c r="W450" s="3">
        <v>-1.1047308333300001</v>
      </c>
      <c r="X450" s="2" t="s">
        <v>3381</v>
      </c>
      <c r="Y450" s="3" t="s">
        <v>3382</v>
      </c>
      <c r="Z450" s="3" t="s">
        <v>32</v>
      </c>
      <c r="AA450" s="3" t="s">
        <v>476</v>
      </c>
      <c r="AB450" s="3"/>
      <c r="AC450" s="3" t="s">
        <v>1920</v>
      </c>
      <c r="AD450" s="3">
        <v>2</v>
      </c>
      <c r="AE450" s="2" t="s">
        <v>3375</v>
      </c>
      <c r="AF450" s="2" t="s">
        <v>3378</v>
      </c>
    </row>
    <row r="451" spans="1:32" x14ac:dyDescent="0.25">
      <c r="A451" s="2" t="s">
        <v>3026</v>
      </c>
      <c r="B451" s="3">
        <v>-1.02951888889</v>
      </c>
      <c r="C451" s="2" t="s">
        <v>3027</v>
      </c>
      <c r="D451" s="2" t="s">
        <v>3028</v>
      </c>
      <c r="E451" s="3" t="s">
        <v>357</v>
      </c>
      <c r="F451" s="3" t="s">
        <v>2805</v>
      </c>
      <c r="G451" s="3" t="s">
        <v>317</v>
      </c>
      <c r="H451" s="2" t="s">
        <v>3029</v>
      </c>
      <c r="I451" s="3">
        <v>7.1516595411800004E-3</v>
      </c>
      <c r="J451" s="3">
        <v>2.7146E-2</v>
      </c>
      <c r="K451" s="3">
        <v>1.2295100000000001</v>
      </c>
      <c r="L451" s="3">
        <v>1.02951888889</v>
      </c>
      <c r="M451" s="3" t="s">
        <v>357</v>
      </c>
      <c r="N451" s="3"/>
      <c r="O451" s="3" t="s">
        <v>3030</v>
      </c>
      <c r="P451" s="3" t="s">
        <v>3031</v>
      </c>
      <c r="Q451" s="3" t="s">
        <v>3032</v>
      </c>
      <c r="R451" s="3" t="s">
        <v>3033</v>
      </c>
      <c r="S451" s="3">
        <v>6.1999399999999998</v>
      </c>
      <c r="T451" s="3">
        <v>6.8247933333299997</v>
      </c>
      <c r="U451" s="3">
        <v>7.1516595411800004E-3</v>
      </c>
      <c r="V451" s="3">
        <v>2.7272598796899999E-2</v>
      </c>
      <c r="W451" s="3">
        <v>0.19999111111099999</v>
      </c>
      <c r="X451" s="2" t="s">
        <v>3034</v>
      </c>
      <c r="Y451" s="3" t="s">
        <v>3035</v>
      </c>
      <c r="Z451" s="3" t="s">
        <v>32</v>
      </c>
      <c r="AA451" s="3" t="s">
        <v>357</v>
      </c>
      <c r="AB451" s="3"/>
      <c r="AC451" s="3" t="s">
        <v>757</v>
      </c>
      <c r="AD451" s="3">
        <v>2</v>
      </c>
      <c r="AE451" s="2" t="s">
        <v>3027</v>
      </c>
      <c r="AF451" s="2" t="s">
        <v>3029</v>
      </c>
    </row>
    <row r="452" spans="1:32" x14ac:dyDescent="0.25">
      <c r="A452" s="2" t="s">
        <v>1762</v>
      </c>
      <c r="B452" s="3">
        <v>1.22338708333</v>
      </c>
      <c r="C452" s="2" t="s">
        <v>1763</v>
      </c>
      <c r="D452" s="2" t="s">
        <v>1764</v>
      </c>
      <c r="E452" s="3" t="s">
        <v>589</v>
      </c>
      <c r="F452" s="3" t="s">
        <v>316</v>
      </c>
      <c r="G452" s="3" t="s">
        <v>317</v>
      </c>
      <c r="H452" s="2" t="s">
        <v>1765</v>
      </c>
      <c r="I452" s="3">
        <v>1.75014356186E-2</v>
      </c>
      <c r="J452" s="3">
        <v>2.7175999999999999E-2</v>
      </c>
      <c r="K452" s="3">
        <v>-0.52627999999999997</v>
      </c>
      <c r="L452" s="3">
        <v>-1.22338708333</v>
      </c>
      <c r="M452" s="3"/>
      <c r="N452" s="3" t="s">
        <v>589</v>
      </c>
      <c r="O452" s="3" t="s">
        <v>1766</v>
      </c>
      <c r="P452" s="3" t="s">
        <v>344</v>
      </c>
      <c r="Q452" s="3" t="s">
        <v>1767</v>
      </c>
      <c r="R452" s="3" t="s">
        <v>344</v>
      </c>
      <c r="S452" s="3">
        <v>6.2210700000000001</v>
      </c>
      <c r="T452" s="3">
        <v>6.3643062500000003</v>
      </c>
      <c r="U452" s="3">
        <v>1.75014356186E-2</v>
      </c>
      <c r="V452" s="3">
        <v>0.15606959285300001</v>
      </c>
      <c r="W452" s="3">
        <v>0.69710708333299998</v>
      </c>
      <c r="X452" s="2" t="s">
        <v>1768</v>
      </c>
      <c r="Y452" s="3" t="s">
        <v>1769</v>
      </c>
      <c r="Z452" s="3" t="s">
        <v>32</v>
      </c>
      <c r="AA452" s="3" t="s">
        <v>632</v>
      </c>
      <c r="AB452" s="3" t="s">
        <v>675</v>
      </c>
      <c r="AC452" s="3" t="s">
        <v>1038</v>
      </c>
      <c r="AD452" s="3">
        <v>5</v>
      </c>
      <c r="AE452" s="2" t="s">
        <v>1763</v>
      </c>
      <c r="AF452" s="2" t="s">
        <v>1765</v>
      </c>
    </row>
    <row r="453" spans="1:32" x14ac:dyDescent="0.25">
      <c r="A453" s="2" t="s">
        <v>5651</v>
      </c>
      <c r="B453" s="3">
        <v>-1.63067854167</v>
      </c>
      <c r="C453" s="2" t="s">
        <v>5652</v>
      </c>
      <c r="D453" s="2" t="s">
        <v>5653</v>
      </c>
      <c r="E453" s="3" t="s">
        <v>391</v>
      </c>
      <c r="F453" s="3" t="s">
        <v>2805</v>
      </c>
      <c r="G453" s="3" t="s">
        <v>317</v>
      </c>
      <c r="H453" s="2" t="s">
        <v>5654</v>
      </c>
      <c r="I453" s="3">
        <v>1.7762021390799999E-2</v>
      </c>
      <c r="J453" s="3">
        <v>2.7191E-2</v>
      </c>
      <c r="K453" s="3">
        <v>0.53487166666700003</v>
      </c>
      <c r="L453" s="3">
        <v>1.63067854167</v>
      </c>
      <c r="M453" s="3" t="s">
        <v>391</v>
      </c>
      <c r="N453" s="3"/>
      <c r="O453" s="3" t="s">
        <v>5655</v>
      </c>
      <c r="P453" s="3" t="s">
        <v>5656</v>
      </c>
      <c r="Q453" s="3" t="s">
        <v>5657</v>
      </c>
      <c r="R453" s="3" t="s">
        <v>344</v>
      </c>
      <c r="S453" s="3">
        <v>6.5796349999999997</v>
      </c>
      <c r="T453" s="3">
        <v>8.0122231250000002</v>
      </c>
      <c r="U453" s="3">
        <v>1.7762021390799999E-2</v>
      </c>
      <c r="V453" s="3">
        <v>6.7149953133200005E-2</v>
      </c>
      <c r="W453" s="3">
        <v>-1.0958068750000001</v>
      </c>
      <c r="X453" s="2" t="s">
        <v>5658</v>
      </c>
      <c r="Y453" s="3" t="s">
        <v>5659</v>
      </c>
      <c r="Z453" s="3" t="s">
        <v>31</v>
      </c>
      <c r="AA453" s="3" t="s">
        <v>391</v>
      </c>
      <c r="AB453" s="3"/>
      <c r="AC453" s="3" t="s">
        <v>652</v>
      </c>
      <c r="AD453" s="3">
        <v>2</v>
      </c>
      <c r="AE453" s="2" t="s">
        <v>5652</v>
      </c>
      <c r="AF453" s="2" t="s">
        <v>5654</v>
      </c>
    </row>
    <row r="454" spans="1:32" x14ac:dyDescent="0.25">
      <c r="A454" s="2" t="s">
        <v>3574</v>
      </c>
      <c r="B454" s="3">
        <v>-1.0920570833300001</v>
      </c>
      <c r="C454" s="2" t="s">
        <v>3575</v>
      </c>
      <c r="D454" s="2" t="s">
        <v>3576</v>
      </c>
      <c r="E454" s="3" t="s">
        <v>1435</v>
      </c>
      <c r="F454" s="3" t="s">
        <v>2805</v>
      </c>
      <c r="G454" s="3" t="s">
        <v>317</v>
      </c>
      <c r="H454" s="2" t="s">
        <v>3577</v>
      </c>
      <c r="I454" s="3">
        <v>6.5052750534000002E-3</v>
      </c>
      <c r="J454" s="3">
        <v>2.7210000000000002E-2</v>
      </c>
      <c r="K454" s="3">
        <v>1.2616116666699999</v>
      </c>
      <c r="L454" s="3">
        <v>1.0920570833300001</v>
      </c>
      <c r="M454" s="3" t="s">
        <v>1435</v>
      </c>
      <c r="N454" s="3"/>
      <c r="O454" s="3" t="s">
        <v>344</v>
      </c>
      <c r="P454" s="3" t="s">
        <v>344</v>
      </c>
      <c r="Q454" s="3"/>
      <c r="R454" s="3" t="s">
        <v>3578</v>
      </c>
      <c r="S454" s="3">
        <v>6.9114950000000004</v>
      </c>
      <c r="T454" s="3">
        <v>7.3584359375000004</v>
      </c>
      <c r="U454" s="3">
        <v>6.5052750534000002E-3</v>
      </c>
      <c r="V454" s="3">
        <v>4.3533141384699998E-3</v>
      </c>
      <c r="W454" s="3">
        <v>0.169554583333</v>
      </c>
      <c r="X454" s="2" t="s">
        <v>3579</v>
      </c>
      <c r="Y454" s="3" t="s">
        <v>3580</v>
      </c>
      <c r="Z454" s="3" t="s">
        <v>31</v>
      </c>
      <c r="AA454" s="3" t="s">
        <v>1435</v>
      </c>
      <c r="AB454" s="3"/>
      <c r="AC454" s="3" t="s">
        <v>3581</v>
      </c>
      <c r="AD454" s="3">
        <v>2</v>
      </c>
      <c r="AE454" s="2" t="s">
        <v>3575</v>
      </c>
      <c r="AF454" s="2" t="s">
        <v>3577</v>
      </c>
    </row>
    <row r="455" spans="1:32" x14ac:dyDescent="0.25">
      <c r="A455" s="2" t="s">
        <v>2961</v>
      </c>
      <c r="B455" s="3">
        <v>-1.02477833333</v>
      </c>
      <c r="C455" s="2" t="s">
        <v>2962</v>
      </c>
      <c r="D455" s="2" t="s">
        <v>2963</v>
      </c>
      <c r="E455" s="3" t="s">
        <v>2327</v>
      </c>
      <c r="F455" s="3" t="s">
        <v>2805</v>
      </c>
      <c r="G455" s="3" t="s">
        <v>317</v>
      </c>
      <c r="H455" s="2" t="s">
        <v>2964</v>
      </c>
      <c r="I455" s="3">
        <v>2.7355999999999998E-2</v>
      </c>
      <c r="J455" s="3">
        <v>2.7355999999999998E-2</v>
      </c>
      <c r="K455" s="3">
        <v>0.25613000000000002</v>
      </c>
      <c r="L455" s="3">
        <v>1.02477833333</v>
      </c>
      <c r="M455" s="3" t="s">
        <v>2327</v>
      </c>
      <c r="N455" s="3"/>
      <c r="O455" s="3" t="s">
        <v>344</v>
      </c>
      <c r="P455" s="3" t="s">
        <v>344</v>
      </c>
      <c r="Q455" s="3"/>
      <c r="R455" s="3" t="s">
        <v>344</v>
      </c>
      <c r="S455" s="3">
        <v>7.8895099999999996</v>
      </c>
      <c r="T455" s="3">
        <v>7.9619450000000001</v>
      </c>
      <c r="U455" s="3">
        <v>2.94479007705E-2</v>
      </c>
      <c r="V455" s="3">
        <v>0.42745790253400001</v>
      </c>
      <c r="W455" s="3">
        <v>-0.76864833333299998</v>
      </c>
      <c r="X455" s="2" t="s">
        <v>2965</v>
      </c>
      <c r="Y455" s="3" t="s">
        <v>2966</v>
      </c>
      <c r="Z455" s="3" t="s">
        <v>32</v>
      </c>
      <c r="AA455" s="3" t="s">
        <v>615</v>
      </c>
      <c r="AB455" s="3"/>
      <c r="AC455" s="3" t="s">
        <v>840</v>
      </c>
      <c r="AD455" s="3">
        <v>2</v>
      </c>
      <c r="AE455" s="2" t="s">
        <v>2962</v>
      </c>
      <c r="AF455" s="2" t="s">
        <v>2964</v>
      </c>
    </row>
    <row r="456" spans="1:32" x14ac:dyDescent="0.25">
      <c r="A456" s="2" t="s">
        <v>1209</v>
      </c>
      <c r="B456" s="3">
        <v>1.5080837499999999</v>
      </c>
      <c r="C456" s="2" t="s">
        <v>1210</v>
      </c>
      <c r="D456" s="2" t="s">
        <v>1211</v>
      </c>
      <c r="E456" s="3" t="s">
        <v>400</v>
      </c>
      <c r="F456" s="3" t="s">
        <v>316</v>
      </c>
      <c r="G456" s="3" t="s">
        <v>317</v>
      </c>
      <c r="H456" s="2" t="s">
        <v>1212</v>
      </c>
      <c r="I456" s="3">
        <v>6.0660032814300003E-3</v>
      </c>
      <c r="J456" s="3">
        <v>2.7517E-2</v>
      </c>
      <c r="K456" s="3">
        <v>-1.48891</v>
      </c>
      <c r="L456" s="3">
        <v>-1.5080837499999999</v>
      </c>
      <c r="M456" s="3"/>
      <c r="N456" s="3" t="s">
        <v>400</v>
      </c>
      <c r="O456" s="3" t="s">
        <v>1213</v>
      </c>
      <c r="P456" s="3" t="s">
        <v>1214</v>
      </c>
      <c r="Q456" s="3" t="s">
        <v>1215</v>
      </c>
      <c r="R456" s="3" t="s">
        <v>1216</v>
      </c>
      <c r="S456" s="3">
        <v>8.7695799999999995</v>
      </c>
      <c r="T456" s="3">
        <v>7.9406487500000003</v>
      </c>
      <c r="U456" s="3">
        <v>6.0660032814300003E-3</v>
      </c>
      <c r="V456" s="3">
        <v>9.8734781003599996E-3</v>
      </c>
      <c r="W456" s="3">
        <v>1.917375E-2</v>
      </c>
      <c r="X456" s="2" t="s">
        <v>1217</v>
      </c>
      <c r="Y456" s="3" t="s">
        <v>1218</v>
      </c>
      <c r="Z456" s="3" t="s">
        <v>32</v>
      </c>
      <c r="AA456" s="3" t="s">
        <v>407</v>
      </c>
      <c r="AB456" s="3"/>
      <c r="AC456" s="3" t="s">
        <v>531</v>
      </c>
      <c r="AD456" s="3">
        <v>2</v>
      </c>
      <c r="AE456" s="2" t="s">
        <v>1210</v>
      </c>
      <c r="AF456" s="2" t="s">
        <v>1212</v>
      </c>
    </row>
    <row r="457" spans="1:32" x14ac:dyDescent="0.25">
      <c r="A457" s="2" t="s">
        <v>3392</v>
      </c>
      <c r="B457" s="3">
        <v>-1.07264595238</v>
      </c>
      <c r="C457" s="2" t="s">
        <v>3393</v>
      </c>
      <c r="D457" s="2" t="s">
        <v>3394</v>
      </c>
      <c r="E457" s="3" t="s">
        <v>3395</v>
      </c>
      <c r="F457" s="3" t="s">
        <v>2805</v>
      </c>
      <c r="G457" s="3" t="s">
        <v>317</v>
      </c>
      <c r="H457" s="2" t="s">
        <v>3396</v>
      </c>
      <c r="I457" s="3">
        <v>2.7583E-2</v>
      </c>
      <c r="J457" s="3">
        <v>2.7583E-2</v>
      </c>
      <c r="K457" s="3">
        <v>0.39361166666699998</v>
      </c>
      <c r="L457" s="3">
        <v>1.07264595238</v>
      </c>
      <c r="M457" s="3" t="s">
        <v>3395</v>
      </c>
      <c r="N457" s="3"/>
      <c r="O457" s="3" t="s">
        <v>344</v>
      </c>
      <c r="P457" s="3" t="s">
        <v>344</v>
      </c>
      <c r="Q457" s="3"/>
      <c r="R457" s="3" t="s">
        <v>344</v>
      </c>
      <c r="S457" s="3">
        <v>6.0499150000000004</v>
      </c>
      <c r="T457" s="3">
        <v>8.1980914285700006</v>
      </c>
      <c r="U457" s="3">
        <v>3.3202298305499998E-2</v>
      </c>
      <c r="V457" s="3">
        <v>0.22341611571100001</v>
      </c>
      <c r="W457" s="3">
        <v>-0.67903428571400004</v>
      </c>
      <c r="X457" s="2" t="s">
        <v>3397</v>
      </c>
      <c r="Y457" s="3" t="s">
        <v>3398</v>
      </c>
      <c r="Z457" s="3" t="s">
        <v>31</v>
      </c>
      <c r="AA457" s="3" t="s">
        <v>315</v>
      </c>
      <c r="AB457" s="3"/>
      <c r="AC457" s="3" t="s">
        <v>315</v>
      </c>
      <c r="AD457" s="3">
        <v>2</v>
      </c>
      <c r="AE457" s="2" t="s">
        <v>3393</v>
      </c>
      <c r="AF457" s="2" t="s">
        <v>3396</v>
      </c>
    </row>
    <row r="458" spans="1:32" x14ac:dyDescent="0.25">
      <c r="A458" s="2" t="s">
        <v>409</v>
      </c>
      <c r="B458" s="3">
        <v>1.7160406666700001</v>
      </c>
      <c r="C458" s="2" t="s">
        <v>410</v>
      </c>
      <c r="D458" s="2" t="s">
        <v>411</v>
      </c>
      <c r="E458" s="3" t="s">
        <v>589</v>
      </c>
      <c r="F458" s="3" t="s">
        <v>316</v>
      </c>
      <c r="G458" s="3" t="s">
        <v>317</v>
      </c>
      <c r="H458" s="2" t="s">
        <v>810</v>
      </c>
      <c r="I458" s="3">
        <v>1.77448905767E-2</v>
      </c>
      <c r="J458" s="3">
        <v>2.7604E-2</v>
      </c>
      <c r="K458" s="3">
        <v>-2.8546800000000001</v>
      </c>
      <c r="L458" s="3">
        <v>-1.7160406666700001</v>
      </c>
      <c r="M458" s="3"/>
      <c r="N458" s="3" t="s">
        <v>589</v>
      </c>
      <c r="O458" s="3" t="s">
        <v>414</v>
      </c>
      <c r="P458" s="3" t="s">
        <v>344</v>
      </c>
      <c r="Q458" s="3" t="s">
        <v>415</v>
      </c>
      <c r="R458" s="3" t="s">
        <v>811</v>
      </c>
      <c r="S458" s="3">
        <v>12.4657</v>
      </c>
      <c r="T458" s="3">
        <v>13.64278</v>
      </c>
      <c r="U458" s="3">
        <v>1.77448905767E-2</v>
      </c>
      <c r="V458" s="3">
        <v>1.10242471878E-3</v>
      </c>
      <c r="W458" s="3">
        <v>-1.13863933333</v>
      </c>
      <c r="X458" s="2" t="s">
        <v>416</v>
      </c>
      <c r="Y458" s="3" t="s">
        <v>812</v>
      </c>
      <c r="Z458" s="3" t="s">
        <v>32</v>
      </c>
      <c r="AA458" s="3" t="s">
        <v>625</v>
      </c>
      <c r="AB458" s="3" t="s">
        <v>813</v>
      </c>
      <c r="AC458" s="3" t="s">
        <v>418</v>
      </c>
      <c r="AD458" s="3">
        <v>3</v>
      </c>
      <c r="AE458" s="2" t="s">
        <v>410</v>
      </c>
      <c r="AF458" s="2" t="s">
        <v>810</v>
      </c>
    </row>
    <row r="459" spans="1:32" x14ac:dyDescent="0.25">
      <c r="A459" s="2" t="s">
        <v>2300</v>
      </c>
      <c r="B459" s="3">
        <v>1.11889333333</v>
      </c>
      <c r="C459" s="2" t="s">
        <v>2301</v>
      </c>
      <c r="D459" s="2" t="s">
        <v>2302</v>
      </c>
      <c r="E459" s="3" t="s">
        <v>1186</v>
      </c>
      <c r="F459" s="3" t="s">
        <v>316</v>
      </c>
      <c r="G459" s="3" t="s">
        <v>317</v>
      </c>
      <c r="H459" s="2" t="s">
        <v>2303</v>
      </c>
      <c r="I459" s="3">
        <v>5.5564686678299998E-3</v>
      </c>
      <c r="J459" s="3">
        <v>2.7629000000000001E-2</v>
      </c>
      <c r="K459" s="3">
        <v>-8.71133333333E-2</v>
      </c>
      <c r="L459" s="3">
        <v>-1.11889333333</v>
      </c>
      <c r="M459" s="3"/>
      <c r="N459" s="3" t="s">
        <v>1186</v>
      </c>
      <c r="O459" s="3" t="s">
        <v>2304</v>
      </c>
      <c r="P459" s="3" t="s">
        <v>2305</v>
      </c>
      <c r="Q459" s="3" t="s">
        <v>2306</v>
      </c>
      <c r="R459" s="3" t="s">
        <v>2307</v>
      </c>
      <c r="S459" s="3">
        <v>7.3129999999999997</v>
      </c>
      <c r="T459" s="3">
        <v>8.2115799999999997</v>
      </c>
      <c r="U459" s="3">
        <v>5.5564686678299998E-3</v>
      </c>
      <c r="V459" s="3">
        <v>0.46838957298200001</v>
      </c>
      <c r="W459" s="3">
        <v>1.0317799999999999</v>
      </c>
      <c r="X459" s="2" t="s">
        <v>2308</v>
      </c>
      <c r="Y459" s="3" t="s">
        <v>2309</v>
      </c>
      <c r="Z459" s="3" t="s">
        <v>32</v>
      </c>
      <c r="AA459" s="3" t="s">
        <v>2310</v>
      </c>
      <c r="AB459" s="3" t="s">
        <v>506</v>
      </c>
      <c r="AC459" s="3" t="s">
        <v>428</v>
      </c>
      <c r="AD459" s="3">
        <v>3</v>
      </c>
      <c r="AE459" s="2" t="s">
        <v>2301</v>
      </c>
      <c r="AF459" s="2" t="s">
        <v>2303</v>
      </c>
    </row>
    <row r="460" spans="1:32" x14ac:dyDescent="0.25">
      <c r="A460" s="2" t="s">
        <v>477</v>
      </c>
      <c r="B460" s="3">
        <v>1.421945</v>
      </c>
      <c r="C460" s="2" t="s">
        <v>478</v>
      </c>
      <c r="D460" s="2" t="s">
        <v>479</v>
      </c>
      <c r="E460" s="3" t="s">
        <v>1306</v>
      </c>
      <c r="F460" s="3" t="s">
        <v>316</v>
      </c>
      <c r="G460" s="3" t="s">
        <v>317</v>
      </c>
      <c r="H460" s="2" t="s">
        <v>1307</v>
      </c>
      <c r="I460" s="3">
        <v>2.0052676077600001E-2</v>
      </c>
      <c r="J460" s="3">
        <v>2.7711E-2</v>
      </c>
      <c r="K460" s="3">
        <v>-2.4287299999999998</v>
      </c>
      <c r="L460" s="3">
        <v>-1.421945</v>
      </c>
      <c r="M460" s="3"/>
      <c r="N460" s="3" t="s">
        <v>1306</v>
      </c>
      <c r="O460" s="3" t="s">
        <v>482</v>
      </c>
      <c r="P460" s="3" t="s">
        <v>483</v>
      </c>
      <c r="Q460" s="3" t="s">
        <v>484</v>
      </c>
      <c r="R460" s="3" t="s">
        <v>1308</v>
      </c>
      <c r="S460" s="3">
        <v>8.9632100000000001</v>
      </c>
      <c r="T460" s="3">
        <v>7.3694674999999998</v>
      </c>
      <c r="U460" s="3">
        <v>2.0052676077600001E-2</v>
      </c>
      <c r="V460" s="3">
        <v>2.7903912551499998E-3</v>
      </c>
      <c r="W460" s="3">
        <v>-1.006785</v>
      </c>
      <c r="X460" s="2" t="s">
        <v>486</v>
      </c>
      <c r="Y460" s="3" t="s">
        <v>1309</v>
      </c>
      <c r="Z460" s="3" t="s">
        <v>32</v>
      </c>
      <c r="AA460" s="3" t="s">
        <v>1306</v>
      </c>
      <c r="AB460" s="3"/>
      <c r="AC460" s="3" t="s">
        <v>488</v>
      </c>
      <c r="AD460" s="3">
        <v>2</v>
      </c>
      <c r="AE460" s="2" t="s">
        <v>478</v>
      </c>
      <c r="AF460" s="2" t="s">
        <v>1307</v>
      </c>
    </row>
    <row r="461" spans="1:32" x14ac:dyDescent="0.25">
      <c r="A461" s="2" t="s">
        <v>2542</v>
      </c>
      <c r="B461" s="3">
        <v>1.0513303333299999</v>
      </c>
      <c r="C461" s="2" t="s">
        <v>2543</v>
      </c>
      <c r="D461" s="2" t="s">
        <v>2544</v>
      </c>
      <c r="E461" s="3" t="s">
        <v>922</v>
      </c>
      <c r="F461" s="3" t="s">
        <v>316</v>
      </c>
      <c r="G461" s="3" t="s">
        <v>317</v>
      </c>
      <c r="H461" s="2" t="s">
        <v>2545</v>
      </c>
      <c r="I461" s="3">
        <v>8.0487011567399996E-3</v>
      </c>
      <c r="J461" s="3">
        <v>2.7754000000000001E-2</v>
      </c>
      <c r="K461" s="3">
        <v>-2.01348666667</v>
      </c>
      <c r="L461" s="3">
        <v>-1.0513303333299999</v>
      </c>
      <c r="M461" s="3"/>
      <c r="N461" s="3" t="s">
        <v>922</v>
      </c>
      <c r="O461" s="3" t="s">
        <v>344</v>
      </c>
      <c r="P461" s="3" t="s">
        <v>344</v>
      </c>
      <c r="Q461" s="3"/>
      <c r="R461" s="3" t="s">
        <v>2546</v>
      </c>
      <c r="S461" s="3">
        <v>7.1294300000000002</v>
      </c>
      <c r="T461" s="3">
        <v>7.9755089999999997</v>
      </c>
      <c r="U461" s="3">
        <v>8.0487011567399996E-3</v>
      </c>
      <c r="V461" s="3">
        <v>1.6163084812599999E-2</v>
      </c>
      <c r="W461" s="3">
        <v>-0.96215633333299999</v>
      </c>
      <c r="X461" s="2" t="s">
        <v>2547</v>
      </c>
      <c r="Y461" s="3" t="s">
        <v>2548</v>
      </c>
      <c r="Z461" s="3" t="s">
        <v>31</v>
      </c>
      <c r="AA461" s="3" t="s">
        <v>922</v>
      </c>
      <c r="AB461" s="3"/>
      <c r="AC461" s="3" t="s">
        <v>1017</v>
      </c>
      <c r="AD461" s="3">
        <v>2</v>
      </c>
      <c r="AE461" s="2" t="s">
        <v>2543</v>
      </c>
      <c r="AF461" s="2" t="s">
        <v>2545</v>
      </c>
    </row>
    <row r="462" spans="1:32" x14ac:dyDescent="0.25">
      <c r="A462" s="2" t="s">
        <v>4281</v>
      </c>
      <c r="B462" s="3">
        <v>-1.1867399999999999</v>
      </c>
      <c r="C462" s="2" t="s">
        <v>4282</v>
      </c>
      <c r="D462" s="2" t="s">
        <v>4283</v>
      </c>
      <c r="E462" s="3" t="s">
        <v>1186</v>
      </c>
      <c r="F462" s="3" t="s">
        <v>2805</v>
      </c>
      <c r="G462" s="3" t="s">
        <v>317</v>
      </c>
      <c r="H462" s="2" t="s">
        <v>4284</v>
      </c>
      <c r="I462" s="3">
        <v>7.7455808058700002E-3</v>
      </c>
      <c r="J462" s="3">
        <v>2.7876000000000001E-2</v>
      </c>
      <c r="K462" s="3">
        <v>1.4475766666700001</v>
      </c>
      <c r="L462" s="3">
        <v>1.1867399999999999</v>
      </c>
      <c r="M462" s="3" t="s">
        <v>1186</v>
      </c>
      <c r="N462" s="3"/>
      <c r="O462" s="3" t="s">
        <v>4285</v>
      </c>
      <c r="P462" s="3" t="s">
        <v>4286</v>
      </c>
      <c r="Q462" s="3" t="s">
        <v>4287</v>
      </c>
      <c r="R462" s="3" t="s">
        <v>4288</v>
      </c>
      <c r="S462" s="3">
        <v>7.8609200000000001</v>
      </c>
      <c r="T462" s="3">
        <v>8.6764633333300001</v>
      </c>
      <c r="U462" s="3">
        <v>7.7455808058700002E-3</v>
      </c>
      <c r="V462" s="3">
        <v>1.26040373607E-2</v>
      </c>
      <c r="W462" s="3">
        <v>0.26083666666700001</v>
      </c>
      <c r="X462" s="2" t="s">
        <v>4289</v>
      </c>
      <c r="Y462" s="3" t="s">
        <v>4290</v>
      </c>
      <c r="Z462" s="3" t="s">
        <v>32</v>
      </c>
      <c r="AA462" s="3" t="s">
        <v>1186</v>
      </c>
      <c r="AB462" s="3" t="s">
        <v>395</v>
      </c>
      <c r="AC462" s="3" t="s">
        <v>4291</v>
      </c>
      <c r="AD462" s="3">
        <v>3</v>
      </c>
      <c r="AE462" s="2" t="s">
        <v>4282</v>
      </c>
      <c r="AF462" s="2" t="s">
        <v>4284</v>
      </c>
    </row>
    <row r="463" spans="1:32" x14ac:dyDescent="0.25">
      <c r="A463" s="2" t="s">
        <v>961</v>
      </c>
      <c r="B463" s="3">
        <v>1.6081766666699999</v>
      </c>
      <c r="C463" s="2" t="s">
        <v>962</v>
      </c>
      <c r="D463" s="2" t="s">
        <v>963</v>
      </c>
      <c r="E463" s="3" t="s">
        <v>632</v>
      </c>
      <c r="F463" s="3" t="s">
        <v>316</v>
      </c>
      <c r="G463" s="3" t="s">
        <v>317</v>
      </c>
      <c r="H463" s="2" t="s">
        <v>964</v>
      </c>
      <c r="I463" s="3">
        <v>1.63632550829E-2</v>
      </c>
      <c r="J463" s="3">
        <v>2.7928000000000001E-2</v>
      </c>
      <c r="K463" s="3">
        <v>-0.34693000000000002</v>
      </c>
      <c r="L463" s="3">
        <v>-1.6081766666699999</v>
      </c>
      <c r="M463" s="3"/>
      <c r="N463" s="3" t="s">
        <v>632</v>
      </c>
      <c r="O463" s="3" t="s">
        <v>965</v>
      </c>
      <c r="P463" s="3" t="s">
        <v>966</v>
      </c>
      <c r="Q463" s="3" t="s">
        <v>967</v>
      </c>
      <c r="R463" s="3" t="s">
        <v>344</v>
      </c>
      <c r="S463" s="3">
        <v>7.9339599999999999</v>
      </c>
      <c r="T463" s="3">
        <v>6.1194600000000001</v>
      </c>
      <c r="U463" s="3">
        <v>1.63632550829E-2</v>
      </c>
      <c r="V463" s="3">
        <v>0.49960489850700002</v>
      </c>
      <c r="W463" s="3">
        <v>1.26124666667</v>
      </c>
      <c r="X463" s="2" t="s">
        <v>968</v>
      </c>
      <c r="Y463" s="3" t="s">
        <v>969</v>
      </c>
      <c r="Z463" s="3" t="s">
        <v>31</v>
      </c>
      <c r="AA463" s="3" t="s">
        <v>632</v>
      </c>
      <c r="AB463" s="3"/>
      <c r="AC463" s="3" t="s">
        <v>536</v>
      </c>
      <c r="AD463" s="3">
        <v>2</v>
      </c>
      <c r="AE463" s="2" t="s">
        <v>962</v>
      </c>
      <c r="AF463" s="2" t="s">
        <v>964</v>
      </c>
    </row>
    <row r="464" spans="1:32" x14ac:dyDescent="0.25">
      <c r="A464" s="2" t="s">
        <v>1112</v>
      </c>
      <c r="B464" s="3">
        <v>1.5389164583299999</v>
      </c>
      <c r="C464" s="2" t="s">
        <v>1113</v>
      </c>
      <c r="D464" s="2" t="s">
        <v>1114</v>
      </c>
      <c r="E464" s="3" t="s">
        <v>615</v>
      </c>
      <c r="F464" s="3" t="s">
        <v>316</v>
      </c>
      <c r="G464" s="3" t="s">
        <v>317</v>
      </c>
      <c r="H464" s="2" t="s">
        <v>1115</v>
      </c>
      <c r="I464" s="3">
        <v>5.8320013860999999E-3</v>
      </c>
      <c r="J464" s="3">
        <v>2.7949999999999999E-2</v>
      </c>
      <c r="K464" s="3">
        <v>1.1381666666699999E-2</v>
      </c>
      <c r="L464" s="3">
        <v>-1.5389164583299999</v>
      </c>
      <c r="M464" s="3"/>
      <c r="N464" s="3" t="s">
        <v>615</v>
      </c>
      <c r="O464" s="3" t="s">
        <v>344</v>
      </c>
      <c r="P464" s="3" t="s">
        <v>344</v>
      </c>
      <c r="Q464" s="3"/>
      <c r="R464" s="3" t="s">
        <v>344</v>
      </c>
      <c r="S464" s="3">
        <v>8.2335849999999997</v>
      </c>
      <c r="T464" s="3">
        <v>5.8452193750000001</v>
      </c>
      <c r="U464" s="3">
        <v>5.8320013860999999E-3</v>
      </c>
      <c r="V464" s="3">
        <v>0.96468430254299997</v>
      </c>
      <c r="W464" s="3">
        <v>1.5502981250000001</v>
      </c>
      <c r="X464" s="2" t="s">
        <v>1116</v>
      </c>
      <c r="Y464" s="3" t="s">
        <v>1117</v>
      </c>
      <c r="Z464" s="3" t="s">
        <v>31</v>
      </c>
      <c r="AA464" s="3" t="s">
        <v>652</v>
      </c>
      <c r="AB464" s="3"/>
      <c r="AC464" s="3" t="s">
        <v>428</v>
      </c>
      <c r="AD464" s="3">
        <v>2</v>
      </c>
      <c r="AE464" s="2" t="s">
        <v>1113</v>
      </c>
      <c r="AF464" s="2" t="s">
        <v>1115</v>
      </c>
    </row>
    <row r="465" spans="1:32" x14ac:dyDescent="0.25">
      <c r="A465" s="2" t="s">
        <v>1445</v>
      </c>
      <c r="B465" s="3">
        <v>1.36478533333</v>
      </c>
      <c r="C465" s="2" t="s">
        <v>1446</v>
      </c>
      <c r="D465" s="2" t="s">
        <v>1447</v>
      </c>
      <c r="E465" s="3" t="s">
        <v>582</v>
      </c>
      <c r="F465" s="3" t="s">
        <v>316</v>
      </c>
      <c r="G465" s="3" t="s">
        <v>317</v>
      </c>
      <c r="H465" s="2" t="s">
        <v>1448</v>
      </c>
      <c r="I465" s="3">
        <v>2.1942180201799999E-2</v>
      </c>
      <c r="J465" s="3">
        <v>2.8018000000000001E-2</v>
      </c>
      <c r="K465" s="3">
        <v>-2.6665199999999998</v>
      </c>
      <c r="L465" s="3">
        <v>-1.36478533333</v>
      </c>
      <c r="M465" s="3"/>
      <c r="N465" s="3" t="s">
        <v>582</v>
      </c>
      <c r="O465" s="3" t="s">
        <v>1449</v>
      </c>
      <c r="P465" s="3" t="s">
        <v>1450</v>
      </c>
      <c r="Q465" s="3" t="s">
        <v>1451</v>
      </c>
      <c r="R465" s="3" t="s">
        <v>344</v>
      </c>
      <c r="S465" s="3">
        <v>6.7486499999999996</v>
      </c>
      <c r="T465" s="3">
        <v>6.7291100000000004</v>
      </c>
      <c r="U465" s="3">
        <v>2.1942180201799999E-2</v>
      </c>
      <c r="V465" s="3">
        <v>1.4967037247400001E-3</v>
      </c>
      <c r="W465" s="3">
        <v>-1.30173466667</v>
      </c>
      <c r="X465" s="2" t="s">
        <v>1452</v>
      </c>
      <c r="Y465" s="3" t="s">
        <v>1453</v>
      </c>
      <c r="Z465" s="3" t="s">
        <v>32</v>
      </c>
      <c r="AA465" s="3" t="s">
        <v>582</v>
      </c>
      <c r="AB465" s="3" t="s">
        <v>453</v>
      </c>
      <c r="AC465" s="3" t="s">
        <v>1088</v>
      </c>
      <c r="AD465" s="3">
        <v>3</v>
      </c>
      <c r="AE465" s="2" t="s">
        <v>1446</v>
      </c>
      <c r="AF465" s="2" t="s">
        <v>1448</v>
      </c>
    </row>
    <row r="466" spans="1:32" x14ac:dyDescent="0.25">
      <c r="A466" s="2" t="s">
        <v>2758</v>
      </c>
      <c r="B466" s="3">
        <v>1.0064550000000001</v>
      </c>
      <c r="C466" s="2" t="s">
        <v>2759</v>
      </c>
      <c r="D466" s="2" t="s">
        <v>2760</v>
      </c>
      <c r="E466" s="3" t="s">
        <v>652</v>
      </c>
      <c r="F466" s="3" t="s">
        <v>316</v>
      </c>
      <c r="G466" s="3" t="s">
        <v>317</v>
      </c>
      <c r="H466" s="2" t="s">
        <v>2761</v>
      </c>
      <c r="I466" s="3">
        <v>2.1130195712600001E-2</v>
      </c>
      <c r="J466" s="3">
        <v>2.8049000000000001E-2</v>
      </c>
      <c r="K466" s="3">
        <v>-1.0830183333300001</v>
      </c>
      <c r="L466" s="3">
        <v>-1.0064550000000001</v>
      </c>
      <c r="M466" s="3"/>
      <c r="N466" s="3" t="s">
        <v>652</v>
      </c>
      <c r="O466" s="3" t="s">
        <v>344</v>
      </c>
      <c r="P466" s="3" t="s">
        <v>344</v>
      </c>
      <c r="Q466" s="3"/>
      <c r="R466" s="3" t="s">
        <v>344</v>
      </c>
      <c r="S466" s="3">
        <v>6.3888350000000003</v>
      </c>
      <c r="T466" s="3">
        <v>7.6904444444399997</v>
      </c>
      <c r="U466" s="3">
        <v>2.1130195712600001E-2</v>
      </c>
      <c r="V466" s="3">
        <v>2.67718977358E-2</v>
      </c>
      <c r="W466" s="3">
        <v>-7.6563333333299996E-2</v>
      </c>
      <c r="X466" s="2" t="s">
        <v>2762</v>
      </c>
      <c r="Y466" s="3" t="s">
        <v>2763</v>
      </c>
      <c r="Z466" s="3" t="s">
        <v>31</v>
      </c>
      <c r="AA466" s="3" t="s">
        <v>652</v>
      </c>
      <c r="AB466" s="3"/>
      <c r="AC466" s="3" t="s">
        <v>1186</v>
      </c>
      <c r="AD466" s="3">
        <v>2</v>
      </c>
      <c r="AE466" s="2" t="s">
        <v>2759</v>
      </c>
      <c r="AF466" s="2" t="s">
        <v>2761</v>
      </c>
    </row>
    <row r="467" spans="1:32" x14ac:dyDescent="0.25">
      <c r="A467" s="2" t="s">
        <v>5477</v>
      </c>
      <c r="B467" s="3">
        <v>-1.52805533333</v>
      </c>
      <c r="C467" s="2" t="s">
        <v>5478</v>
      </c>
      <c r="D467" s="2" t="s">
        <v>5479</v>
      </c>
      <c r="E467" s="3" t="s">
        <v>1186</v>
      </c>
      <c r="F467" s="3" t="s">
        <v>2805</v>
      </c>
      <c r="G467" s="3" t="s">
        <v>317</v>
      </c>
      <c r="H467" s="2" t="s">
        <v>5480</v>
      </c>
      <c r="I467" s="3">
        <v>6.0409378000199996E-3</v>
      </c>
      <c r="J467" s="3">
        <v>2.8066000000000001E-2</v>
      </c>
      <c r="K467" s="3">
        <v>0.72261500000000001</v>
      </c>
      <c r="L467" s="3">
        <v>1.52805533333</v>
      </c>
      <c r="M467" s="3" t="s">
        <v>1186</v>
      </c>
      <c r="N467" s="3"/>
      <c r="O467" s="3" t="s">
        <v>5481</v>
      </c>
      <c r="P467" s="3" t="s">
        <v>5482</v>
      </c>
      <c r="Q467" s="3" t="s">
        <v>5483</v>
      </c>
      <c r="R467" s="3" t="s">
        <v>344</v>
      </c>
      <c r="S467" s="3">
        <v>5.6466750000000001</v>
      </c>
      <c r="T467" s="3">
        <v>7.2308630000000003</v>
      </c>
      <c r="U467" s="3">
        <v>6.0409378000199996E-3</v>
      </c>
      <c r="V467" s="3">
        <v>0.22867108157499999</v>
      </c>
      <c r="W467" s="3">
        <v>-0.80544033333300002</v>
      </c>
      <c r="X467" s="2" t="s">
        <v>5484</v>
      </c>
      <c r="Y467" s="3" t="s">
        <v>5485</v>
      </c>
      <c r="Z467" s="3" t="s">
        <v>32</v>
      </c>
      <c r="AA467" s="3" t="s">
        <v>1340</v>
      </c>
      <c r="AB467" s="3" t="s">
        <v>453</v>
      </c>
      <c r="AC467" s="3" t="s">
        <v>1088</v>
      </c>
      <c r="AD467" s="3">
        <v>3</v>
      </c>
      <c r="AE467" s="2" t="s">
        <v>5478</v>
      </c>
      <c r="AF467" s="2" t="s">
        <v>5480</v>
      </c>
    </row>
    <row r="468" spans="1:32" x14ac:dyDescent="0.25">
      <c r="A468" s="2" t="s">
        <v>2690</v>
      </c>
      <c r="B468" s="3">
        <v>1.0246249999999999</v>
      </c>
      <c r="C468" s="2" t="s">
        <v>2691</v>
      </c>
      <c r="D468" s="2" t="s">
        <v>2692</v>
      </c>
      <c r="E468" s="3" t="s">
        <v>659</v>
      </c>
      <c r="F468" s="3" t="s">
        <v>316</v>
      </c>
      <c r="G468" s="3" t="s">
        <v>317</v>
      </c>
      <c r="H468" s="2" t="s">
        <v>2693</v>
      </c>
      <c r="I468" s="3">
        <v>1.8926284014999999E-2</v>
      </c>
      <c r="J468" s="3">
        <v>2.8083E-2</v>
      </c>
      <c r="K468" s="3">
        <v>-0.75168666666700001</v>
      </c>
      <c r="L468" s="3">
        <v>-1.0246249999999999</v>
      </c>
      <c r="M468" s="3"/>
      <c r="N468" s="3" t="s">
        <v>659</v>
      </c>
      <c r="O468" s="3" t="s">
        <v>2694</v>
      </c>
      <c r="P468" s="3" t="s">
        <v>2695</v>
      </c>
      <c r="Q468" s="3" t="s">
        <v>2696</v>
      </c>
      <c r="R468" s="3" t="s">
        <v>2697</v>
      </c>
      <c r="S468" s="3">
        <v>6.7102599999999999</v>
      </c>
      <c r="T468" s="3">
        <v>10.194305</v>
      </c>
      <c r="U468" s="3">
        <v>1.8926284014999999E-2</v>
      </c>
      <c r="V468" s="3">
        <v>4.0742098898100002E-2</v>
      </c>
      <c r="W468" s="3">
        <v>0.27293833333299999</v>
      </c>
      <c r="X468" s="2" t="s">
        <v>2698</v>
      </c>
      <c r="Y468" s="3" t="s">
        <v>2699</v>
      </c>
      <c r="Z468" s="3" t="s">
        <v>32</v>
      </c>
      <c r="AA468" s="3" t="s">
        <v>2700</v>
      </c>
      <c r="AB468" s="3"/>
      <c r="AC468" s="3" t="s">
        <v>2701</v>
      </c>
      <c r="AD468" s="3">
        <v>2</v>
      </c>
      <c r="AE468" s="2" t="s">
        <v>2691</v>
      </c>
      <c r="AF468" s="2" t="s">
        <v>2693</v>
      </c>
    </row>
    <row r="469" spans="1:32" x14ac:dyDescent="0.25">
      <c r="A469" s="2" t="s">
        <v>5546</v>
      </c>
      <c r="B469" s="3">
        <v>-1.55570541667</v>
      </c>
      <c r="C469" s="2" t="s">
        <v>5547</v>
      </c>
      <c r="D469" s="2" t="s">
        <v>5548</v>
      </c>
      <c r="E469" s="3" t="s">
        <v>391</v>
      </c>
      <c r="F469" s="3" t="s">
        <v>2805</v>
      </c>
      <c r="G469" s="3" t="s">
        <v>317</v>
      </c>
      <c r="H469" s="2" t="s">
        <v>5549</v>
      </c>
      <c r="I469" s="3">
        <v>2.8095999999999999E-2</v>
      </c>
      <c r="J469" s="3">
        <v>2.8095999999999999E-2</v>
      </c>
      <c r="K469" s="3">
        <v>0.421733333333</v>
      </c>
      <c r="L469" s="3">
        <v>1.55570541667</v>
      </c>
      <c r="M469" s="3" t="s">
        <v>391</v>
      </c>
      <c r="N469" s="3"/>
      <c r="O469" s="3" t="s">
        <v>5550</v>
      </c>
      <c r="P469" s="3" t="s">
        <v>5551</v>
      </c>
      <c r="Q469" s="3" t="s">
        <v>5552</v>
      </c>
      <c r="R469" s="3" t="s">
        <v>344</v>
      </c>
      <c r="S469" s="3">
        <v>11.24738</v>
      </c>
      <c r="T469" s="3">
        <v>9.4953837500000002</v>
      </c>
      <c r="U469" s="3">
        <v>3.5813894585500002E-2</v>
      </c>
      <c r="V469" s="3">
        <v>6.4375398018400004E-2</v>
      </c>
      <c r="W469" s="3">
        <v>-1.13397208333</v>
      </c>
      <c r="X469" s="2" t="s">
        <v>5553</v>
      </c>
      <c r="Y469" s="3" t="s">
        <v>5554</v>
      </c>
      <c r="Z469" s="3" t="s">
        <v>32</v>
      </c>
      <c r="AA469" s="3" t="s">
        <v>3496</v>
      </c>
      <c r="AB469" s="3"/>
      <c r="AC469" s="3" t="s">
        <v>499</v>
      </c>
      <c r="AD469" s="3">
        <v>2</v>
      </c>
      <c r="AE469" s="2" t="s">
        <v>5547</v>
      </c>
      <c r="AF469" s="2" t="s">
        <v>5549</v>
      </c>
    </row>
    <row r="470" spans="1:32" x14ac:dyDescent="0.25">
      <c r="A470" s="2" t="s">
        <v>919</v>
      </c>
      <c r="B470" s="3">
        <v>-1.21070583333</v>
      </c>
      <c r="C470" s="2" t="s">
        <v>920</v>
      </c>
      <c r="D470" s="2" t="s">
        <v>921</v>
      </c>
      <c r="E470" s="3" t="s">
        <v>632</v>
      </c>
      <c r="F470" s="3" t="s">
        <v>2805</v>
      </c>
      <c r="G470" s="3" t="s">
        <v>317</v>
      </c>
      <c r="H470" s="2" t="s">
        <v>4378</v>
      </c>
      <c r="I470" s="3">
        <v>1.9180467112699998E-2</v>
      </c>
      <c r="J470" s="3">
        <v>2.8244999999999999E-2</v>
      </c>
      <c r="K470" s="3">
        <v>0.49112499999999998</v>
      </c>
      <c r="L470" s="3">
        <v>1.21070583333</v>
      </c>
      <c r="M470" s="3" t="s">
        <v>632</v>
      </c>
      <c r="N470" s="3"/>
      <c r="O470" s="3" t="s">
        <v>4379</v>
      </c>
      <c r="P470" s="3" t="s">
        <v>925</v>
      </c>
      <c r="Q470" s="3" t="s">
        <v>4380</v>
      </c>
      <c r="R470" s="3" t="s">
        <v>344</v>
      </c>
      <c r="S470" s="3">
        <v>6.2987650000000004</v>
      </c>
      <c r="T470" s="3">
        <v>8.6298925000000004</v>
      </c>
      <c r="U470" s="3">
        <v>1.9180467112699998E-2</v>
      </c>
      <c r="V470" s="3">
        <v>0.138641519411</v>
      </c>
      <c r="W470" s="3">
        <v>-0.71958083333300005</v>
      </c>
      <c r="X470" s="2" t="s">
        <v>928</v>
      </c>
      <c r="Y470" s="3" t="s">
        <v>4381</v>
      </c>
      <c r="Z470" s="3" t="s">
        <v>32</v>
      </c>
      <c r="AA470" s="3" t="s">
        <v>2360</v>
      </c>
      <c r="AB470" s="3"/>
      <c r="AC470" s="3" t="s">
        <v>757</v>
      </c>
      <c r="AD470" s="3">
        <v>2</v>
      </c>
      <c r="AE470" s="2" t="s">
        <v>920</v>
      </c>
      <c r="AF470" s="2" t="s">
        <v>4378</v>
      </c>
    </row>
    <row r="471" spans="1:32" x14ac:dyDescent="0.25">
      <c r="A471" s="2" t="s">
        <v>2164</v>
      </c>
      <c r="B471" s="3">
        <v>-1.37681083333</v>
      </c>
      <c r="C471" s="2" t="s">
        <v>2165</v>
      </c>
      <c r="D471" s="2" t="s">
        <v>2166</v>
      </c>
      <c r="E471" s="3" t="s">
        <v>2163</v>
      </c>
      <c r="F471" s="3" t="s">
        <v>2805</v>
      </c>
      <c r="G471" s="3" t="s">
        <v>317</v>
      </c>
      <c r="H471" s="2" t="s">
        <v>5042</v>
      </c>
      <c r="I471" s="3">
        <v>8.4316016582199997E-3</v>
      </c>
      <c r="J471" s="3">
        <v>2.8329E-2</v>
      </c>
      <c r="K471" s="3">
        <v>1.23512666667</v>
      </c>
      <c r="L471" s="3">
        <v>1.37681083333</v>
      </c>
      <c r="M471" s="3" t="s">
        <v>2163</v>
      </c>
      <c r="N471" s="3"/>
      <c r="O471" s="3" t="s">
        <v>5043</v>
      </c>
      <c r="P471" s="3" t="s">
        <v>344</v>
      </c>
      <c r="Q471" s="3" t="s">
        <v>5044</v>
      </c>
      <c r="R471" s="3" t="s">
        <v>344</v>
      </c>
      <c r="S471" s="3">
        <v>7.4903500000000003</v>
      </c>
      <c r="T471" s="3">
        <v>7.6147058333300004</v>
      </c>
      <c r="U471" s="3">
        <v>8.4316016582199997E-3</v>
      </c>
      <c r="V471" s="3">
        <v>5.5296475783299999E-2</v>
      </c>
      <c r="W471" s="3">
        <v>-0.14168416666700001</v>
      </c>
      <c r="X471" s="2" t="s">
        <v>2168</v>
      </c>
      <c r="Y471" s="3" t="s">
        <v>5045</v>
      </c>
      <c r="Z471" s="3" t="s">
        <v>32</v>
      </c>
      <c r="AA471" s="3" t="s">
        <v>2163</v>
      </c>
      <c r="AB471" s="3" t="s">
        <v>675</v>
      </c>
      <c r="AC471" s="3" t="s">
        <v>1543</v>
      </c>
      <c r="AD471" s="3">
        <v>5</v>
      </c>
      <c r="AE471" s="2" t="s">
        <v>2165</v>
      </c>
      <c r="AF471" s="2" t="s">
        <v>5042</v>
      </c>
    </row>
    <row r="472" spans="1:32" x14ac:dyDescent="0.25">
      <c r="A472" s="2" t="s">
        <v>949</v>
      </c>
      <c r="B472" s="3">
        <v>1.4144476666700001</v>
      </c>
      <c r="C472" s="2" t="s">
        <v>950</v>
      </c>
      <c r="D472" s="2" t="s">
        <v>951</v>
      </c>
      <c r="E472" s="3" t="s">
        <v>1310</v>
      </c>
      <c r="F472" s="3" t="s">
        <v>316</v>
      </c>
      <c r="G472" s="3" t="s">
        <v>317</v>
      </c>
      <c r="H472" s="2" t="s">
        <v>1311</v>
      </c>
      <c r="I472" s="3">
        <v>5.8109408118699997E-3</v>
      </c>
      <c r="J472" s="3">
        <v>2.8334999999999999E-2</v>
      </c>
      <c r="K472" s="3">
        <v>-0.13824</v>
      </c>
      <c r="L472" s="3">
        <v>-1.4144476666700001</v>
      </c>
      <c r="M472" s="3"/>
      <c r="N472" s="3" t="s">
        <v>1310</v>
      </c>
      <c r="O472" s="3" t="s">
        <v>1238</v>
      </c>
      <c r="P472" s="3" t="s">
        <v>1239</v>
      </c>
      <c r="Q472" s="3" t="s">
        <v>1240</v>
      </c>
      <c r="R472" s="3" t="s">
        <v>344</v>
      </c>
      <c r="S472" s="3">
        <v>9.5483200000000004</v>
      </c>
      <c r="T472" s="3">
        <v>6.7761009999999997</v>
      </c>
      <c r="U472" s="3">
        <v>5.8109408118699997E-3</v>
      </c>
      <c r="V472" s="3">
        <v>0.66273187228800001</v>
      </c>
      <c r="W472" s="3">
        <v>1.27620766667</v>
      </c>
      <c r="X472" s="2" t="s">
        <v>956</v>
      </c>
      <c r="Y472" s="3" t="s">
        <v>1224</v>
      </c>
      <c r="Z472" s="3" t="s">
        <v>32</v>
      </c>
      <c r="AA472" s="3" t="s">
        <v>489</v>
      </c>
      <c r="AB472" s="3" t="s">
        <v>462</v>
      </c>
      <c r="AC472" s="3" t="s">
        <v>659</v>
      </c>
      <c r="AD472" s="3">
        <v>4</v>
      </c>
      <c r="AE472" s="2" t="s">
        <v>950</v>
      </c>
      <c r="AF472" s="2" t="s">
        <v>1311</v>
      </c>
    </row>
    <row r="473" spans="1:32" x14ac:dyDescent="0.25">
      <c r="A473" s="2" t="s">
        <v>1623</v>
      </c>
      <c r="B473" s="3">
        <v>1.06896416667</v>
      </c>
      <c r="C473" s="2" t="s">
        <v>1624</v>
      </c>
      <c r="D473" s="2" t="s">
        <v>1625</v>
      </c>
      <c r="E473" s="3" t="s">
        <v>2489</v>
      </c>
      <c r="F473" s="3" t="s">
        <v>316</v>
      </c>
      <c r="G473" s="3" t="s">
        <v>317</v>
      </c>
      <c r="H473" s="2" t="s">
        <v>2490</v>
      </c>
      <c r="I473" s="3">
        <v>1.9591674565500001E-2</v>
      </c>
      <c r="J473" s="3">
        <v>2.852E-2</v>
      </c>
      <c r="K473" s="3">
        <v>-2.32551333333</v>
      </c>
      <c r="L473" s="3">
        <v>-1.06896416667</v>
      </c>
      <c r="M473" s="3"/>
      <c r="N473" s="3" t="s">
        <v>2489</v>
      </c>
      <c r="O473" s="3" t="s">
        <v>1627</v>
      </c>
      <c r="P473" s="3" t="s">
        <v>1628</v>
      </c>
      <c r="Q473" s="3" t="s">
        <v>1629</v>
      </c>
      <c r="R473" s="3" t="s">
        <v>1630</v>
      </c>
      <c r="S473" s="3">
        <v>9.2142499999999998</v>
      </c>
      <c r="T473" s="3">
        <v>8.8748299999999993</v>
      </c>
      <c r="U473" s="3">
        <v>1.9591674565500001E-2</v>
      </c>
      <c r="V473" s="3">
        <v>7.6190960135500002E-3</v>
      </c>
      <c r="W473" s="3">
        <v>-1.2565491666699999</v>
      </c>
      <c r="X473" s="2" t="s">
        <v>1631</v>
      </c>
      <c r="Y473" s="3" t="s">
        <v>2491</v>
      </c>
      <c r="Z473" s="3" t="s">
        <v>32</v>
      </c>
      <c r="AA473" s="3" t="s">
        <v>531</v>
      </c>
      <c r="AB473" s="3"/>
      <c r="AC473" s="3" t="s">
        <v>582</v>
      </c>
      <c r="AD473" s="3">
        <v>2</v>
      </c>
      <c r="AE473" s="2" t="s">
        <v>1624</v>
      </c>
      <c r="AF473" s="2" t="s">
        <v>2490</v>
      </c>
    </row>
    <row r="474" spans="1:32" x14ac:dyDescent="0.25">
      <c r="A474" s="2" t="s">
        <v>2851</v>
      </c>
      <c r="B474" s="3">
        <v>-1.1869448148099999</v>
      </c>
      <c r="C474" s="2" t="s">
        <v>2852</v>
      </c>
      <c r="D474" s="2" t="s">
        <v>2853</v>
      </c>
      <c r="E474" s="3" t="s">
        <v>559</v>
      </c>
      <c r="F474" s="3" t="s">
        <v>2805</v>
      </c>
      <c r="G474" s="3" t="s">
        <v>317</v>
      </c>
      <c r="H474" s="2" t="s">
        <v>4292</v>
      </c>
      <c r="I474" s="3">
        <v>8.8504684693100008E-3</v>
      </c>
      <c r="J474" s="3">
        <v>2.8549000000000001E-2</v>
      </c>
      <c r="K474" s="3">
        <v>2.2664399999999998</v>
      </c>
      <c r="L474" s="3">
        <v>1.1869448148099999</v>
      </c>
      <c r="M474" s="3" t="s">
        <v>559</v>
      </c>
      <c r="N474" s="3"/>
      <c r="O474" s="3" t="s">
        <v>4293</v>
      </c>
      <c r="P474" s="3" t="s">
        <v>4294</v>
      </c>
      <c r="Q474" s="3" t="s">
        <v>4295</v>
      </c>
      <c r="R474" s="3" t="s">
        <v>4296</v>
      </c>
      <c r="S474" s="3">
        <v>8.1353299999999997</v>
      </c>
      <c r="T474" s="3">
        <v>7.9737499999999999</v>
      </c>
      <c r="U474" s="3">
        <v>8.8504684693100008E-3</v>
      </c>
      <c r="V474" s="3">
        <v>2.0250832463400001E-3</v>
      </c>
      <c r="W474" s="3">
        <v>1.0794951851900001</v>
      </c>
      <c r="X474" s="2" t="s">
        <v>2859</v>
      </c>
      <c r="Y474" s="3" t="s">
        <v>4297</v>
      </c>
      <c r="Z474" s="3" t="s">
        <v>32</v>
      </c>
      <c r="AA474" s="3" t="s">
        <v>374</v>
      </c>
      <c r="AB474" s="3" t="s">
        <v>4298</v>
      </c>
      <c r="AC474" s="3" t="s">
        <v>364</v>
      </c>
      <c r="AD474" s="3">
        <v>5</v>
      </c>
      <c r="AE474" s="2" t="s">
        <v>2852</v>
      </c>
      <c r="AF474" s="2" t="s">
        <v>4292</v>
      </c>
    </row>
    <row r="475" spans="1:32" x14ac:dyDescent="0.25">
      <c r="A475" s="2" t="s">
        <v>3483</v>
      </c>
      <c r="B475" s="3">
        <v>-1.08212833333</v>
      </c>
      <c r="C475" s="2" t="s">
        <v>3484</v>
      </c>
      <c r="D475" s="2" t="s">
        <v>3485</v>
      </c>
      <c r="E475" s="3" t="s">
        <v>559</v>
      </c>
      <c r="F475" s="3" t="s">
        <v>2805</v>
      </c>
      <c r="G475" s="3" t="s">
        <v>317</v>
      </c>
      <c r="H475" s="2" t="s">
        <v>3486</v>
      </c>
      <c r="I475" s="3">
        <v>2.8583000000000001E-2</v>
      </c>
      <c r="J475" s="3">
        <v>2.8583000000000001E-2</v>
      </c>
      <c r="K475" s="3">
        <v>0.343718333333</v>
      </c>
      <c r="L475" s="3">
        <v>1.08212833333</v>
      </c>
      <c r="M475" s="3" t="s">
        <v>559</v>
      </c>
      <c r="N475" s="3"/>
      <c r="O475" s="3" t="s">
        <v>3487</v>
      </c>
      <c r="P475" s="3" t="s">
        <v>344</v>
      </c>
      <c r="Q475" s="3" t="s">
        <v>3488</v>
      </c>
      <c r="R475" s="3" t="s">
        <v>344</v>
      </c>
      <c r="S475" s="3">
        <v>6.8157550000000002</v>
      </c>
      <c r="T475" s="3">
        <v>9.5942900000000009</v>
      </c>
      <c r="U475" s="3">
        <v>3.5518881071399999E-2</v>
      </c>
      <c r="V475" s="3">
        <v>0.378078517547</v>
      </c>
      <c r="W475" s="3">
        <v>-0.73841000000000001</v>
      </c>
      <c r="X475" s="2" t="s">
        <v>3489</v>
      </c>
      <c r="Y475" s="3" t="s">
        <v>3490</v>
      </c>
      <c r="Z475" s="3" t="s">
        <v>32</v>
      </c>
      <c r="AA475" s="3" t="s">
        <v>559</v>
      </c>
      <c r="AB475" s="3" t="s">
        <v>597</v>
      </c>
      <c r="AC475" s="3" t="s">
        <v>757</v>
      </c>
      <c r="AD475" s="3">
        <v>3</v>
      </c>
      <c r="AE475" s="2" t="s">
        <v>3484</v>
      </c>
      <c r="AF475" s="2" t="s">
        <v>3486</v>
      </c>
    </row>
    <row r="476" spans="1:32" x14ac:dyDescent="0.25">
      <c r="A476" s="2" t="s">
        <v>2125</v>
      </c>
      <c r="B476" s="3">
        <v>1.1488416666700001</v>
      </c>
      <c r="C476" s="2" t="s">
        <v>2126</v>
      </c>
      <c r="D476" s="2" t="s">
        <v>2127</v>
      </c>
      <c r="E476" s="3" t="s">
        <v>443</v>
      </c>
      <c r="F476" s="3" t="s">
        <v>316</v>
      </c>
      <c r="G476" s="3" t="s">
        <v>317</v>
      </c>
      <c r="H476" s="2" t="s">
        <v>2128</v>
      </c>
      <c r="I476" s="3">
        <v>7.6525911386099996E-3</v>
      </c>
      <c r="J476" s="3">
        <v>2.8601000000000001E-2</v>
      </c>
      <c r="K476" s="3">
        <v>-1.37368333333</v>
      </c>
      <c r="L476" s="3">
        <v>-1.1488416666700001</v>
      </c>
      <c r="M476" s="3"/>
      <c r="N476" s="3" t="s">
        <v>443</v>
      </c>
      <c r="O476" s="3" t="s">
        <v>2129</v>
      </c>
      <c r="P476" s="3" t="s">
        <v>344</v>
      </c>
      <c r="Q476" s="3" t="s">
        <v>2130</v>
      </c>
      <c r="R476" s="3" t="s">
        <v>344</v>
      </c>
      <c r="S476" s="3">
        <v>8.4539799999999996</v>
      </c>
      <c r="T476" s="3">
        <v>8.673921</v>
      </c>
      <c r="U476" s="3">
        <v>7.6525911386099996E-3</v>
      </c>
      <c r="V476" s="3">
        <v>1.9754922798000001E-2</v>
      </c>
      <c r="W476" s="3">
        <v>-0.22484166666700001</v>
      </c>
      <c r="X476" s="2" t="s">
        <v>2131</v>
      </c>
      <c r="Y476" s="3" t="s">
        <v>2132</v>
      </c>
      <c r="Z476" s="3" t="s">
        <v>32</v>
      </c>
      <c r="AA476" s="3" t="s">
        <v>489</v>
      </c>
      <c r="AB476" s="3" t="s">
        <v>395</v>
      </c>
      <c r="AC476" s="3" t="s">
        <v>2133</v>
      </c>
      <c r="AD476" s="3">
        <v>3</v>
      </c>
      <c r="AE476" s="2" t="s">
        <v>2126</v>
      </c>
      <c r="AF476" s="2" t="s">
        <v>2128</v>
      </c>
    </row>
    <row r="477" spans="1:32" x14ac:dyDescent="0.25">
      <c r="A477" s="2" t="s">
        <v>1161</v>
      </c>
      <c r="B477" s="3">
        <v>1.25752388889</v>
      </c>
      <c r="C477" s="2" t="s">
        <v>1162</v>
      </c>
      <c r="D477" s="2" t="s">
        <v>1163</v>
      </c>
      <c r="E477" s="3" t="s">
        <v>581</v>
      </c>
      <c r="F477" s="3" t="s">
        <v>316</v>
      </c>
      <c r="G477" s="3" t="s">
        <v>317</v>
      </c>
      <c r="H477" s="2" t="s">
        <v>1670</v>
      </c>
      <c r="I477" s="3">
        <v>1.7974957403000001E-2</v>
      </c>
      <c r="J477" s="3">
        <v>2.8627E-2</v>
      </c>
      <c r="K477" s="3">
        <v>1.81666666666E-4</v>
      </c>
      <c r="L477" s="3">
        <v>-1.25752388889</v>
      </c>
      <c r="M477" s="3"/>
      <c r="N477" s="3" t="s">
        <v>581</v>
      </c>
      <c r="O477" s="3" t="s">
        <v>344</v>
      </c>
      <c r="P477" s="3" t="s">
        <v>344</v>
      </c>
      <c r="Q477" s="3"/>
      <c r="R477" s="3" t="s">
        <v>344</v>
      </c>
      <c r="S477" s="3">
        <v>6.2142749999999998</v>
      </c>
      <c r="T477" s="3">
        <v>9.2800600000000006</v>
      </c>
      <c r="U477" s="3">
        <v>1.7974957403000001E-2</v>
      </c>
      <c r="V477" s="3">
        <v>0.99471986321899997</v>
      </c>
      <c r="W477" s="3">
        <v>1.2577055555600001</v>
      </c>
      <c r="X477" s="2" t="s">
        <v>1168</v>
      </c>
      <c r="Y477" s="3" t="s">
        <v>1169</v>
      </c>
      <c r="Z477" s="3" t="s">
        <v>32</v>
      </c>
      <c r="AA477" s="3" t="s">
        <v>346</v>
      </c>
      <c r="AB477" s="3" t="s">
        <v>395</v>
      </c>
      <c r="AC477" s="3" t="s">
        <v>1170</v>
      </c>
      <c r="AD477" s="3">
        <v>3</v>
      </c>
      <c r="AE477" s="2" t="s">
        <v>1162</v>
      </c>
      <c r="AF477" s="2" t="s">
        <v>1670</v>
      </c>
    </row>
    <row r="478" spans="1:32" x14ac:dyDescent="0.25">
      <c r="A478" s="2" t="s">
        <v>2385</v>
      </c>
      <c r="B478" s="3">
        <v>1.09158333333</v>
      </c>
      <c r="C478" s="2" t="s">
        <v>2386</v>
      </c>
      <c r="D478" s="2" t="s">
        <v>2387</v>
      </c>
      <c r="E478" s="3" t="s">
        <v>1340</v>
      </c>
      <c r="F478" s="3" t="s">
        <v>316</v>
      </c>
      <c r="G478" s="3" t="s">
        <v>317</v>
      </c>
      <c r="H478" s="2" t="s">
        <v>2388</v>
      </c>
      <c r="I478" s="3">
        <v>7.1203530064399998E-3</v>
      </c>
      <c r="J478" s="3">
        <v>2.8718E-2</v>
      </c>
      <c r="K478" s="3">
        <v>-1.970545</v>
      </c>
      <c r="L478" s="3">
        <v>-1.09158333333</v>
      </c>
      <c r="M478" s="3"/>
      <c r="N478" s="3" t="s">
        <v>1340</v>
      </c>
      <c r="O478" s="3" t="s">
        <v>2389</v>
      </c>
      <c r="P478" s="3" t="s">
        <v>2390</v>
      </c>
      <c r="Q478" s="3" t="s">
        <v>2391</v>
      </c>
      <c r="R478" s="3" t="s">
        <v>2392</v>
      </c>
      <c r="S478" s="3">
        <v>7.4089049999999999</v>
      </c>
      <c r="T478" s="3">
        <v>8.0351400000000002</v>
      </c>
      <c r="U478" s="3">
        <v>7.1203530064399998E-3</v>
      </c>
      <c r="V478" s="3">
        <v>1.9770988653200002E-3</v>
      </c>
      <c r="W478" s="3">
        <v>-0.87896166666700004</v>
      </c>
      <c r="X478" s="2" t="s">
        <v>2393</v>
      </c>
      <c r="Y478" s="3" t="s">
        <v>2394</v>
      </c>
      <c r="Z478" s="3" t="s">
        <v>31</v>
      </c>
      <c r="AA478" s="3" t="s">
        <v>1186</v>
      </c>
      <c r="AB478" s="3" t="s">
        <v>337</v>
      </c>
      <c r="AC478" s="3" t="s">
        <v>2395</v>
      </c>
      <c r="AD478" s="3">
        <v>3</v>
      </c>
      <c r="AE478" s="2" t="s">
        <v>2386</v>
      </c>
      <c r="AF478" s="2" t="s">
        <v>2388</v>
      </c>
    </row>
    <row r="479" spans="1:32" x14ac:dyDescent="0.25">
      <c r="A479" s="2" t="s">
        <v>2284</v>
      </c>
      <c r="B479" s="3">
        <v>1.1205674999999999</v>
      </c>
      <c r="C479" s="2" t="s">
        <v>2285</v>
      </c>
      <c r="D479" s="2" t="s">
        <v>2286</v>
      </c>
      <c r="E479" s="3" t="s">
        <v>357</v>
      </c>
      <c r="F479" s="3" t="s">
        <v>316</v>
      </c>
      <c r="G479" s="3" t="s">
        <v>317</v>
      </c>
      <c r="H479" s="2" t="s">
        <v>2287</v>
      </c>
      <c r="I479" s="3">
        <v>2.8902000000000001E-2</v>
      </c>
      <c r="J479" s="3">
        <v>2.8902000000000001E-2</v>
      </c>
      <c r="K479" s="3">
        <v>-1.888385</v>
      </c>
      <c r="L479" s="3">
        <v>-1.1205674999999999</v>
      </c>
      <c r="M479" s="3"/>
      <c r="N479" s="3" t="s">
        <v>357</v>
      </c>
      <c r="O479" s="3" t="s">
        <v>2288</v>
      </c>
      <c r="P479" s="3" t="s">
        <v>344</v>
      </c>
      <c r="Q479" s="3" t="s">
        <v>2289</v>
      </c>
      <c r="R479" s="3" t="s">
        <v>344</v>
      </c>
      <c r="S479" s="3">
        <v>8.7720350000000007</v>
      </c>
      <c r="T479" s="3">
        <v>7.9263925000000004</v>
      </c>
      <c r="U479" s="3">
        <v>3.4783824299699999E-2</v>
      </c>
      <c r="V479" s="3">
        <v>1.4503441866700001E-2</v>
      </c>
      <c r="W479" s="3">
        <v>-0.76781750000000004</v>
      </c>
      <c r="X479" s="2" t="s">
        <v>2290</v>
      </c>
      <c r="Y479" s="3" t="s">
        <v>2291</v>
      </c>
      <c r="Z479" s="3" t="s">
        <v>31</v>
      </c>
      <c r="AA479" s="3" t="s">
        <v>357</v>
      </c>
      <c r="AB479" s="3"/>
      <c r="AC479" s="3" t="s">
        <v>443</v>
      </c>
      <c r="AD479" s="3">
        <v>2</v>
      </c>
      <c r="AE479" s="2" t="s">
        <v>2285</v>
      </c>
      <c r="AF479" s="2" t="s">
        <v>2287</v>
      </c>
    </row>
    <row r="480" spans="1:32" x14ac:dyDescent="0.25">
      <c r="A480" s="2" t="s">
        <v>5136</v>
      </c>
      <c r="B480" s="3">
        <v>-1.39345970588</v>
      </c>
      <c r="C480" s="2" t="s">
        <v>5137</v>
      </c>
      <c r="D480" s="2" t="s">
        <v>5138</v>
      </c>
      <c r="E480" s="3" t="s">
        <v>391</v>
      </c>
      <c r="F480" s="3" t="s">
        <v>2805</v>
      </c>
      <c r="G480" s="3" t="s">
        <v>317</v>
      </c>
      <c r="H480" s="2" t="s">
        <v>5139</v>
      </c>
      <c r="I480" s="3">
        <v>2.8622613425500001E-2</v>
      </c>
      <c r="J480" s="3">
        <v>2.8993000000000001E-2</v>
      </c>
      <c r="K480" s="3">
        <v>0.25235833333300001</v>
      </c>
      <c r="L480" s="3">
        <v>1.39345970588</v>
      </c>
      <c r="M480" s="3" t="s">
        <v>391</v>
      </c>
      <c r="N480" s="3"/>
      <c r="O480" s="3" t="s">
        <v>344</v>
      </c>
      <c r="P480" s="3" t="s">
        <v>344</v>
      </c>
      <c r="Q480" s="3"/>
      <c r="R480" s="3" t="s">
        <v>344</v>
      </c>
      <c r="S480" s="3">
        <v>9.1690249999999995</v>
      </c>
      <c r="T480" s="3">
        <v>8.4747152941199992</v>
      </c>
      <c r="U480" s="3">
        <v>2.8622613425500001E-2</v>
      </c>
      <c r="V480" s="3">
        <v>9.1886486547800003E-2</v>
      </c>
      <c r="W480" s="3">
        <v>-1.1411013725500001</v>
      </c>
      <c r="X480" s="2" t="s">
        <v>5140</v>
      </c>
      <c r="Y480" s="3" t="s">
        <v>5141</v>
      </c>
      <c r="Z480" s="3" t="s">
        <v>31</v>
      </c>
      <c r="AA480" s="3" t="s">
        <v>391</v>
      </c>
      <c r="AB480" s="3"/>
      <c r="AC480" s="3" t="s">
        <v>329</v>
      </c>
      <c r="AD480" s="3">
        <v>2</v>
      </c>
      <c r="AE480" s="2" t="s">
        <v>5137</v>
      </c>
      <c r="AF480" s="2" t="s">
        <v>5139</v>
      </c>
    </row>
    <row r="481" spans="1:32" x14ac:dyDescent="0.25">
      <c r="A481" s="2" t="s">
        <v>980</v>
      </c>
      <c r="B481" s="3">
        <v>1.6040425925899999</v>
      </c>
      <c r="C481" s="2" t="s">
        <v>981</v>
      </c>
      <c r="D481" s="2" t="s">
        <v>982</v>
      </c>
      <c r="E481" s="3" t="s">
        <v>357</v>
      </c>
      <c r="F481" s="3" t="s">
        <v>316</v>
      </c>
      <c r="G481" s="3" t="s">
        <v>317</v>
      </c>
      <c r="H481" s="2" t="s">
        <v>983</v>
      </c>
      <c r="I481" s="3">
        <v>7.3370648463299999E-3</v>
      </c>
      <c r="J481" s="3">
        <v>2.9024000000000001E-2</v>
      </c>
      <c r="K481" s="3">
        <v>-2.5181300000000002</v>
      </c>
      <c r="L481" s="3">
        <v>-1.6040425925899999</v>
      </c>
      <c r="M481" s="3"/>
      <c r="N481" s="3" t="s">
        <v>357</v>
      </c>
      <c r="O481" s="3" t="s">
        <v>344</v>
      </c>
      <c r="P481" s="3" t="s">
        <v>344</v>
      </c>
      <c r="Q481" s="3"/>
      <c r="R481" s="3" t="s">
        <v>984</v>
      </c>
      <c r="S481" s="3">
        <v>7.5531600000000001</v>
      </c>
      <c r="T481" s="3">
        <v>7.44679222222</v>
      </c>
      <c r="U481" s="3">
        <v>7.3370648463299999E-3</v>
      </c>
      <c r="V481" s="3">
        <v>7.7938249385000005E-2</v>
      </c>
      <c r="W481" s="3">
        <v>-0.91408740740700001</v>
      </c>
      <c r="X481" s="2" t="s">
        <v>985</v>
      </c>
      <c r="Y481" s="3" t="s">
        <v>986</v>
      </c>
      <c r="Z481" s="3" t="s">
        <v>31</v>
      </c>
      <c r="AA481" s="3" t="s">
        <v>357</v>
      </c>
      <c r="AB481" s="3" t="s">
        <v>801</v>
      </c>
      <c r="AC481" s="3" t="s">
        <v>315</v>
      </c>
      <c r="AD481" s="3">
        <v>4</v>
      </c>
      <c r="AE481" s="2" t="s">
        <v>981</v>
      </c>
      <c r="AF481" s="2" t="s">
        <v>983</v>
      </c>
    </row>
    <row r="482" spans="1:32" x14ac:dyDescent="0.25">
      <c r="A482" s="2" t="s">
        <v>5395</v>
      </c>
      <c r="B482" s="3">
        <v>-1.5011961111100001</v>
      </c>
      <c r="C482" s="2" t="s">
        <v>5396</v>
      </c>
      <c r="D482" s="2" t="s">
        <v>5397</v>
      </c>
      <c r="E482" s="3" t="s">
        <v>428</v>
      </c>
      <c r="F482" s="3" t="s">
        <v>2805</v>
      </c>
      <c r="G482" s="3" t="s">
        <v>317</v>
      </c>
      <c r="H482" s="2" t="s">
        <v>5398</v>
      </c>
      <c r="I482" s="3">
        <v>7.25655957607E-3</v>
      </c>
      <c r="J482" s="3">
        <v>2.9028000000000002E-2</v>
      </c>
      <c r="K482" s="3">
        <v>1.3687400000000001</v>
      </c>
      <c r="L482" s="3">
        <v>1.5011961111100001</v>
      </c>
      <c r="M482" s="3" t="s">
        <v>428</v>
      </c>
      <c r="N482" s="3"/>
      <c r="O482" s="3" t="s">
        <v>344</v>
      </c>
      <c r="P482" s="3" t="s">
        <v>344</v>
      </c>
      <c r="Q482" s="3"/>
      <c r="R482" s="3" t="s">
        <v>344</v>
      </c>
      <c r="S482" s="3">
        <v>4.7957200000000002</v>
      </c>
      <c r="T482" s="3">
        <v>7.4974483333300004</v>
      </c>
      <c r="U482" s="3">
        <v>7.25655957607E-3</v>
      </c>
      <c r="V482" s="3">
        <v>9.5474618709900008E-3</v>
      </c>
      <c r="W482" s="3">
        <v>-0.132456111111</v>
      </c>
      <c r="X482" s="2" t="s">
        <v>5399</v>
      </c>
      <c r="Y482" s="3" t="s">
        <v>5400</v>
      </c>
      <c r="Z482" s="3" t="s">
        <v>32</v>
      </c>
      <c r="AA482" s="3" t="s">
        <v>428</v>
      </c>
      <c r="AB482" s="3"/>
      <c r="AC482" s="3" t="s">
        <v>428</v>
      </c>
      <c r="AD482" s="3">
        <v>2</v>
      </c>
      <c r="AE482" s="2" t="s">
        <v>5396</v>
      </c>
      <c r="AF482" s="2" t="s">
        <v>5398</v>
      </c>
    </row>
    <row r="483" spans="1:32" x14ac:dyDescent="0.25">
      <c r="A483" s="2" t="s">
        <v>5124</v>
      </c>
      <c r="B483" s="3">
        <v>-1.3917266666699999</v>
      </c>
      <c r="C483" s="2" t="s">
        <v>5125</v>
      </c>
      <c r="D483" s="2" t="s">
        <v>5126</v>
      </c>
      <c r="E483" s="3" t="s">
        <v>5127</v>
      </c>
      <c r="F483" s="3" t="s">
        <v>2805</v>
      </c>
      <c r="G483" s="3" t="s">
        <v>317</v>
      </c>
      <c r="H483" s="2" t="s">
        <v>5128</v>
      </c>
      <c r="I483" s="3">
        <v>1.80308103921E-2</v>
      </c>
      <c r="J483" s="3">
        <v>2.9080000000000002E-2</v>
      </c>
      <c r="K483" s="3">
        <v>0.84272333333299998</v>
      </c>
      <c r="L483" s="3">
        <v>1.3917266666699999</v>
      </c>
      <c r="M483" s="3" t="s">
        <v>5127</v>
      </c>
      <c r="N483" s="3"/>
      <c r="O483" s="3" t="s">
        <v>5129</v>
      </c>
      <c r="P483" s="3" t="s">
        <v>5130</v>
      </c>
      <c r="Q483" s="3" t="s">
        <v>5131</v>
      </c>
      <c r="R483" s="3" t="s">
        <v>344</v>
      </c>
      <c r="S483" s="3">
        <v>7.0553600000000003</v>
      </c>
      <c r="T483" s="3">
        <v>8.1277566666700007</v>
      </c>
      <c r="U483" s="3">
        <v>1.80308103921E-2</v>
      </c>
      <c r="V483" s="3">
        <v>6.9032980953099995E-2</v>
      </c>
      <c r="W483" s="3">
        <v>-0.549003333333</v>
      </c>
      <c r="X483" s="2" t="s">
        <v>5132</v>
      </c>
      <c r="Y483" s="3" t="s">
        <v>5133</v>
      </c>
      <c r="Z483" s="3" t="s">
        <v>32</v>
      </c>
      <c r="AA483" s="3" t="s">
        <v>499</v>
      </c>
      <c r="AB483" s="3"/>
      <c r="AC483" s="3" t="s">
        <v>499</v>
      </c>
      <c r="AD483" s="3">
        <v>2</v>
      </c>
      <c r="AE483" s="2" t="s">
        <v>5125</v>
      </c>
      <c r="AF483" s="2" t="s">
        <v>5128</v>
      </c>
    </row>
    <row r="484" spans="1:32" x14ac:dyDescent="0.25">
      <c r="A484" s="2" t="s">
        <v>772</v>
      </c>
      <c r="B484" s="3">
        <v>1.7373083333299999</v>
      </c>
      <c r="C484" s="2" t="s">
        <v>773</v>
      </c>
      <c r="D484" s="2" t="s">
        <v>774</v>
      </c>
      <c r="E484" s="3" t="s">
        <v>775</v>
      </c>
      <c r="F484" s="3" t="s">
        <v>316</v>
      </c>
      <c r="G484" s="3" t="s">
        <v>317</v>
      </c>
      <c r="H484" s="2" t="s">
        <v>776</v>
      </c>
      <c r="I484" s="3">
        <v>2.9087999999999999E-2</v>
      </c>
      <c r="J484" s="3">
        <v>2.9087999999999999E-2</v>
      </c>
      <c r="K484" s="3">
        <v>-1.3369800000000001</v>
      </c>
      <c r="L484" s="3">
        <v>-1.7373083333299999</v>
      </c>
      <c r="M484" s="3"/>
      <c r="N484" s="3" t="s">
        <v>775</v>
      </c>
      <c r="O484" s="3" t="s">
        <v>777</v>
      </c>
      <c r="P484" s="3" t="s">
        <v>778</v>
      </c>
      <c r="Q484" s="3" t="s">
        <v>779</v>
      </c>
      <c r="R484" s="3" t="s">
        <v>344</v>
      </c>
      <c r="S484" s="3">
        <v>6.90334</v>
      </c>
      <c r="T484" s="3">
        <v>7.6072749999999996</v>
      </c>
      <c r="U484" s="3">
        <v>3.6655529213199999E-2</v>
      </c>
      <c r="V484" s="3">
        <v>2.7009737467999999E-2</v>
      </c>
      <c r="W484" s="3">
        <v>0.400328333333</v>
      </c>
      <c r="X484" s="2" t="s">
        <v>780</v>
      </c>
      <c r="Y484" s="3" t="s">
        <v>781</v>
      </c>
      <c r="Z484" s="3" t="s">
        <v>32</v>
      </c>
      <c r="AA484" s="3" t="s">
        <v>582</v>
      </c>
      <c r="AB484" s="3"/>
      <c r="AC484" s="3" t="s">
        <v>582</v>
      </c>
      <c r="AD484" s="3">
        <v>2</v>
      </c>
      <c r="AE484" s="2" t="s">
        <v>773</v>
      </c>
      <c r="AF484" s="2" t="s">
        <v>776</v>
      </c>
    </row>
    <row r="485" spans="1:32" x14ac:dyDescent="0.25">
      <c r="A485" s="2" t="s">
        <v>604</v>
      </c>
      <c r="B485" s="3">
        <v>1.9780712820499999</v>
      </c>
      <c r="C485" s="2" t="s">
        <v>605</v>
      </c>
      <c r="D485" s="2" t="s">
        <v>606</v>
      </c>
      <c r="E485" s="3" t="s">
        <v>315</v>
      </c>
      <c r="F485" s="3" t="s">
        <v>316</v>
      </c>
      <c r="G485" s="3" t="s">
        <v>317</v>
      </c>
      <c r="H485" s="2" t="s">
        <v>607</v>
      </c>
      <c r="I485" s="3">
        <v>9.0500809072700007E-3</v>
      </c>
      <c r="J485" s="3">
        <v>2.9106E-2</v>
      </c>
      <c r="K485" s="3">
        <v>-3.0467883333299999</v>
      </c>
      <c r="L485" s="3">
        <v>-1.9780712820499999</v>
      </c>
      <c r="M485" s="3"/>
      <c r="N485" s="3" t="s">
        <v>315</v>
      </c>
      <c r="O485" s="3" t="s">
        <v>344</v>
      </c>
      <c r="P485" s="3" t="s">
        <v>344</v>
      </c>
      <c r="Q485" s="3"/>
      <c r="R485" s="3" t="s">
        <v>608</v>
      </c>
      <c r="S485" s="3">
        <v>6.1837949999999999</v>
      </c>
      <c r="T485" s="3">
        <v>6.7914780769199998</v>
      </c>
      <c r="U485" s="3">
        <v>9.0500809072700007E-3</v>
      </c>
      <c r="V485" s="3">
        <v>1.4461621010399999E-2</v>
      </c>
      <c r="W485" s="3">
        <v>-1.0687170512799999</v>
      </c>
      <c r="X485" s="2" t="s">
        <v>609</v>
      </c>
      <c r="Y485" s="3" t="s">
        <v>610</v>
      </c>
      <c r="Z485" s="3" t="s">
        <v>31</v>
      </c>
      <c r="AA485" s="3" t="s">
        <v>315</v>
      </c>
      <c r="AB485" s="3"/>
      <c r="AC485" s="3" t="s">
        <v>611</v>
      </c>
      <c r="AD485" s="3">
        <v>2</v>
      </c>
      <c r="AE485" s="2" t="s">
        <v>605</v>
      </c>
      <c r="AF485" s="2" t="s">
        <v>607</v>
      </c>
    </row>
    <row r="486" spans="1:32" x14ac:dyDescent="0.25">
      <c r="A486" s="2" t="s">
        <v>1601</v>
      </c>
      <c r="B486" s="3">
        <v>1.27588944444</v>
      </c>
      <c r="C486" s="2" t="s">
        <v>1602</v>
      </c>
      <c r="D486" s="2" t="s">
        <v>1603</v>
      </c>
      <c r="E486" s="3" t="s">
        <v>1088</v>
      </c>
      <c r="F486" s="3" t="s">
        <v>316</v>
      </c>
      <c r="G486" s="3" t="s">
        <v>317</v>
      </c>
      <c r="H486" s="2" t="s">
        <v>1604</v>
      </c>
      <c r="I486" s="3">
        <v>9.9419135432799993E-3</v>
      </c>
      <c r="J486" s="3">
        <v>2.9198999999999999E-2</v>
      </c>
      <c r="K486" s="3">
        <v>-2.440185</v>
      </c>
      <c r="L486" s="3">
        <v>-1.27588944444</v>
      </c>
      <c r="M486" s="3"/>
      <c r="N486" s="3" t="s">
        <v>1088</v>
      </c>
      <c r="O486" s="3" t="s">
        <v>1605</v>
      </c>
      <c r="P486" s="3" t="s">
        <v>1606</v>
      </c>
      <c r="Q486" s="3" t="s">
        <v>1607</v>
      </c>
      <c r="R486" s="3" t="s">
        <v>1608</v>
      </c>
      <c r="S486" s="3">
        <v>8.9544549999999994</v>
      </c>
      <c r="T486" s="3">
        <v>8.3172716666700008</v>
      </c>
      <c r="U486" s="3">
        <v>9.9419135432799993E-3</v>
      </c>
      <c r="V486" s="3">
        <v>6.5032028520100003E-3</v>
      </c>
      <c r="W486" s="3">
        <v>-1.1642955555600001</v>
      </c>
      <c r="X486" s="2" t="s">
        <v>1609</v>
      </c>
      <c r="Y486" s="3" t="s">
        <v>1610</v>
      </c>
      <c r="Z486" s="3" t="s">
        <v>32</v>
      </c>
      <c r="AA486" s="3" t="s">
        <v>1088</v>
      </c>
      <c r="AB486" s="3" t="s">
        <v>337</v>
      </c>
      <c r="AC486" s="3" t="s">
        <v>1611</v>
      </c>
      <c r="AD486" s="3">
        <v>3</v>
      </c>
      <c r="AE486" s="2" t="s">
        <v>1602</v>
      </c>
      <c r="AF486" s="2" t="s">
        <v>1604</v>
      </c>
    </row>
    <row r="487" spans="1:32" x14ac:dyDescent="0.25">
      <c r="A487" s="2" t="s">
        <v>3627</v>
      </c>
      <c r="B487" s="3">
        <v>-1.09640055556</v>
      </c>
      <c r="C487" s="2" t="s">
        <v>3628</v>
      </c>
      <c r="D487" s="2" t="s">
        <v>3629</v>
      </c>
      <c r="E487" s="3" t="s">
        <v>1088</v>
      </c>
      <c r="F487" s="3" t="s">
        <v>2805</v>
      </c>
      <c r="G487" s="3" t="s">
        <v>317</v>
      </c>
      <c r="H487" s="2" t="s">
        <v>3630</v>
      </c>
      <c r="I487" s="3">
        <v>1.0809230652E-2</v>
      </c>
      <c r="J487" s="3">
        <v>2.9263999999999998E-2</v>
      </c>
      <c r="K487" s="3">
        <v>-0.33653833333299998</v>
      </c>
      <c r="L487" s="3">
        <v>1.09640055556</v>
      </c>
      <c r="M487" s="3" t="s">
        <v>1088</v>
      </c>
      <c r="N487" s="3"/>
      <c r="O487" s="3" t="s">
        <v>3631</v>
      </c>
      <c r="P487" s="3" t="s">
        <v>3632</v>
      </c>
      <c r="Q487" s="3" t="s">
        <v>3633</v>
      </c>
      <c r="R487" s="3" t="s">
        <v>3634</v>
      </c>
      <c r="S487" s="3">
        <v>6.7014550000000002</v>
      </c>
      <c r="T487" s="3">
        <v>10.392643333300001</v>
      </c>
      <c r="U487" s="3">
        <v>1.0809230652E-2</v>
      </c>
      <c r="V487" s="3">
        <v>0.27932013498699998</v>
      </c>
      <c r="W487" s="3">
        <v>-1.4329388888900001</v>
      </c>
      <c r="X487" s="2" t="s">
        <v>3635</v>
      </c>
      <c r="Y487" s="3" t="s">
        <v>3636</v>
      </c>
      <c r="Z487" s="3" t="s">
        <v>32</v>
      </c>
      <c r="AA487" s="3" t="s">
        <v>1088</v>
      </c>
      <c r="AB487" s="3" t="s">
        <v>3637</v>
      </c>
      <c r="AC487" s="3" t="s">
        <v>512</v>
      </c>
      <c r="AD487" s="3">
        <v>3</v>
      </c>
      <c r="AE487" s="2" t="s">
        <v>3628</v>
      </c>
      <c r="AF487" s="2" t="s">
        <v>3630</v>
      </c>
    </row>
    <row r="488" spans="1:32" x14ac:dyDescent="0.25">
      <c r="A488" s="2" t="s">
        <v>2662</v>
      </c>
      <c r="B488" s="3">
        <v>1.0296149999999999</v>
      </c>
      <c r="C488" s="2" t="s">
        <v>2663</v>
      </c>
      <c r="D488" s="2" t="s">
        <v>2664</v>
      </c>
      <c r="E488" s="3" t="s">
        <v>632</v>
      </c>
      <c r="F488" s="3" t="s">
        <v>316</v>
      </c>
      <c r="G488" s="3" t="s">
        <v>317</v>
      </c>
      <c r="H488" s="2" t="s">
        <v>2665</v>
      </c>
      <c r="I488" s="3">
        <v>1.7304879207599998E-2</v>
      </c>
      <c r="J488" s="3">
        <v>2.9305999999999999E-2</v>
      </c>
      <c r="K488" s="3">
        <v>-1.39740666667</v>
      </c>
      <c r="L488" s="3">
        <v>-1.0296149999999999</v>
      </c>
      <c r="M488" s="3"/>
      <c r="N488" s="3" t="s">
        <v>632</v>
      </c>
      <c r="O488" s="3" t="s">
        <v>2666</v>
      </c>
      <c r="P488" s="3" t="s">
        <v>2667</v>
      </c>
      <c r="Q488" s="3" t="s">
        <v>2668</v>
      </c>
      <c r="R488" s="3" t="s">
        <v>2669</v>
      </c>
      <c r="S488" s="3">
        <v>6.77142</v>
      </c>
      <c r="T488" s="3">
        <v>8.4111949999999993</v>
      </c>
      <c r="U488" s="3">
        <v>1.7304879207599998E-2</v>
      </c>
      <c r="V488" s="3">
        <v>1.6285683093000001E-3</v>
      </c>
      <c r="W488" s="3">
        <v>-0.36779166666699997</v>
      </c>
      <c r="X488" s="2" t="s">
        <v>2670</v>
      </c>
      <c r="Y488" s="3" t="s">
        <v>2671</v>
      </c>
      <c r="Z488" s="3" t="s">
        <v>32</v>
      </c>
      <c r="AA488" s="3" t="s">
        <v>632</v>
      </c>
      <c r="AB488" s="3"/>
      <c r="AC488" s="3" t="s">
        <v>531</v>
      </c>
      <c r="AD488" s="3">
        <v>2</v>
      </c>
      <c r="AE488" s="2" t="s">
        <v>2663</v>
      </c>
      <c r="AF488" s="2" t="s">
        <v>2665</v>
      </c>
    </row>
    <row r="489" spans="1:32" x14ac:dyDescent="0.25">
      <c r="A489" s="2" t="s">
        <v>734</v>
      </c>
      <c r="B489" s="3">
        <v>1.7801800000000001</v>
      </c>
      <c r="C489" s="2" t="s">
        <v>735</v>
      </c>
      <c r="D489" s="2" t="s">
        <v>736</v>
      </c>
      <c r="E489" s="3" t="s">
        <v>582</v>
      </c>
      <c r="F489" s="3" t="s">
        <v>316</v>
      </c>
      <c r="G489" s="3" t="s">
        <v>317</v>
      </c>
      <c r="H489" s="2" t="s">
        <v>737</v>
      </c>
      <c r="I489" s="3">
        <v>2.938E-2</v>
      </c>
      <c r="J489" s="3">
        <v>2.938E-2</v>
      </c>
      <c r="K489" s="3">
        <v>-1.2103966666699999</v>
      </c>
      <c r="L489" s="3">
        <v>-1.7801800000000001</v>
      </c>
      <c r="M489" s="3"/>
      <c r="N489" s="3" t="s">
        <v>582</v>
      </c>
      <c r="O489" s="3" t="s">
        <v>738</v>
      </c>
      <c r="P489" s="3" t="s">
        <v>739</v>
      </c>
      <c r="Q489" s="3" t="s">
        <v>740</v>
      </c>
      <c r="R489" s="3" t="s">
        <v>741</v>
      </c>
      <c r="S489" s="3">
        <v>6.2564099999999998</v>
      </c>
      <c r="T489" s="3">
        <v>9.4479799999999994</v>
      </c>
      <c r="U489" s="3">
        <v>3.7289309343400003E-2</v>
      </c>
      <c r="V489" s="3">
        <v>9.4518566023699999E-2</v>
      </c>
      <c r="W489" s="3">
        <v>0.56978333333300002</v>
      </c>
      <c r="X489" s="2" t="s">
        <v>742</v>
      </c>
      <c r="Y489" s="3" t="s">
        <v>743</v>
      </c>
      <c r="Z489" s="3" t="s">
        <v>32</v>
      </c>
      <c r="AA489" s="3" t="s">
        <v>582</v>
      </c>
      <c r="AB489" s="3"/>
      <c r="AC489" s="3" t="s">
        <v>744</v>
      </c>
      <c r="AD489" s="3">
        <v>2</v>
      </c>
      <c r="AE489" s="2" t="s">
        <v>735</v>
      </c>
      <c r="AF489" s="2" t="s">
        <v>737</v>
      </c>
    </row>
    <row r="490" spans="1:32" x14ac:dyDescent="0.25">
      <c r="A490" s="2" t="s">
        <v>6091</v>
      </c>
      <c r="B490" s="3">
        <v>-2.9393750000000001</v>
      </c>
      <c r="C490" s="2" t="s">
        <v>26</v>
      </c>
      <c r="D490" s="2" t="s">
        <v>6092</v>
      </c>
      <c r="E490" s="3" t="s">
        <v>775</v>
      </c>
      <c r="F490" s="3" t="s">
        <v>2805</v>
      </c>
      <c r="G490" s="3" t="s">
        <v>317</v>
      </c>
      <c r="H490" s="2" t="s">
        <v>6093</v>
      </c>
      <c r="I490" s="3">
        <v>1.8563080834599999E-2</v>
      </c>
      <c r="J490" s="3">
        <v>2.9477E-2</v>
      </c>
      <c r="K490" s="3">
        <v>1.8551916666699999</v>
      </c>
      <c r="L490" s="3">
        <v>2.9393750000000001</v>
      </c>
      <c r="M490" s="3" t="s">
        <v>775</v>
      </c>
      <c r="N490" s="3"/>
      <c r="O490" s="3" t="s">
        <v>6094</v>
      </c>
      <c r="P490" s="3" t="s">
        <v>6095</v>
      </c>
      <c r="Q490" s="3" t="s">
        <v>6096</v>
      </c>
      <c r="R490" s="3" t="s">
        <v>344</v>
      </c>
      <c r="S490" s="3">
        <v>8.4611750000000008</v>
      </c>
      <c r="T490" s="3">
        <v>8.8662775000000007</v>
      </c>
      <c r="U490" s="3">
        <v>1.8563080834599999E-2</v>
      </c>
      <c r="V490" s="3">
        <v>3.06876638057E-2</v>
      </c>
      <c r="W490" s="3">
        <v>-1.0841833333299999</v>
      </c>
      <c r="X490" s="2" t="s">
        <v>6097</v>
      </c>
      <c r="Y490" s="3" t="s">
        <v>6098</v>
      </c>
      <c r="Z490" s="3" t="s">
        <v>32</v>
      </c>
      <c r="AA490" s="3" t="s">
        <v>775</v>
      </c>
      <c r="AB490" s="3" t="s">
        <v>462</v>
      </c>
      <c r="AC490" s="3" t="s">
        <v>906</v>
      </c>
      <c r="AD490" s="3">
        <v>4</v>
      </c>
      <c r="AE490" s="2" t="s">
        <v>26</v>
      </c>
      <c r="AF490" s="2" t="s">
        <v>6093</v>
      </c>
    </row>
    <row r="491" spans="1:32" x14ac:dyDescent="0.25">
      <c r="A491" s="2" t="s">
        <v>3006</v>
      </c>
      <c r="B491" s="3">
        <v>-2.6155838888899998</v>
      </c>
      <c r="C491" s="2" t="s">
        <v>3007</v>
      </c>
      <c r="D491" s="2" t="s">
        <v>3008</v>
      </c>
      <c r="E491" s="3" t="s">
        <v>1584</v>
      </c>
      <c r="F491" s="3" t="s">
        <v>2805</v>
      </c>
      <c r="G491" s="3" t="s">
        <v>317</v>
      </c>
      <c r="H491" s="2" t="s">
        <v>6075</v>
      </c>
      <c r="I491" s="3">
        <v>8.5461089198099992E-3</v>
      </c>
      <c r="J491" s="3">
        <v>2.9479000000000002E-2</v>
      </c>
      <c r="K491" s="3">
        <v>1.4534133333299999</v>
      </c>
      <c r="L491" s="3">
        <v>2.6155838888899998</v>
      </c>
      <c r="M491" s="3" t="s">
        <v>1584</v>
      </c>
      <c r="N491" s="3"/>
      <c r="O491" s="3" t="s">
        <v>6076</v>
      </c>
      <c r="P491" s="3" t="s">
        <v>5149</v>
      </c>
      <c r="Q491" s="3" t="s">
        <v>6077</v>
      </c>
      <c r="R491" s="3" t="s">
        <v>344</v>
      </c>
      <c r="S491" s="3">
        <v>7.5476299999999998</v>
      </c>
      <c r="T491" s="3">
        <v>8.5322549999999993</v>
      </c>
      <c r="U491" s="3">
        <v>8.5461089198099992E-3</v>
      </c>
      <c r="V491" s="3">
        <v>1.01799175756E-2</v>
      </c>
      <c r="W491" s="3">
        <v>-1.1621705555599999</v>
      </c>
      <c r="X491" s="2" t="s">
        <v>3014</v>
      </c>
      <c r="Y491" s="3" t="s">
        <v>6078</v>
      </c>
      <c r="Z491" s="3" t="s">
        <v>32</v>
      </c>
      <c r="AA491" s="3" t="s">
        <v>1863</v>
      </c>
      <c r="AB491" s="3" t="s">
        <v>462</v>
      </c>
      <c r="AC491" s="3" t="s">
        <v>1690</v>
      </c>
      <c r="AD491" s="3">
        <v>4</v>
      </c>
      <c r="AE491" s="2" t="s">
        <v>3007</v>
      </c>
      <c r="AF491" s="2" t="s">
        <v>6075</v>
      </c>
    </row>
    <row r="492" spans="1:32" x14ac:dyDescent="0.25">
      <c r="A492" s="2" t="s">
        <v>3729</v>
      </c>
      <c r="B492" s="3">
        <v>-1.1061372222200001</v>
      </c>
      <c r="C492" s="2" t="s">
        <v>3730</v>
      </c>
      <c r="D492" s="2" t="s">
        <v>3731</v>
      </c>
      <c r="E492" s="3" t="s">
        <v>2099</v>
      </c>
      <c r="F492" s="3" t="s">
        <v>2805</v>
      </c>
      <c r="G492" s="3" t="s">
        <v>317</v>
      </c>
      <c r="H492" s="2" t="s">
        <v>3732</v>
      </c>
      <c r="I492" s="3">
        <v>1.8524094610799999E-2</v>
      </c>
      <c r="J492" s="3">
        <v>2.9510000000000002E-2</v>
      </c>
      <c r="K492" s="3">
        <v>3.2893333333300002E-2</v>
      </c>
      <c r="L492" s="3">
        <v>1.1061372222200001</v>
      </c>
      <c r="M492" s="3" t="s">
        <v>2099</v>
      </c>
      <c r="N492" s="3"/>
      <c r="O492" s="3" t="s">
        <v>3733</v>
      </c>
      <c r="P492" s="3" t="s">
        <v>3734</v>
      </c>
      <c r="Q492" s="3" t="s">
        <v>3735</v>
      </c>
      <c r="R492" s="3" t="s">
        <v>807</v>
      </c>
      <c r="S492" s="3">
        <v>9.8340999999999994</v>
      </c>
      <c r="T492" s="3">
        <v>9.8294650000000008</v>
      </c>
      <c r="U492" s="3">
        <v>1.8524094610799999E-2</v>
      </c>
      <c r="V492" s="3">
        <v>0.88852201434199996</v>
      </c>
      <c r="W492" s="3">
        <v>-1.07324388889</v>
      </c>
      <c r="X492" s="2" t="s">
        <v>3736</v>
      </c>
      <c r="Y492" s="3" t="s">
        <v>3737</v>
      </c>
      <c r="Z492" s="3" t="s">
        <v>32</v>
      </c>
      <c r="AA492" s="3" t="s">
        <v>581</v>
      </c>
      <c r="AB492" s="3" t="s">
        <v>337</v>
      </c>
      <c r="AC492" s="3" t="s">
        <v>2864</v>
      </c>
      <c r="AD492" s="3">
        <v>3</v>
      </c>
      <c r="AE492" s="2" t="s">
        <v>3730</v>
      </c>
      <c r="AF492" s="2" t="s">
        <v>3732</v>
      </c>
    </row>
    <row r="493" spans="1:32" x14ac:dyDescent="0.25">
      <c r="A493" s="2" t="s">
        <v>1574</v>
      </c>
      <c r="B493" s="3">
        <v>1.29084</v>
      </c>
      <c r="C493" s="2" t="s">
        <v>1575</v>
      </c>
      <c r="D493" s="2" t="s">
        <v>1576</v>
      </c>
      <c r="E493" s="3" t="s">
        <v>531</v>
      </c>
      <c r="F493" s="3" t="s">
        <v>316</v>
      </c>
      <c r="G493" s="3" t="s">
        <v>317</v>
      </c>
      <c r="H493" s="2" t="s">
        <v>1577</v>
      </c>
      <c r="I493" s="3">
        <v>5.3887776142499998E-3</v>
      </c>
      <c r="J493" s="3">
        <v>2.9575000000000001E-2</v>
      </c>
      <c r="K493" s="3">
        <v>-2.052</v>
      </c>
      <c r="L493" s="3">
        <v>-1.29084</v>
      </c>
      <c r="M493" s="3"/>
      <c r="N493" s="3" t="s">
        <v>531</v>
      </c>
      <c r="O493" s="3" t="s">
        <v>1578</v>
      </c>
      <c r="P493" s="3" t="s">
        <v>1579</v>
      </c>
      <c r="Q493" s="3" t="s">
        <v>1580</v>
      </c>
      <c r="R493" s="3" t="s">
        <v>1581</v>
      </c>
      <c r="S493" s="3">
        <v>6.7205399999999997</v>
      </c>
      <c r="T493" s="3">
        <v>7.4090600000000002</v>
      </c>
      <c r="U493" s="3">
        <v>5.3887776142499998E-3</v>
      </c>
      <c r="V493" s="3">
        <v>2.3840702730099999E-3</v>
      </c>
      <c r="W493" s="3">
        <v>-0.76115999999999995</v>
      </c>
      <c r="X493" s="2" t="s">
        <v>1582</v>
      </c>
      <c r="Y493" s="3" t="s">
        <v>1583</v>
      </c>
      <c r="Z493" s="3" t="s">
        <v>32</v>
      </c>
      <c r="AA493" s="3" t="s">
        <v>531</v>
      </c>
      <c r="AB493" s="3" t="s">
        <v>337</v>
      </c>
      <c r="AC493" s="3" t="s">
        <v>1584</v>
      </c>
      <c r="AD493" s="3">
        <v>3</v>
      </c>
      <c r="AE493" s="2" t="s">
        <v>1575</v>
      </c>
      <c r="AF493" s="2" t="s">
        <v>1577</v>
      </c>
    </row>
    <row r="494" spans="1:32" x14ac:dyDescent="0.25">
      <c r="A494" s="2" t="s">
        <v>3664</v>
      </c>
      <c r="B494" s="3">
        <v>-1.27621566667</v>
      </c>
      <c r="C494" s="2" t="s">
        <v>3665</v>
      </c>
      <c r="D494" s="2" t="s">
        <v>3666</v>
      </c>
      <c r="E494" s="3" t="s">
        <v>1690</v>
      </c>
      <c r="F494" s="3" t="s">
        <v>2805</v>
      </c>
      <c r="G494" s="3" t="s">
        <v>317</v>
      </c>
      <c r="H494" s="2" t="s">
        <v>4722</v>
      </c>
      <c r="I494" s="3">
        <v>7.3480881828199996E-3</v>
      </c>
      <c r="J494" s="3">
        <v>2.9649999999999999E-2</v>
      </c>
      <c r="K494" s="3">
        <v>0.17419166666700001</v>
      </c>
      <c r="L494" s="3">
        <v>1.27621566667</v>
      </c>
      <c r="M494" s="3" t="s">
        <v>1690</v>
      </c>
      <c r="N494" s="3"/>
      <c r="O494" s="3" t="s">
        <v>3668</v>
      </c>
      <c r="P494" s="3" t="s">
        <v>3669</v>
      </c>
      <c r="Q494" s="3" t="s">
        <v>3670</v>
      </c>
      <c r="R494" s="3" t="s">
        <v>4723</v>
      </c>
      <c r="S494" s="3">
        <v>6.6603450000000004</v>
      </c>
      <c r="T494" s="3">
        <v>8.7633473333299996</v>
      </c>
      <c r="U494" s="3">
        <v>7.3480881828199996E-3</v>
      </c>
      <c r="V494" s="3">
        <v>0.19065500813200001</v>
      </c>
      <c r="W494" s="3">
        <v>-1.1020239999999999</v>
      </c>
      <c r="X494" s="2" t="s">
        <v>3671</v>
      </c>
      <c r="Y494" s="3" t="s">
        <v>4724</v>
      </c>
      <c r="Z494" s="3" t="s">
        <v>32</v>
      </c>
      <c r="AA494" s="3" t="s">
        <v>659</v>
      </c>
      <c r="AB494" s="3" t="s">
        <v>506</v>
      </c>
      <c r="AC494" s="3" t="s">
        <v>364</v>
      </c>
      <c r="AD494" s="3">
        <v>3</v>
      </c>
      <c r="AE494" s="2" t="s">
        <v>3665</v>
      </c>
      <c r="AF494" s="2" t="s">
        <v>4722</v>
      </c>
    </row>
    <row r="495" spans="1:32" x14ac:dyDescent="0.25">
      <c r="A495" s="2" t="s">
        <v>2179</v>
      </c>
      <c r="B495" s="3">
        <v>1.1376949999999999</v>
      </c>
      <c r="C495" s="2" t="s">
        <v>2180</v>
      </c>
      <c r="D495" s="2" t="s">
        <v>2181</v>
      </c>
      <c r="E495" s="3" t="s">
        <v>652</v>
      </c>
      <c r="F495" s="3" t="s">
        <v>316</v>
      </c>
      <c r="G495" s="3" t="s">
        <v>317</v>
      </c>
      <c r="H495" s="2" t="s">
        <v>2182</v>
      </c>
      <c r="I495" s="3">
        <v>2.9756000000000001E-2</v>
      </c>
      <c r="J495" s="3">
        <v>2.9756000000000001E-2</v>
      </c>
      <c r="K495" s="3">
        <v>-0.26353500000000002</v>
      </c>
      <c r="L495" s="3">
        <v>-1.1376949999999999</v>
      </c>
      <c r="M495" s="3"/>
      <c r="N495" s="3" t="s">
        <v>652</v>
      </c>
      <c r="O495" s="3" t="s">
        <v>2183</v>
      </c>
      <c r="P495" s="3" t="s">
        <v>2184</v>
      </c>
      <c r="Q495" s="3" t="s">
        <v>2185</v>
      </c>
      <c r="R495" s="3" t="s">
        <v>344</v>
      </c>
      <c r="S495" s="3">
        <v>6.6318650000000003</v>
      </c>
      <c r="T495" s="3">
        <v>6.7420375000000003</v>
      </c>
      <c r="U495" s="3">
        <v>3.3666504434699998E-2</v>
      </c>
      <c r="V495" s="3">
        <v>0.526693490963</v>
      </c>
      <c r="W495" s="3">
        <v>0.87416000000000005</v>
      </c>
      <c r="X495" s="2" t="s">
        <v>2186</v>
      </c>
      <c r="Y495" s="3" t="s">
        <v>2187</v>
      </c>
      <c r="Z495" s="3" t="s">
        <v>32</v>
      </c>
      <c r="AA495" s="3" t="s">
        <v>652</v>
      </c>
      <c r="AB495" s="3"/>
      <c r="AC495" s="3" t="s">
        <v>582</v>
      </c>
      <c r="AD495" s="3">
        <v>2</v>
      </c>
      <c r="AE495" s="2" t="s">
        <v>2180</v>
      </c>
      <c r="AF495" s="2" t="s">
        <v>2182</v>
      </c>
    </row>
    <row r="496" spans="1:32" x14ac:dyDescent="0.25">
      <c r="A496" s="2" t="s">
        <v>2973</v>
      </c>
      <c r="B496" s="3">
        <v>-1.02550931373</v>
      </c>
      <c r="C496" s="2" t="s">
        <v>2974</v>
      </c>
      <c r="D496" s="2" t="s">
        <v>2975</v>
      </c>
      <c r="E496" s="3" t="s">
        <v>2976</v>
      </c>
      <c r="F496" s="3" t="s">
        <v>2805</v>
      </c>
      <c r="G496" s="3" t="s">
        <v>317</v>
      </c>
      <c r="H496" s="2" t="s">
        <v>2977</v>
      </c>
      <c r="I496" s="3">
        <v>2.0553865010800001E-2</v>
      </c>
      <c r="J496" s="3">
        <v>2.9863000000000001E-2</v>
      </c>
      <c r="K496" s="3">
        <v>0.68477333333299995</v>
      </c>
      <c r="L496" s="3">
        <v>1.02550931373</v>
      </c>
      <c r="M496" s="3" t="s">
        <v>2976</v>
      </c>
      <c r="N496" s="3"/>
      <c r="O496" s="3" t="s">
        <v>2978</v>
      </c>
      <c r="P496" s="3" t="s">
        <v>2979</v>
      </c>
      <c r="Q496" s="3" t="s">
        <v>2980</v>
      </c>
      <c r="R496" s="3" t="s">
        <v>344</v>
      </c>
      <c r="S496" s="3">
        <v>5.64459</v>
      </c>
      <c r="T496" s="3">
        <v>10.0771391176</v>
      </c>
      <c r="U496" s="3">
        <v>2.0553865010800001E-2</v>
      </c>
      <c r="V496" s="3">
        <v>7.4447792109500005E-2</v>
      </c>
      <c r="W496" s="3">
        <v>-0.34073598039199998</v>
      </c>
      <c r="X496" s="2" t="s">
        <v>2981</v>
      </c>
      <c r="Y496" s="3" t="s">
        <v>2982</v>
      </c>
      <c r="Z496" s="3" t="s">
        <v>32</v>
      </c>
      <c r="AA496" s="3" t="s">
        <v>559</v>
      </c>
      <c r="AB496" s="3"/>
      <c r="AC496" s="3" t="s">
        <v>559</v>
      </c>
      <c r="AD496" s="3">
        <v>2</v>
      </c>
      <c r="AE496" s="2" t="s">
        <v>2974</v>
      </c>
      <c r="AF496" s="2" t="s">
        <v>2977</v>
      </c>
    </row>
    <row r="497" spans="1:32" x14ac:dyDescent="0.25">
      <c r="A497" s="2" t="s">
        <v>1414</v>
      </c>
      <c r="B497" s="3">
        <v>1.0915514102599999</v>
      </c>
      <c r="C497" s="2" t="s">
        <v>1415</v>
      </c>
      <c r="D497" s="2" t="s">
        <v>1416</v>
      </c>
      <c r="E497" s="3" t="s">
        <v>412</v>
      </c>
      <c r="F497" s="3" t="s">
        <v>316</v>
      </c>
      <c r="G497" s="3" t="s">
        <v>317</v>
      </c>
      <c r="H497" s="2" t="s">
        <v>2396</v>
      </c>
      <c r="I497" s="3">
        <v>2.9863000000000001E-2</v>
      </c>
      <c r="J497" s="3">
        <v>2.9863000000000001E-2</v>
      </c>
      <c r="K497" s="3">
        <v>-0.19736000000000001</v>
      </c>
      <c r="L497" s="3">
        <v>-1.0915514102599999</v>
      </c>
      <c r="M497" s="3"/>
      <c r="N497" s="3" t="s">
        <v>412</v>
      </c>
      <c r="O497" s="3" t="s">
        <v>1419</v>
      </c>
      <c r="P497" s="3" t="s">
        <v>1420</v>
      </c>
      <c r="Q497" s="3" t="s">
        <v>1421</v>
      </c>
      <c r="R497" s="3" t="s">
        <v>344</v>
      </c>
      <c r="S497" s="3">
        <v>7.3587800000000003</v>
      </c>
      <c r="T497" s="3">
        <v>8.9029773076899996</v>
      </c>
      <c r="U497" s="3">
        <v>3.3175467602399998E-2</v>
      </c>
      <c r="V497" s="3">
        <v>0.33263305638099999</v>
      </c>
      <c r="W497" s="3">
        <v>0.89419141025600002</v>
      </c>
      <c r="X497" s="2" t="s">
        <v>1422</v>
      </c>
      <c r="Y497" s="3" t="s">
        <v>1423</v>
      </c>
      <c r="Z497" s="3" t="s">
        <v>32</v>
      </c>
      <c r="AA497" s="3" t="s">
        <v>329</v>
      </c>
      <c r="AB497" s="3" t="s">
        <v>1424</v>
      </c>
      <c r="AC497" s="3" t="s">
        <v>1425</v>
      </c>
      <c r="AD497" s="3">
        <v>4</v>
      </c>
      <c r="AE497" s="2" t="s">
        <v>1415</v>
      </c>
      <c r="AF497" s="2" t="s">
        <v>2396</v>
      </c>
    </row>
    <row r="498" spans="1:32" x14ac:dyDescent="0.25">
      <c r="A498" s="2" t="s">
        <v>1845</v>
      </c>
      <c r="B498" s="3">
        <v>-1.4063186111099999</v>
      </c>
      <c r="C498" s="2" t="s">
        <v>1846</v>
      </c>
      <c r="D498" s="2" t="s">
        <v>1847</v>
      </c>
      <c r="E498" s="3" t="s">
        <v>582</v>
      </c>
      <c r="F498" s="3" t="s">
        <v>2805</v>
      </c>
      <c r="G498" s="3" t="s">
        <v>317</v>
      </c>
      <c r="H498" s="2" t="s">
        <v>5168</v>
      </c>
      <c r="I498" s="3">
        <v>2.9877000000000001E-2</v>
      </c>
      <c r="J498" s="3">
        <v>2.9877000000000001E-2</v>
      </c>
      <c r="K498" s="3">
        <v>0.45749666666700001</v>
      </c>
      <c r="L498" s="3">
        <v>1.4063186111099999</v>
      </c>
      <c r="M498" s="3" t="s">
        <v>582</v>
      </c>
      <c r="N498" s="3"/>
      <c r="O498" s="3" t="s">
        <v>5169</v>
      </c>
      <c r="P498" s="3" t="s">
        <v>5170</v>
      </c>
      <c r="Q498" s="3" t="s">
        <v>5171</v>
      </c>
      <c r="R498" s="3" t="s">
        <v>344</v>
      </c>
      <c r="S498" s="3">
        <v>7.30769</v>
      </c>
      <c r="T498" s="3">
        <v>9.3166808333300004</v>
      </c>
      <c r="U498" s="3">
        <v>3.73566567485E-2</v>
      </c>
      <c r="V498" s="3">
        <v>0.37814661060499999</v>
      </c>
      <c r="W498" s="3">
        <v>-0.94882194444400003</v>
      </c>
      <c r="X498" s="2" t="s">
        <v>1853</v>
      </c>
      <c r="Y498" s="3" t="s">
        <v>5172</v>
      </c>
      <c r="Z498" s="3" t="s">
        <v>32</v>
      </c>
      <c r="AA498" s="3" t="s">
        <v>582</v>
      </c>
      <c r="AB498" s="3" t="s">
        <v>337</v>
      </c>
      <c r="AC498" s="3" t="s">
        <v>1855</v>
      </c>
      <c r="AD498" s="3">
        <v>3</v>
      </c>
      <c r="AE498" s="2" t="s">
        <v>1846</v>
      </c>
      <c r="AF498" s="2" t="s">
        <v>5168</v>
      </c>
    </row>
    <row r="499" spans="1:32" x14ac:dyDescent="0.25">
      <c r="A499" s="2" t="s">
        <v>5555</v>
      </c>
      <c r="B499" s="3">
        <v>-1.56079472222</v>
      </c>
      <c r="C499" s="2" t="s">
        <v>5556</v>
      </c>
      <c r="D499" s="2" t="s">
        <v>5557</v>
      </c>
      <c r="E499" s="3" t="s">
        <v>3395</v>
      </c>
      <c r="F499" s="3" t="s">
        <v>2805</v>
      </c>
      <c r="G499" s="3" t="s">
        <v>317</v>
      </c>
      <c r="H499" s="2" t="s">
        <v>5558</v>
      </c>
      <c r="I499" s="3">
        <v>7.8003348211500003E-3</v>
      </c>
      <c r="J499" s="3">
        <v>2.9915000000000001E-2</v>
      </c>
      <c r="K499" s="3">
        <v>1.5537766666699999</v>
      </c>
      <c r="L499" s="3">
        <v>1.56079472222</v>
      </c>
      <c r="M499" s="3" t="s">
        <v>3395</v>
      </c>
      <c r="N499" s="3"/>
      <c r="O499" s="3" t="s">
        <v>5559</v>
      </c>
      <c r="P499" s="3" t="s">
        <v>344</v>
      </c>
      <c r="Q499" s="3" t="s">
        <v>5560</v>
      </c>
      <c r="R499" s="3" t="s">
        <v>344</v>
      </c>
      <c r="S499" s="3">
        <v>5.6197999999999997</v>
      </c>
      <c r="T499" s="3">
        <v>8.8208141666700008</v>
      </c>
      <c r="U499" s="3">
        <v>7.8003348211500003E-3</v>
      </c>
      <c r="V499" s="3">
        <v>2.93099461329E-2</v>
      </c>
      <c r="W499" s="3">
        <v>-7.0180555555600004E-3</v>
      </c>
      <c r="X499" s="2" t="s">
        <v>5561</v>
      </c>
      <c r="Y499" s="3" t="s">
        <v>5562</v>
      </c>
      <c r="Z499" s="3" t="s">
        <v>31</v>
      </c>
      <c r="AA499" s="3" t="s">
        <v>315</v>
      </c>
      <c r="AB499" s="3"/>
      <c r="AC499" s="3" t="s">
        <v>315</v>
      </c>
      <c r="AD499" s="3">
        <v>2</v>
      </c>
      <c r="AE499" s="2" t="s">
        <v>5556</v>
      </c>
      <c r="AF499" s="2" t="s">
        <v>5558</v>
      </c>
    </row>
    <row r="500" spans="1:32" x14ac:dyDescent="0.25">
      <c r="A500" s="2" t="s">
        <v>3696</v>
      </c>
      <c r="B500" s="3">
        <v>-1.122193</v>
      </c>
      <c r="C500" s="2" t="s">
        <v>3697</v>
      </c>
      <c r="D500" s="2" t="s">
        <v>3698</v>
      </c>
      <c r="E500" s="3" t="s">
        <v>871</v>
      </c>
      <c r="F500" s="3" t="s">
        <v>2805</v>
      </c>
      <c r="G500" s="3" t="s">
        <v>317</v>
      </c>
      <c r="H500" s="2" t="s">
        <v>3897</v>
      </c>
      <c r="I500" s="3">
        <v>2.9919000000000001E-2</v>
      </c>
      <c r="J500" s="3">
        <v>2.9919000000000001E-2</v>
      </c>
      <c r="K500" s="3">
        <v>-8.3000000000000004E-2</v>
      </c>
      <c r="L500" s="3">
        <v>1.122193</v>
      </c>
      <c r="M500" s="3" t="s">
        <v>871</v>
      </c>
      <c r="N500" s="3"/>
      <c r="O500" s="3" t="s">
        <v>3898</v>
      </c>
      <c r="P500" s="3" t="s">
        <v>3899</v>
      </c>
      <c r="Q500" s="3" t="s">
        <v>3900</v>
      </c>
      <c r="R500" s="3" t="s">
        <v>344</v>
      </c>
      <c r="S500" s="3">
        <v>7.4191099999999999</v>
      </c>
      <c r="T500" s="3">
        <v>10.190875</v>
      </c>
      <c r="U500" s="3">
        <v>3.2552407632199999E-2</v>
      </c>
      <c r="V500" s="3">
        <v>0.78945203416300003</v>
      </c>
      <c r="W500" s="3">
        <v>-1.205193</v>
      </c>
      <c r="X500" s="2" t="s">
        <v>3703</v>
      </c>
      <c r="Y500" s="3" t="s">
        <v>3901</v>
      </c>
      <c r="Z500" s="3" t="s">
        <v>32</v>
      </c>
      <c r="AA500" s="3" t="s">
        <v>400</v>
      </c>
      <c r="AB500" s="3" t="s">
        <v>3902</v>
      </c>
      <c r="AC500" s="3" t="s">
        <v>3705</v>
      </c>
      <c r="AD500" s="3">
        <v>5</v>
      </c>
      <c r="AE500" s="2" t="s">
        <v>3697</v>
      </c>
      <c r="AF500" s="2" t="s">
        <v>3897</v>
      </c>
    </row>
    <row r="501" spans="1:32" x14ac:dyDescent="0.25">
      <c r="A501" s="2" t="s">
        <v>2784</v>
      </c>
      <c r="B501" s="3">
        <v>1.00224166667</v>
      </c>
      <c r="C501" s="2" t="s">
        <v>2785</v>
      </c>
      <c r="D501" s="2" t="s">
        <v>2786</v>
      </c>
      <c r="E501" s="3" t="s">
        <v>357</v>
      </c>
      <c r="F501" s="3" t="s">
        <v>316</v>
      </c>
      <c r="G501" s="3" t="s">
        <v>317</v>
      </c>
      <c r="H501" s="2" t="s">
        <v>2787</v>
      </c>
      <c r="I501" s="3">
        <v>2.9942E-2</v>
      </c>
      <c r="J501" s="3">
        <v>2.9942E-2</v>
      </c>
      <c r="K501" s="3">
        <v>-0.49759999999999999</v>
      </c>
      <c r="L501" s="3">
        <v>-1.00224166667</v>
      </c>
      <c r="M501" s="3"/>
      <c r="N501" s="3" t="s">
        <v>357</v>
      </c>
      <c r="O501" s="3" t="s">
        <v>2788</v>
      </c>
      <c r="P501" s="3" t="s">
        <v>2789</v>
      </c>
      <c r="Q501" s="3" t="s">
        <v>2790</v>
      </c>
      <c r="R501" s="3" t="s">
        <v>344</v>
      </c>
      <c r="S501" s="3">
        <v>7.0001100000000003</v>
      </c>
      <c r="T501" s="3">
        <v>7.406695</v>
      </c>
      <c r="U501" s="3">
        <v>3.3293943318499997E-2</v>
      </c>
      <c r="V501" s="3">
        <v>0.20738021980499999</v>
      </c>
      <c r="W501" s="3">
        <v>0.50464166666700006</v>
      </c>
      <c r="X501" s="2" t="s">
        <v>2791</v>
      </c>
      <c r="Y501" s="3" t="s">
        <v>2792</v>
      </c>
      <c r="Z501" s="3" t="s">
        <v>32</v>
      </c>
      <c r="AA501" s="3" t="s">
        <v>357</v>
      </c>
      <c r="AB501" s="3" t="s">
        <v>801</v>
      </c>
      <c r="AC501" s="3" t="s">
        <v>1088</v>
      </c>
      <c r="AD501" s="3">
        <v>4</v>
      </c>
      <c r="AE501" s="2" t="s">
        <v>2785</v>
      </c>
      <c r="AF501" s="2" t="s">
        <v>2787</v>
      </c>
    </row>
    <row r="502" spans="1:32" x14ac:dyDescent="0.25">
      <c r="A502" s="2" t="s">
        <v>2164</v>
      </c>
      <c r="B502" s="3">
        <v>1.1402941666699999</v>
      </c>
      <c r="C502" s="2" t="s">
        <v>2165</v>
      </c>
      <c r="D502" s="2" t="s">
        <v>2166</v>
      </c>
      <c r="E502" s="3" t="s">
        <v>1046</v>
      </c>
      <c r="F502" s="3" t="s">
        <v>316</v>
      </c>
      <c r="G502" s="3" t="s">
        <v>317</v>
      </c>
      <c r="H502" s="2" t="s">
        <v>2167</v>
      </c>
      <c r="I502" s="3">
        <v>8.5435413106299991E-3</v>
      </c>
      <c r="J502" s="3">
        <v>3.0018E-2</v>
      </c>
      <c r="K502" s="3">
        <v>-1.2819783333300001</v>
      </c>
      <c r="L502" s="3">
        <v>-1.1402941666699999</v>
      </c>
      <c r="M502" s="3"/>
      <c r="N502" s="3" t="s">
        <v>1046</v>
      </c>
      <c r="O502" s="3" t="s">
        <v>344</v>
      </c>
      <c r="P502" s="3" t="s">
        <v>344</v>
      </c>
      <c r="Q502" s="3"/>
      <c r="R502" s="3" t="s">
        <v>344</v>
      </c>
      <c r="S502" s="3">
        <v>10.031084999999999</v>
      </c>
      <c r="T502" s="3">
        <v>7.6147058333300004</v>
      </c>
      <c r="U502" s="3">
        <v>8.5435413106299991E-3</v>
      </c>
      <c r="V502" s="3">
        <v>8.29726338008E-2</v>
      </c>
      <c r="W502" s="3">
        <v>-0.14168416666700001</v>
      </c>
      <c r="X502" s="2" t="s">
        <v>2168</v>
      </c>
      <c r="Y502" s="3" t="s">
        <v>2169</v>
      </c>
      <c r="Z502" s="3" t="s">
        <v>32</v>
      </c>
      <c r="AA502" s="3" t="s">
        <v>2170</v>
      </c>
      <c r="AB502" s="3" t="s">
        <v>2036</v>
      </c>
      <c r="AC502" s="3" t="s">
        <v>1543</v>
      </c>
      <c r="AD502" s="3">
        <v>3</v>
      </c>
      <c r="AE502" s="2" t="s">
        <v>2165</v>
      </c>
      <c r="AF502" s="2" t="s">
        <v>2167</v>
      </c>
    </row>
    <row r="503" spans="1:32" x14ac:dyDescent="0.25">
      <c r="A503" s="2" t="s">
        <v>477</v>
      </c>
      <c r="B503" s="3">
        <v>1.23728666667</v>
      </c>
      <c r="C503" s="2" t="s">
        <v>478</v>
      </c>
      <c r="D503" s="2" t="s">
        <v>479</v>
      </c>
      <c r="E503" s="3" t="s">
        <v>379</v>
      </c>
      <c r="F503" s="3" t="s">
        <v>316</v>
      </c>
      <c r="G503" s="3" t="s">
        <v>317</v>
      </c>
      <c r="H503" s="2" t="s">
        <v>1735</v>
      </c>
      <c r="I503" s="3">
        <v>1.1650857826299999E-2</v>
      </c>
      <c r="J503" s="3">
        <v>3.0036E-2</v>
      </c>
      <c r="K503" s="3">
        <v>-2.24407166667</v>
      </c>
      <c r="L503" s="3">
        <v>-1.23728666667</v>
      </c>
      <c r="M503" s="3"/>
      <c r="N503" s="3" t="s">
        <v>379</v>
      </c>
      <c r="O503" s="3" t="s">
        <v>482</v>
      </c>
      <c r="P503" s="3" t="s">
        <v>483</v>
      </c>
      <c r="Q503" s="3" t="s">
        <v>484</v>
      </c>
      <c r="R503" s="3" t="s">
        <v>485</v>
      </c>
      <c r="S503" s="3">
        <v>8.8184450000000005</v>
      </c>
      <c r="T503" s="3">
        <v>7.3694674999999998</v>
      </c>
      <c r="U503" s="3">
        <v>1.1650857826299999E-2</v>
      </c>
      <c r="V503" s="3">
        <v>9.0067952207499996E-3</v>
      </c>
      <c r="W503" s="3">
        <v>-1.006785</v>
      </c>
      <c r="X503" s="2" t="s">
        <v>486</v>
      </c>
      <c r="Y503" s="3" t="s">
        <v>1736</v>
      </c>
      <c r="Z503" s="3" t="s">
        <v>32</v>
      </c>
      <c r="AA503" s="3" t="s">
        <v>379</v>
      </c>
      <c r="AB503" s="3"/>
      <c r="AC503" s="3" t="s">
        <v>488</v>
      </c>
      <c r="AD503" s="3">
        <v>2</v>
      </c>
      <c r="AE503" s="2" t="s">
        <v>478</v>
      </c>
      <c r="AF503" s="2" t="s">
        <v>1735</v>
      </c>
    </row>
    <row r="504" spans="1:32" x14ac:dyDescent="0.25">
      <c r="A504" s="2" t="s">
        <v>1702</v>
      </c>
      <c r="B504" s="3">
        <v>1.24492805556</v>
      </c>
      <c r="C504" s="2" t="s">
        <v>1703</v>
      </c>
      <c r="D504" s="2" t="s">
        <v>1704</v>
      </c>
      <c r="E504" s="3" t="s">
        <v>652</v>
      </c>
      <c r="F504" s="3" t="s">
        <v>316</v>
      </c>
      <c r="G504" s="3" t="s">
        <v>317</v>
      </c>
      <c r="H504" s="2" t="s">
        <v>1705</v>
      </c>
      <c r="I504" s="3">
        <v>6.0740437301899999E-3</v>
      </c>
      <c r="J504" s="3">
        <v>3.0161E-2</v>
      </c>
      <c r="K504" s="3">
        <v>-1.71546</v>
      </c>
      <c r="L504" s="3">
        <v>-1.24492805556</v>
      </c>
      <c r="M504" s="3"/>
      <c r="N504" s="3" t="s">
        <v>652</v>
      </c>
      <c r="O504" s="3" t="s">
        <v>344</v>
      </c>
      <c r="P504" s="3" t="s">
        <v>344</v>
      </c>
      <c r="Q504" s="3"/>
      <c r="R504" s="3" t="s">
        <v>1706</v>
      </c>
      <c r="S504" s="3">
        <v>6.7709200000000003</v>
      </c>
      <c r="T504" s="3">
        <v>6.9467125000000003</v>
      </c>
      <c r="U504" s="3">
        <v>6.0740437301899999E-3</v>
      </c>
      <c r="V504" s="3">
        <v>3.4634487657099998E-3</v>
      </c>
      <c r="W504" s="3">
        <v>-0.47053194444399998</v>
      </c>
      <c r="X504" s="2" t="s">
        <v>1707</v>
      </c>
      <c r="Y504" s="3" t="s">
        <v>1708</v>
      </c>
      <c r="Z504" s="3" t="s">
        <v>31</v>
      </c>
      <c r="AA504" s="3" t="s">
        <v>652</v>
      </c>
      <c r="AB504" s="3"/>
      <c r="AC504" s="3" t="s">
        <v>652</v>
      </c>
      <c r="AD504" s="3">
        <v>2</v>
      </c>
      <c r="AE504" s="2" t="s">
        <v>1703</v>
      </c>
      <c r="AF504" s="2" t="s">
        <v>1705</v>
      </c>
    </row>
    <row r="505" spans="1:32" x14ac:dyDescent="0.25">
      <c r="A505" s="2" t="s">
        <v>3333</v>
      </c>
      <c r="B505" s="3">
        <v>-1.0622425</v>
      </c>
      <c r="C505" s="2" t="s">
        <v>3334</v>
      </c>
      <c r="D505" s="2" t="s">
        <v>3335</v>
      </c>
      <c r="E505" s="3" t="s">
        <v>865</v>
      </c>
      <c r="F505" s="3" t="s">
        <v>2805</v>
      </c>
      <c r="G505" s="3" t="s">
        <v>317</v>
      </c>
      <c r="H505" s="2" t="s">
        <v>3336</v>
      </c>
      <c r="I505" s="3">
        <v>1.07787290283E-2</v>
      </c>
      <c r="J505" s="3">
        <v>3.0180999999999999E-2</v>
      </c>
      <c r="K505" s="3">
        <v>1.0869150000000001</v>
      </c>
      <c r="L505" s="3">
        <v>1.0622425</v>
      </c>
      <c r="M505" s="3" t="s">
        <v>865</v>
      </c>
      <c r="N505" s="3"/>
      <c r="O505" s="3" t="s">
        <v>3337</v>
      </c>
      <c r="P505" s="3" t="s">
        <v>3338</v>
      </c>
      <c r="Q505" s="3" t="s">
        <v>3339</v>
      </c>
      <c r="R505" s="3" t="s">
        <v>3340</v>
      </c>
      <c r="S505" s="3">
        <v>8.7995549999999998</v>
      </c>
      <c r="T505" s="3">
        <v>6.5226375000000001</v>
      </c>
      <c r="U505" s="3">
        <v>1.07787290283E-2</v>
      </c>
      <c r="V505" s="3">
        <v>1.6244701475600001E-2</v>
      </c>
      <c r="W505" s="3">
        <v>2.46725E-2</v>
      </c>
      <c r="X505" s="2" t="s">
        <v>3341</v>
      </c>
      <c r="Y505" s="3" t="s">
        <v>3342</v>
      </c>
      <c r="Z505" s="3" t="s">
        <v>32</v>
      </c>
      <c r="AA505" s="3" t="s">
        <v>1088</v>
      </c>
      <c r="AB505" s="3" t="s">
        <v>337</v>
      </c>
      <c r="AC505" s="3" t="s">
        <v>1128</v>
      </c>
      <c r="AD505" s="3">
        <v>3</v>
      </c>
      <c r="AE505" s="2" t="s">
        <v>3334</v>
      </c>
      <c r="AF505" s="2" t="s">
        <v>3336</v>
      </c>
    </row>
    <row r="506" spans="1:32" x14ac:dyDescent="0.25">
      <c r="A506" s="2" t="s">
        <v>3287</v>
      </c>
      <c r="B506" s="3">
        <v>-1.056788125</v>
      </c>
      <c r="C506" s="2" t="s">
        <v>3288</v>
      </c>
      <c r="D506" s="2" t="s">
        <v>3289</v>
      </c>
      <c r="E506" s="3" t="s">
        <v>346</v>
      </c>
      <c r="F506" s="3" t="s">
        <v>2805</v>
      </c>
      <c r="G506" s="3" t="s">
        <v>317</v>
      </c>
      <c r="H506" s="2" t="s">
        <v>3290</v>
      </c>
      <c r="I506" s="3">
        <v>3.0235999999999999E-2</v>
      </c>
      <c r="J506" s="3">
        <v>3.0235999999999999E-2</v>
      </c>
      <c r="K506" s="3">
        <v>0.23560833333299999</v>
      </c>
      <c r="L506" s="3">
        <v>1.056788125</v>
      </c>
      <c r="M506" s="3" t="s">
        <v>346</v>
      </c>
      <c r="N506" s="3"/>
      <c r="O506" s="3" t="s">
        <v>3291</v>
      </c>
      <c r="P506" s="3" t="s">
        <v>1914</v>
      </c>
      <c r="Q506" s="3" t="s">
        <v>3292</v>
      </c>
      <c r="R506" s="3" t="s">
        <v>344</v>
      </c>
      <c r="S506" s="3">
        <v>6.5977550000000003</v>
      </c>
      <c r="T506" s="3">
        <v>9.1666793749999993</v>
      </c>
      <c r="U506" s="3">
        <v>3.6463346328000003E-2</v>
      </c>
      <c r="V506" s="3">
        <v>0.28640087150499999</v>
      </c>
      <c r="W506" s="3">
        <v>-0.82117979166699995</v>
      </c>
      <c r="X506" s="2" t="s">
        <v>3293</v>
      </c>
      <c r="Y506" s="3" t="s">
        <v>3294</v>
      </c>
      <c r="Z506" s="3" t="s">
        <v>32</v>
      </c>
      <c r="AA506" s="3" t="s">
        <v>346</v>
      </c>
      <c r="AB506" s="3" t="s">
        <v>337</v>
      </c>
      <c r="AC506" s="3" t="s">
        <v>582</v>
      </c>
      <c r="AD506" s="3">
        <v>3</v>
      </c>
      <c r="AE506" s="2" t="s">
        <v>3288</v>
      </c>
      <c r="AF506" s="2" t="s">
        <v>3290</v>
      </c>
    </row>
    <row r="507" spans="1:32" x14ac:dyDescent="0.25">
      <c r="A507" s="2" t="s">
        <v>5201</v>
      </c>
      <c r="B507" s="3">
        <v>-1.4245519791700001</v>
      </c>
      <c r="C507" s="2" t="s">
        <v>5202</v>
      </c>
      <c r="D507" s="2" t="s">
        <v>5203</v>
      </c>
      <c r="E507" s="3" t="s">
        <v>652</v>
      </c>
      <c r="F507" s="3" t="s">
        <v>2805</v>
      </c>
      <c r="G507" s="3" t="s">
        <v>317</v>
      </c>
      <c r="H507" s="2" t="s">
        <v>5204</v>
      </c>
      <c r="I507" s="3">
        <v>1.8702419655899999E-2</v>
      </c>
      <c r="J507" s="3">
        <v>3.0256999999999999E-2</v>
      </c>
      <c r="K507" s="3">
        <v>0.23745666666699999</v>
      </c>
      <c r="L507" s="3">
        <v>1.4245519791700001</v>
      </c>
      <c r="M507" s="3" t="s">
        <v>652</v>
      </c>
      <c r="N507" s="3"/>
      <c r="O507" s="3" t="s">
        <v>5205</v>
      </c>
      <c r="P507" s="3" t="s">
        <v>5206</v>
      </c>
      <c r="Q507" s="3" t="s">
        <v>5207</v>
      </c>
      <c r="R507" s="3" t="s">
        <v>344</v>
      </c>
      <c r="S507" s="3">
        <v>8.9742999999999995</v>
      </c>
      <c r="T507" s="3">
        <v>9.5088371874999993</v>
      </c>
      <c r="U507" s="3">
        <v>1.8702419655899999E-2</v>
      </c>
      <c r="V507" s="3">
        <v>0.25317251051599998</v>
      </c>
      <c r="W507" s="3">
        <v>-1.1870953125000001</v>
      </c>
      <c r="X507" s="2" t="s">
        <v>5208</v>
      </c>
      <c r="Y507" s="3" t="s">
        <v>5209</v>
      </c>
      <c r="Z507" s="3" t="s">
        <v>32</v>
      </c>
      <c r="AA507" s="3" t="s">
        <v>615</v>
      </c>
      <c r="AB507" s="3" t="s">
        <v>1144</v>
      </c>
      <c r="AC507" s="3" t="s">
        <v>364</v>
      </c>
      <c r="AD507" s="3">
        <v>4</v>
      </c>
      <c r="AE507" s="2" t="s">
        <v>5202</v>
      </c>
      <c r="AF507" s="2" t="s">
        <v>5204</v>
      </c>
    </row>
    <row r="508" spans="1:32" x14ac:dyDescent="0.25">
      <c r="A508" s="2" t="s">
        <v>4884</v>
      </c>
      <c r="B508" s="3">
        <v>-1.30898166667</v>
      </c>
      <c r="C508" s="2" t="s">
        <v>131</v>
      </c>
      <c r="D508" s="2" t="s">
        <v>4885</v>
      </c>
      <c r="E508" s="3" t="s">
        <v>1709</v>
      </c>
      <c r="F508" s="3" t="s">
        <v>2805</v>
      </c>
      <c r="G508" s="3" t="s">
        <v>317</v>
      </c>
      <c r="H508" s="2" t="s">
        <v>4886</v>
      </c>
      <c r="I508" s="3">
        <v>2.0604773464300001E-2</v>
      </c>
      <c r="J508" s="3">
        <v>3.0342000000000001E-2</v>
      </c>
      <c r="K508" s="3">
        <v>-0.19819333333299999</v>
      </c>
      <c r="L508" s="3">
        <v>1.30898166667</v>
      </c>
      <c r="M508" s="3" t="s">
        <v>1709</v>
      </c>
      <c r="N508" s="3"/>
      <c r="O508" s="3" t="s">
        <v>4887</v>
      </c>
      <c r="P508" s="3" t="s">
        <v>4888</v>
      </c>
      <c r="Q508" s="3" t="s">
        <v>4889</v>
      </c>
      <c r="R508" s="3" t="s">
        <v>344</v>
      </c>
      <c r="S508" s="3">
        <v>6.8119100000000001</v>
      </c>
      <c r="T508" s="3">
        <v>8.4425650000000001</v>
      </c>
      <c r="U508" s="3">
        <v>2.0604773464300001E-2</v>
      </c>
      <c r="V508" s="3">
        <v>0.19973497624299999</v>
      </c>
      <c r="W508" s="3">
        <v>-1.5071749999999999</v>
      </c>
      <c r="X508" s="2" t="s">
        <v>4890</v>
      </c>
      <c r="Y508" s="3" t="s">
        <v>4891</v>
      </c>
      <c r="Z508" s="3" t="s">
        <v>32</v>
      </c>
      <c r="AA508" s="3" t="s">
        <v>4800</v>
      </c>
      <c r="AB508" s="3"/>
      <c r="AC508" s="3" t="s">
        <v>531</v>
      </c>
      <c r="AD508" s="3">
        <v>2</v>
      </c>
      <c r="AE508" s="2" t="s">
        <v>131</v>
      </c>
      <c r="AF508" s="2" t="s">
        <v>4886</v>
      </c>
    </row>
    <row r="509" spans="1:32" x14ac:dyDescent="0.25">
      <c r="A509" s="2" t="s">
        <v>2470</v>
      </c>
      <c r="B509" s="3">
        <v>1.0753325</v>
      </c>
      <c r="C509" s="2" t="s">
        <v>2471</v>
      </c>
      <c r="D509" s="2" t="s">
        <v>2472</v>
      </c>
      <c r="E509" s="3" t="s">
        <v>474</v>
      </c>
      <c r="F509" s="3" t="s">
        <v>316</v>
      </c>
      <c r="G509" s="3" t="s">
        <v>317</v>
      </c>
      <c r="H509" s="2" t="s">
        <v>2473</v>
      </c>
      <c r="I509" s="3">
        <v>1.7471253400100001E-2</v>
      </c>
      <c r="J509" s="3">
        <v>3.0369E-2</v>
      </c>
      <c r="K509" s="3">
        <v>-0.91058333333300001</v>
      </c>
      <c r="L509" s="3">
        <v>-1.0753325</v>
      </c>
      <c r="M509" s="3"/>
      <c r="N509" s="3" t="s">
        <v>474</v>
      </c>
      <c r="O509" s="3" t="s">
        <v>2474</v>
      </c>
      <c r="P509" s="3" t="s">
        <v>344</v>
      </c>
      <c r="Q509" s="3" t="s">
        <v>2475</v>
      </c>
      <c r="R509" s="3" t="s">
        <v>807</v>
      </c>
      <c r="S509" s="3">
        <v>6.34274</v>
      </c>
      <c r="T509" s="3">
        <v>9.9359675000000003</v>
      </c>
      <c r="U509" s="3">
        <v>1.7471253400100001E-2</v>
      </c>
      <c r="V509" s="3">
        <v>7.2828385462699999E-2</v>
      </c>
      <c r="W509" s="3">
        <v>0.16474916666700001</v>
      </c>
      <c r="X509" s="2" t="s">
        <v>2476</v>
      </c>
      <c r="Y509" s="3" t="s">
        <v>2477</v>
      </c>
      <c r="Z509" s="3" t="s">
        <v>32</v>
      </c>
      <c r="AA509" s="3" t="s">
        <v>2478</v>
      </c>
      <c r="AB509" s="3"/>
      <c r="AC509" s="3" t="s">
        <v>2478</v>
      </c>
      <c r="AD509" s="3">
        <v>2</v>
      </c>
      <c r="AE509" s="2" t="s">
        <v>2471</v>
      </c>
      <c r="AF509" s="2" t="s">
        <v>2473</v>
      </c>
    </row>
    <row r="510" spans="1:32" x14ac:dyDescent="0.25">
      <c r="A510" s="2" t="s">
        <v>5698</v>
      </c>
      <c r="B510" s="3">
        <v>-1.6512612499999999</v>
      </c>
      <c r="C510" s="2" t="s">
        <v>5699</v>
      </c>
      <c r="D510" s="2" t="s">
        <v>5700</v>
      </c>
      <c r="E510" s="3" t="s">
        <v>443</v>
      </c>
      <c r="F510" s="3" t="s">
        <v>2805</v>
      </c>
      <c r="G510" s="3" t="s">
        <v>317</v>
      </c>
      <c r="H510" s="2" t="s">
        <v>5701</v>
      </c>
      <c r="I510" s="3">
        <v>7.6675033880500001E-3</v>
      </c>
      <c r="J510" s="3">
        <v>3.0505999999999998E-2</v>
      </c>
      <c r="K510" s="3">
        <v>1.11211666667</v>
      </c>
      <c r="L510" s="3">
        <v>1.6512612499999999</v>
      </c>
      <c r="M510" s="3" t="s">
        <v>443</v>
      </c>
      <c r="N510" s="3"/>
      <c r="O510" s="3" t="s">
        <v>5702</v>
      </c>
      <c r="P510" s="3" t="s">
        <v>5703</v>
      </c>
      <c r="Q510" s="3" t="s">
        <v>5704</v>
      </c>
      <c r="R510" s="3" t="s">
        <v>5705</v>
      </c>
      <c r="S510" s="3">
        <v>8.0261700000000005</v>
      </c>
      <c r="T510" s="3">
        <v>7.5898112500000003</v>
      </c>
      <c r="U510" s="3">
        <v>7.6675033880500001E-3</v>
      </c>
      <c r="V510" s="3">
        <v>6.2073045481399997E-2</v>
      </c>
      <c r="W510" s="3">
        <v>-0.53914458333299997</v>
      </c>
      <c r="X510" s="2" t="s">
        <v>5706</v>
      </c>
      <c r="Y510" s="3" t="s">
        <v>5707</v>
      </c>
      <c r="Z510" s="3" t="s">
        <v>32</v>
      </c>
      <c r="AA510" s="3" t="s">
        <v>443</v>
      </c>
      <c r="AB510" s="3" t="s">
        <v>5708</v>
      </c>
      <c r="AC510" s="3" t="s">
        <v>652</v>
      </c>
      <c r="AD510" s="3">
        <v>4</v>
      </c>
      <c r="AE510" s="2" t="s">
        <v>5699</v>
      </c>
      <c r="AF510" s="2" t="s">
        <v>5701</v>
      </c>
    </row>
    <row r="511" spans="1:32" x14ac:dyDescent="0.25">
      <c r="A511" s="2" t="s">
        <v>3428</v>
      </c>
      <c r="B511" s="3">
        <v>-1.0750991666700001</v>
      </c>
      <c r="C511" s="2" t="s">
        <v>3429</v>
      </c>
      <c r="D511" s="2" t="s">
        <v>3430</v>
      </c>
      <c r="E511" s="3" t="s">
        <v>2489</v>
      </c>
      <c r="F511" s="3" t="s">
        <v>2805</v>
      </c>
      <c r="G511" s="3" t="s">
        <v>317</v>
      </c>
      <c r="H511" s="2" t="s">
        <v>3431</v>
      </c>
      <c r="I511" s="3">
        <v>3.0522000000000001E-2</v>
      </c>
      <c r="J511" s="3">
        <v>3.0522000000000001E-2</v>
      </c>
      <c r="K511" s="3">
        <v>-0.18967333333299999</v>
      </c>
      <c r="L511" s="3">
        <v>1.0750991666700001</v>
      </c>
      <c r="M511" s="3" t="s">
        <v>2489</v>
      </c>
      <c r="N511" s="3"/>
      <c r="O511" s="3" t="s">
        <v>3432</v>
      </c>
      <c r="P511" s="3" t="s">
        <v>3433</v>
      </c>
      <c r="Q511" s="3" t="s">
        <v>3434</v>
      </c>
      <c r="R511" s="3" t="s">
        <v>344</v>
      </c>
      <c r="S511" s="3">
        <v>6.7495599999999998</v>
      </c>
      <c r="T511" s="3">
        <v>10.685717500000001</v>
      </c>
      <c r="U511" s="3">
        <v>3.6686830588799998E-2</v>
      </c>
      <c r="V511" s="3">
        <v>0.382896639062</v>
      </c>
      <c r="W511" s="3">
        <v>-1.2647725000000001</v>
      </c>
      <c r="X511" s="2" t="s">
        <v>3435</v>
      </c>
      <c r="Y511" s="3" t="s">
        <v>3436</v>
      </c>
      <c r="Z511" s="3" t="s">
        <v>32</v>
      </c>
      <c r="AA511" s="3" t="s">
        <v>524</v>
      </c>
      <c r="AB511" s="3"/>
      <c r="AC511" s="3" t="s">
        <v>582</v>
      </c>
      <c r="AD511" s="3">
        <v>2</v>
      </c>
      <c r="AE511" s="2" t="s">
        <v>3429</v>
      </c>
      <c r="AF511" s="2" t="s">
        <v>3431</v>
      </c>
    </row>
    <row r="512" spans="1:32" x14ac:dyDescent="0.25">
      <c r="A512" s="2" t="s">
        <v>326</v>
      </c>
      <c r="B512" s="3">
        <v>1.1698977777799999</v>
      </c>
      <c r="C512" s="2" t="s">
        <v>327</v>
      </c>
      <c r="D512" s="2" t="s">
        <v>328</v>
      </c>
      <c r="E512" s="3" t="s">
        <v>315</v>
      </c>
      <c r="F512" s="3" t="s">
        <v>316</v>
      </c>
      <c r="G512" s="3" t="s">
        <v>317</v>
      </c>
      <c r="H512" s="2" t="s">
        <v>2047</v>
      </c>
      <c r="I512" s="3">
        <v>1.96428727592E-2</v>
      </c>
      <c r="J512" s="3">
        <v>3.0529000000000001E-2</v>
      </c>
      <c r="K512" s="3">
        <v>0.19541333333300001</v>
      </c>
      <c r="L512" s="3">
        <v>-1.1698977777799999</v>
      </c>
      <c r="M512" s="3"/>
      <c r="N512" s="3" t="s">
        <v>315</v>
      </c>
      <c r="O512" s="3" t="s">
        <v>2048</v>
      </c>
      <c r="P512" s="3" t="s">
        <v>2049</v>
      </c>
      <c r="Q512" s="3" t="s">
        <v>2050</v>
      </c>
      <c r="R512" s="3" t="s">
        <v>344</v>
      </c>
      <c r="S512" s="3">
        <v>7.5115400000000001</v>
      </c>
      <c r="T512" s="3">
        <v>7.80681333333</v>
      </c>
      <c r="U512" s="3">
        <v>1.96428727592E-2</v>
      </c>
      <c r="V512" s="3">
        <v>0.44497500462700001</v>
      </c>
      <c r="W512" s="3">
        <v>1.36531111111</v>
      </c>
      <c r="X512" s="2" t="s">
        <v>335</v>
      </c>
      <c r="Y512" s="3" t="s">
        <v>2051</v>
      </c>
      <c r="Z512" s="3" t="s">
        <v>32</v>
      </c>
      <c r="AA512" s="3" t="s">
        <v>315</v>
      </c>
      <c r="AB512" s="3" t="s">
        <v>2052</v>
      </c>
      <c r="AC512" s="3" t="s">
        <v>338</v>
      </c>
      <c r="AD512" s="3">
        <v>5</v>
      </c>
      <c r="AE512" s="2" t="s">
        <v>327</v>
      </c>
      <c r="AF512" s="2" t="s">
        <v>2047</v>
      </c>
    </row>
    <row r="513" spans="1:32" x14ac:dyDescent="0.25">
      <c r="A513" s="2" t="s">
        <v>4042</v>
      </c>
      <c r="B513" s="3">
        <v>-1.569642</v>
      </c>
      <c r="C513" s="2" t="s">
        <v>4043</v>
      </c>
      <c r="D513" s="2" t="s">
        <v>4044</v>
      </c>
      <c r="E513" s="3" t="s">
        <v>325</v>
      </c>
      <c r="F513" s="3" t="s">
        <v>2805</v>
      </c>
      <c r="G513" s="3" t="s">
        <v>317</v>
      </c>
      <c r="H513" s="2" t="s">
        <v>5563</v>
      </c>
      <c r="I513" s="3">
        <v>1.93811712758E-2</v>
      </c>
      <c r="J513" s="3">
        <v>3.0544999999999999E-2</v>
      </c>
      <c r="K513" s="3">
        <v>0.25018000000000001</v>
      </c>
      <c r="L513" s="3">
        <v>1.569642</v>
      </c>
      <c r="M513" s="3" t="s">
        <v>325</v>
      </c>
      <c r="N513" s="3"/>
      <c r="O513" s="3" t="s">
        <v>5564</v>
      </c>
      <c r="P513" s="3" t="s">
        <v>5565</v>
      </c>
      <c r="Q513" s="3" t="s">
        <v>5566</v>
      </c>
      <c r="R513" s="3" t="s">
        <v>344</v>
      </c>
      <c r="S513" s="3">
        <v>6.9229000000000003</v>
      </c>
      <c r="T513" s="3">
        <v>6.7575419999999999</v>
      </c>
      <c r="U513" s="3">
        <v>1.93811712758E-2</v>
      </c>
      <c r="V513" s="3">
        <v>0.36514016014400003</v>
      </c>
      <c r="W513" s="3">
        <v>-1.3194619999999999</v>
      </c>
      <c r="X513" s="2" t="s">
        <v>4050</v>
      </c>
      <c r="Y513" s="3" t="s">
        <v>5567</v>
      </c>
      <c r="Z513" s="3" t="s">
        <v>32</v>
      </c>
      <c r="AA513" s="3" t="s">
        <v>505</v>
      </c>
      <c r="AB513" s="3"/>
      <c r="AC513" s="3" t="s">
        <v>338</v>
      </c>
      <c r="AD513" s="3">
        <v>2</v>
      </c>
      <c r="AE513" s="2" t="s">
        <v>4043</v>
      </c>
      <c r="AF513" s="2" t="s">
        <v>5563</v>
      </c>
    </row>
    <row r="514" spans="1:32" x14ac:dyDescent="0.25">
      <c r="A514" s="2" t="s">
        <v>2211</v>
      </c>
      <c r="B514" s="3">
        <v>1.1308722222200001</v>
      </c>
      <c r="C514" s="2" t="s">
        <v>2212</v>
      </c>
      <c r="D514" s="2" t="s">
        <v>2213</v>
      </c>
      <c r="E514" s="3" t="s">
        <v>2214</v>
      </c>
      <c r="F514" s="3" t="s">
        <v>316</v>
      </c>
      <c r="G514" s="3" t="s">
        <v>317</v>
      </c>
      <c r="H514" s="2" t="s">
        <v>2215</v>
      </c>
      <c r="I514" s="3">
        <v>3.0551999999999999E-2</v>
      </c>
      <c r="J514" s="3">
        <v>3.0551999999999999E-2</v>
      </c>
      <c r="K514" s="3">
        <v>-1.7060599999999999</v>
      </c>
      <c r="L514" s="3">
        <v>-1.1308722222200001</v>
      </c>
      <c r="M514" s="3"/>
      <c r="N514" s="3" t="s">
        <v>2214</v>
      </c>
      <c r="O514" s="3" t="s">
        <v>2216</v>
      </c>
      <c r="P514" s="3" t="s">
        <v>2217</v>
      </c>
      <c r="Q514" s="3" t="s">
        <v>2218</v>
      </c>
      <c r="R514" s="3" t="s">
        <v>2219</v>
      </c>
      <c r="S514" s="3">
        <v>8.6755099999999992</v>
      </c>
      <c r="T514" s="3">
        <v>7.6489700000000003</v>
      </c>
      <c r="U514" s="3">
        <v>3.6049354880600001E-2</v>
      </c>
      <c r="V514" s="3">
        <v>0.173193401671</v>
      </c>
      <c r="W514" s="3">
        <v>-0.57518777777800001</v>
      </c>
      <c r="X514" s="2" t="s">
        <v>2220</v>
      </c>
      <c r="Y514" s="3" t="s">
        <v>2221</v>
      </c>
      <c r="Z514" s="3" t="s">
        <v>32</v>
      </c>
      <c r="AA514" s="3" t="s">
        <v>2099</v>
      </c>
      <c r="AB514" s="3" t="s">
        <v>2036</v>
      </c>
      <c r="AC514" s="3" t="s">
        <v>652</v>
      </c>
      <c r="AD514" s="3">
        <v>3</v>
      </c>
      <c r="AE514" s="2" t="s">
        <v>2212</v>
      </c>
      <c r="AF514" s="2" t="s">
        <v>2215</v>
      </c>
    </row>
    <row r="515" spans="1:32" x14ac:dyDescent="0.25">
      <c r="A515" s="2" t="s">
        <v>3190</v>
      </c>
      <c r="B515" s="3">
        <v>-1.04711722222</v>
      </c>
      <c r="C515" s="2" t="s">
        <v>3191</v>
      </c>
      <c r="D515" s="2" t="s">
        <v>3192</v>
      </c>
      <c r="E515" s="3" t="s">
        <v>3193</v>
      </c>
      <c r="F515" s="3" t="s">
        <v>2805</v>
      </c>
      <c r="G515" s="3" t="s">
        <v>317</v>
      </c>
      <c r="H515" s="2" t="s">
        <v>3194</v>
      </c>
      <c r="I515" s="3">
        <v>5.8517678872E-3</v>
      </c>
      <c r="J515" s="3">
        <v>3.0681E-2</v>
      </c>
      <c r="K515" s="3">
        <v>0.94275166666700005</v>
      </c>
      <c r="L515" s="3">
        <v>1.04711722222</v>
      </c>
      <c r="M515" s="3" t="s">
        <v>3193</v>
      </c>
      <c r="N515" s="3"/>
      <c r="O515" s="3" t="s">
        <v>3195</v>
      </c>
      <c r="P515" s="3" t="s">
        <v>3196</v>
      </c>
      <c r="Q515" s="3" t="s">
        <v>3197</v>
      </c>
      <c r="R515" s="3" t="s">
        <v>344</v>
      </c>
      <c r="S515" s="3">
        <v>6.2521550000000001</v>
      </c>
      <c r="T515" s="3">
        <v>10.5556733333</v>
      </c>
      <c r="U515" s="3">
        <v>5.8517678872E-3</v>
      </c>
      <c r="V515" s="3">
        <v>0.190242283782</v>
      </c>
      <c r="W515" s="3">
        <v>-0.10436555555599999</v>
      </c>
      <c r="X515" s="2" t="s">
        <v>3198</v>
      </c>
      <c r="Y515" s="3" t="s">
        <v>3199</v>
      </c>
      <c r="Z515" s="3" t="s">
        <v>32</v>
      </c>
      <c r="AA515" s="3" t="s">
        <v>3200</v>
      </c>
      <c r="AB515" s="3"/>
      <c r="AC515" s="3" t="s">
        <v>3200</v>
      </c>
      <c r="AD515" s="3">
        <v>2</v>
      </c>
      <c r="AE515" s="2" t="s">
        <v>3191</v>
      </c>
      <c r="AF515" s="2" t="s">
        <v>3194</v>
      </c>
    </row>
    <row r="516" spans="1:32" x14ac:dyDescent="0.25">
      <c r="A516" s="2" t="s">
        <v>4503</v>
      </c>
      <c r="B516" s="3">
        <v>-1.22938083333</v>
      </c>
      <c r="C516" s="2" t="s">
        <v>4504</v>
      </c>
      <c r="D516" s="2" t="s">
        <v>4505</v>
      </c>
      <c r="E516" s="3" t="s">
        <v>1709</v>
      </c>
      <c r="F516" s="3" t="s">
        <v>2805</v>
      </c>
      <c r="G516" s="3" t="s">
        <v>317</v>
      </c>
      <c r="H516" s="2" t="s">
        <v>4506</v>
      </c>
      <c r="I516" s="3">
        <v>3.0682999999999998E-2</v>
      </c>
      <c r="J516" s="3">
        <v>3.0682999999999998E-2</v>
      </c>
      <c r="K516" s="3">
        <v>0.75407999999999997</v>
      </c>
      <c r="L516" s="3">
        <v>1.22938083333</v>
      </c>
      <c r="M516" s="3" t="s">
        <v>1709</v>
      </c>
      <c r="N516" s="3"/>
      <c r="O516" s="3" t="s">
        <v>4507</v>
      </c>
      <c r="P516" s="3" t="s">
        <v>4508</v>
      </c>
      <c r="Q516" s="3" t="s">
        <v>4509</v>
      </c>
      <c r="R516" s="3" t="s">
        <v>344</v>
      </c>
      <c r="S516" s="3">
        <v>7.3785299999999996</v>
      </c>
      <c r="T516" s="3">
        <v>9.3414575000000006</v>
      </c>
      <c r="U516" s="3">
        <v>3.61321662687E-2</v>
      </c>
      <c r="V516" s="3">
        <v>2.0243059065900001E-2</v>
      </c>
      <c r="W516" s="3">
        <v>-0.47530083333299999</v>
      </c>
      <c r="X516" s="2" t="s">
        <v>4510</v>
      </c>
      <c r="Y516" s="3" t="s">
        <v>4511</v>
      </c>
      <c r="Z516" s="3" t="s">
        <v>32</v>
      </c>
      <c r="AA516" s="3" t="s">
        <v>431</v>
      </c>
      <c r="AB516" s="3" t="s">
        <v>2036</v>
      </c>
      <c r="AC516" s="3" t="s">
        <v>357</v>
      </c>
      <c r="AD516" s="3">
        <v>3</v>
      </c>
      <c r="AE516" s="2" t="s">
        <v>4504</v>
      </c>
      <c r="AF516" s="2" t="s">
        <v>4506</v>
      </c>
    </row>
    <row r="517" spans="1:32" x14ac:dyDescent="0.25">
      <c r="A517" s="2" t="s">
        <v>2102</v>
      </c>
      <c r="B517" s="3">
        <v>-1.4392155555599999</v>
      </c>
      <c r="C517" s="2" t="s">
        <v>2103</v>
      </c>
      <c r="D517" s="2" t="s">
        <v>2104</v>
      </c>
      <c r="E517" s="3" t="s">
        <v>1088</v>
      </c>
      <c r="F517" s="3" t="s">
        <v>2805</v>
      </c>
      <c r="G517" s="3" t="s">
        <v>317</v>
      </c>
      <c r="H517" s="2" t="s">
        <v>5226</v>
      </c>
      <c r="I517" s="3">
        <v>1.7874593890099998E-2</v>
      </c>
      <c r="J517" s="3">
        <v>3.0702E-2</v>
      </c>
      <c r="K517" s="3">
        <v>2.8878216666699998</v>
      </c>
      <c r="L517" s="3">
        <v>1.4392155555599999</v>
      </c>
      <c r="M517" s="3" t="s">
        <v>1088</v>
      </c>
      <c r="N517" s="3"/>
      <c r="O517" s="3" t="s">
        <v>4687</v>
      </c>
      <c r="P517" s="3" t="s">
        <v>4688</v>
      </c>
      <c r="Q517" s="3" t="s">
        <v>4689</v>
      </c>
      <c r="R517" s="3" t="s">
        <v>5227</v>
      </c>
      <c r="S517" s="3">
        <v>6.6849049999999997</v>
      </c>
      <c r="T517" s="3">
        <v>7.3931583333299997</v>
      </c>
      <c r="U517" s="3">
        <v>1.7874593890099998E-2</v>
      </c>
      <c r="V517" s="3">
        <v>2.6019783017700001E-3</v>
      </c>
      <c r="W517" s="3">
        <v>1.4486061111099999</v>
      </c>
      <c r="X517" s="2" t="s">
        <v>2107</v>
      </c>
      <c r="Y517" s="3" t="s">
        <v>5228</v>
      </c>
      <c r="Z517" s="3" t="s">
        <v>32</v>
      </c>
      <c r="AA517" s="3" t="s">
        <v>1088</v>
      </c>
      <c r="AB517" s="3"/>
      <c r="AC517" s="3" t="s">
        <v>1062</v>
      </c>
      <c r="AD517" s="3">
        <v>2</v>
      </c>
      <c r="AE517" s="2" t="s">
        <v>2103</v>
      </c>
      <c r="AF517" s="2" t="s">
        <v>5226</v>
      </c>
    </row>
    <row r="518" spans="1:32" x14ac:dyDescent="0.25">
      <c r="A518" s="2" t="s">
        <v>2802</v>
      </c>
      <c r="B518" s="3">
        <v>-1.0000941666700001</v>
      </c>
      <c r="C518" s="2" t="s">
        <v>2803</v>
      </c>
      <c r="D518" s="2" t="s">
        <v>2804</v>
      </c>
      <c r="E518" s="3" t="s">
        <v>581</v>
      </c>
      <c r="F518" s="3" t="s">
        <v>2805</v>
      </c>
      <c r="G518" s="3" t="s">
        <v>317</v>
      </c>
      <c r="H518" s="2" t="s">
        <v>2806</v>
      </c>
      <c r="I518" s="3">
        <v>7.1597042077499997E-3</v>
      </c>
      <c r="J518" s="3">
        <v>3.0728999999999999E-2</v>
      </c>
      <c r="K518" s="3">
        <v>3.6505000000000003E-2</v>
      </c>
      <c r="L518" s="3">
        <v>1.0000941666700001</v>
      </c>
      <c r="M518" s="3" t="s">
        <v>581</v>
      </c>
      <c r="N518" s="3"/>
      <c r="O518" s="3" t="s">
        <v>2807</v>
      </c>
      <c r="P518" s="3" t="s">
        <v>2808</v>
      </c>
      <c r="Q518" s="3" t="s">
        <v>2809</v>
      </c>
      <c r="R518" s="3" t="s">
        <v>344</v>
      </c>
      <c r="S518" s="3">
        <v>8.0165649999999999</v>
      </c>
      <c r="T518" s="3">
        <v>9.8269625000000005</v>
      </c>
      <c r="U518" s="3">
        <v>7.1597042077499997E-3</v>
      </c>
      <c r="V518" s="3">
        <v>0.83406768478799997</v>
      </c>
      <c r="W518" s="3">
        <v>-0.96358916666700001</v>
      </c>
      <c r="X518" s="2" t="s">
        <v>2810</v>
      </c>
      <c r="Y518" s="3" t="s">
        <v>2811</v>
      </c>
      <c r="Z518" s="3" t="s">
        <v>32</v>
      </c>
      <c r="AA518" s="3" t="s">
        <v>581</v>
      </c>
      <c r="AB518" s="3"/>
      <c r="AC518" s="3" t="s">
        <v>1088</v>
      </c>
      <c r="AD518" s="3">
        <v>2</v>
      </c>
      <c r="AE518" s="2" t="s">
        <v>2803</v>
      </c>
      <c r="AF518" s="2" t="s">
        <v>2806</v>
      </c>
    </row>
    <row r="519" spans="1:32" x14ac:dyDescent="0.25">
      <c r="A519" s="2" t="s">
        <v>4951</v>
      </c>
      <c r="B519" s="3">
        <v>-1.32355166667</v>
      </c>
      <c r="C519" s="2" t="s">
        <v>4952</v>
      </c>
      <c r="D519" s="2" t="s">
        <v>4953</v>
      </c>
      <c r="E519" s="3" t="s">
        <v>1945</v>
      </c>
      <c r="F519" s="3" t="s">
        <v>2805</v>
      </c>
      <c r="G519" s="3" t="s">
        <v>317</v>
      </c>
      <c r="H519" s="2" t="s">
        <v>4954</v>
      </c>
      <c r="I519" s="3">
        <v>9.1863323945399998E-3</v>
      </c>
      <c r="J519" s="3">
        <v>3.0813E-2</v>
      </c>
      <c r="K519" s="3">
        <v>1.1593183333299999</v>
      </c>
      <c r="L519" s="3">
        <v>1.32355166667</v>
      </c>
      <c r="M519" s="3" t="s">
        <v>1945</v>
      </c>
      <c r="N519" s="3"/>
      <c r="O519" s="3" t="s">
        <v>4955</v>
      </c>
      <c r="P519" s="3" t="s">
        <v>4956</v>
      </c>
      <c r="Q519" s="3" t="s">
        <v>4957</v>
      </c>
      <c r="R519" s="3" t="s">
        <v>344</v>
      </c>
      <c r="S519" s="3">
        <v>6.9947850000000003</v>
      </c>
      <c r="T519" s="3">
        <v>9.5356100000000001</v>
      </c>
      <c r="U519" s="3">
        <v>9.1863323945399998E-3</v>
      </c>
      <c r="V519" s="3">
        <v>1.15658401205E-2</v>
      </c>
      <c r="W519" s="3">
        <v>-0.164233333333</v>
      </c>
      <c r="X519" s="2" t="s">
        <v>4958</v>
      </c>
      <c r="Y519" s="3" t="s">
        <v>4959</v>
      </c>
      <c r="Z519" s="3" t="s">
        <v>32</v>
      </c>
      <c r="AA519" s="3" t="s">
        <v>1088</v>
      </c>
      <c r="AB519" s="3"/>
      <c r="AC519" s="3" t="s">
        <v>1088</v>
      </c>
      <c r="AD519" s="3">
        <v>2</v>
      </c>
      <c r="AE519" s="2" t="s">
        <v>4952</v>
      </c>
      <c r="AF519" s="2" t="s">
        <v>4954</v>
      </c>
    </row>
    <row r="520" spans="1:32" x14ac:dyDescent="0.25">
      <c r="A520" s="2" t="s">
        <v>2946</v>
      </c>
      <c r="B520" s="3">
        <v>-1.02295916667</v>
      </c>
      <c r="C520" s="2" t="s">
        <v>2947</v>
      </c>
      <c r="D520" s="2" t="s">
        <v>2948</v>
      </c>
      <c r="E520" s="3" t="s">
        <v>431</v>
      </c>
      <c r="F520" s="3" t="s">
        <v>2805</v>
      </c>
      <c r="G520" s="3" t="s">
        <v>317</v>
      </c>
      <c r="H520" s="2" t="s">
        <v>2949</v>
      </c>
      <c r="I520" s="3">
        <v>7.9362138734599998E-3</v>
      </c>
      <c r="J520" s="3">
        <v>3.0852000000000001E-2</v>
      </c>
      <c r="K520" s="3">
        <v>0.166246666667</v>
      </c>
      <c r="L520" s="3">
        <v>1.02295916667</v>
      </c>
      <c r="M520" s="3" t="s">
        <v>431</v>
      </c>
      <c r="N520" s="3"/>
      <c r="O520" s="3" t="s">
        <v>2950</v>
      </c>
      <c r="P520" s="3" t="s">
        <v>344</v>
      </c>
      <c r="Q520" s="3" t="s">
        <v>2951</v>
      </c>
      <c r="R520" s="3" t="s">
        <v>344</v>
      </c>
      <c r="S520" s="3">
        <v>8.9937100000000001</v>
      </c>
      <c r="T520" s="3">
        <v>9.7381674999999994</v>
      </c>
      <c r="U520" s="3">
        <v>7.9362138734599998E-3</v>
      </c>
      <c r="V520" s="3">
        <v>9.2867882954900005E-2</v>
      </c>
      <c r="W520" s="3">
        <v>-0.85671249999999999</v>
      </c>
      <c r="X520" s="2" t="s">
        <v>2952</v>
      </c>
      <c r="Y520" s="3" t="s">
        <v>2953</v>
      </c>
      <c r="Z520" s="3" t="s">
        <v>32</v>
      </c>
      <c r="AA520" s="3" t="s">
        <v>2954</v>
      </c>
      <c r="AB520" s="3" t="s">
        <v>813</v>
      </c>
      <c r="AC520" s="3" t="s">
        <v>315</v>
      </c>
      <c r="AD520" s="3">
        <v>3</v>
      </c>
      <c r="AE520" s="2" t="s">
        <v>2947</v>
      </c>
      <c r="AF520" s="2" t="s">
        <v>2949</v>
      </c>
    </row>
    <row r="521" spans="1:32" x14ac:dyDescent="0.25">
      <c r="A521" s="2" t="s">
        <v>5406</v>
      </c>
      <c r="B521" s="3">
        <v>-1.5039863333300001</v>
      </c>
      <c r="C521" s="2" t="s">
        <v>5407</v>
      </c>
      <c r="D521" s="2" t="s">
        <v>5408</v>
      </c>
      <c r="E521" s="3" t="s">
        <v>346</v>
      </c>
      <c r="F521" s="3" t="s">
        <v>2805</v>
      </c>
      <c r="G521" s="3" t="s">
        <v>317</v>
      </c>
      <c r="H521" s="2" t="s">
        <v>5409</v>
      </c>
      <c r="I521" s="3">
        <v>6.91535489987E-3</v>
      </c>
      <c r="J521" s="3">
        <v>3.0875E-2</v>
      </c>
      <c r="K521" s="3">
        <v>0.37724000000000002</v>
      </c>
      <c r="L521" s="3">
        <v>1.5039863333300001</v>
      </c>
      <c r="M521" s="3" t="s">
        <v>346</v>
      </c>
      <c r="N521" s="3"/>
      <c r="O521" s="3" t="s">
        <v>5410</v>
      </c>
      <c r="P521" s="3" t="s">
        <v>5411</v>
      </c>
      <c r="Q521" s="3" t="s">
        <v>5412</v>
      </c>
      <c r="R521" s="3" t="s">
        <v>344</v>
      </c>
      <c r="S521" s="3">
        <v>8.1525999999999996</v>
      </c>
      <c r="T521" s="3">
        <v>7.2646290000000002</v>
      </c>
      <c r="U521" s="3">
        <v>6.91535489987E-3</v>
      </c>
      <c r="V521" s="3">
        <v>0.102387024127</v>
      </c>
      <c r="W521" s="3">
        <v>-1.1267463333300001</v>
      </c>
      <c r="X521" s="2" t="s">
        <v>5413</v>
      </c>
      <c r="Y521" s="3" t="s">
        <v>5414</v>
      </c>
      <c r="Z521" s="3" t="s">
        <v>32</v>
      </c>
      <c r="AA521" s="3" t="s">
        <v>346</v>
      </c>
      <c r="AB521" s="3" t="s">
        <v>1506</v>
      </c>
      <c r="AC521" s="3" t="s">
        <v>1128</v>
      </c>
      <c r="AD521" s="3">
        <v>5</v>
      </c>
      <c r="AE521" s="2" t="s">
        <v>5407</v>
      </c>
      <c r="AF521" s="2" t="s">
        <v>5409</v>
      </c>
    </row>
    <row r="522" spans="1:32" x14ac:dyDescent="0.25">
      <c r="A522" s="2" t="s">
        <v>2153</v>
      </c>
      <c r="B522" s="3">
        <v>1.14148854167</v>
      </c>
      <c r="C522" s="2" t="s">
        <v>2154</v>
      </c>
      <c r="D522" s="2" t="s">
        <v>2155</v>
      </c>
      <c r="E522" s="3" t="s">
        <v>757</v>
      </c>
      <c r="F522" s="3" t="s">
        <v>316</v>
      </c>
      <c r="G522" s="3" t="s">
        <v>317</v>
      </c>
      <c r="H522" s="2" t="s">
        <v>2156</v>
      </c>
      <c r="I522" s="3">
        <v>1.9787367047100001E-2</v>
      </c>
      <c r="J522" s="3">
        <v>3.0949999999999998E-2</v>
      </c>
      <c r="K522" s="3">
        <v>-2.6242649999999998</v>
      </c>
      <c r="L522" s="3">
        <v>-1.14148854167</v>
      </c>
      <c r="M522" s="3"/>
      <c r="N522" s="3" t="s">
        <v>757</v>
      </c>
      <c r="O522" s="3" t="s">
        <v>2157</v>
      </c>
      <c r="P522" s="3" t="s">
        <v>2158</v>
      </c>
      <c r="Q522" s="3" t="s">
        <v>2159</v>
      </c>
      <c r="R522" s="3" t="s">
        <v>2160</v>
      </c>
      <c r="S522" s="3">
        <v>8.9822450000000007</v>
      </c>
      <c r="T522" s="3">
        <v>10.229365625</v>
      </c>
      <c r="U522" s="3">
        <v>1.9787367047100001E-2</v>
      </c>
      <c r="V522" s="3">
        <v>9.6117651604899993E-3</v>
      </c>
      <c r="W522" s="3">
        <v>-1.48277645833</v>
      </c>
      <c r="X522" s="2" t="s">
        <v>2161</v>
      </c>
      <c r="Y522" s="3" t="s">
        <v>2162</v>
      </c>
      <c r="Z522" s="3" t="s">
        <v>32</v>
      </c>
      <c r="AA522" s="3" t="s">
        <v>757</v>
      </c>
      <c r="AB522" s="3"/>
      <c r="AC522" s="3" t="s">
        <v>2163</v>
      </c>
      <c r="AD522" s="3">
        <v>2</v>
      </c>
      <c r="AE522" s="2" t="s">
        <v>2154</v>
      </c>
      <c r="AF522" s="2" t="s">
        <v>2156</v>
      </c>
    </row>
    <row r="523" spans="1:32" x14ac:dyDescent="0.25">
      <c r="A523" s="2" t="s">
        <v>4981</v>
      </c>
      <c r="B523" s="3">
        <v>-1.3336300000000001</v>
      </c>
      <c r="C523" s="2" t="s">
        <v>4982</v>
      </c>
      <c r="D523" s="2" t="s">
        <v>4983</v>
      </c>
      <c r="E523" s="3" t="s">
        <v>891</v>
      </c>
      <c r="F523" s="3" t="s">
        <v>2805</v>
      </c>
      <c r="G523" s="3" t="s">
        <v>317</v>
      </c>
      <c r="H523" s="2" t="s">
        <v>4984</v>
      </c>
      <c r="I523" s="3">
        <v>6.3279408892999997E-3</v>
      </c>
      <c r="J523" s="3">
        <v>3.0962E-2</v>
      </c>
      <c r="K523" s="3">
        <v>0.35508000000000001</v>
      </c>
      <c r="L523" s="3">
        <v>1.3336300000000001</v>
      </c>
      <c r="M523" s="3" t="s">
        <v>891</v>
      </c>
      <c r="N523" s="3"/>
      <c r="O523" s="3" t="s">
        <v>4985</v>
      </c>
      <c r="P523" s="3" t="s">
        <v>4986</v>
      </c>
      <c r="Q523" s="3" t="s">
        <v>4987</v>
      </c>
      <c r="R523" s="3" t="s">
        <v>4988</v>
      </c>
      <c r="S523" s="3">
        <v>7.3022</v>
      </c>
      <c r="T523" s="3">
        <v>7.90144</v>
      </c>
      <c r="U523" s="3">
        <v>6.3279408892999997E-3</v>
      </c>
      <c r="V523" s="3">
        <v>0.30936310105499998</v>
      </c>
      <c r="W523" s="3">
        <v>-0.97855000000000003</v>
      </c>
      <c r="X523" s="2" t="s">
        <v>4989</v>
      </c>
      <c r="Y523" s="3" t="s">
        <v>4990</v>
      </c>
      <c r="Z523" s="3" t="s">
        <v>32</v>
      </c>
      <c r="AA523" s="3" t="s">
        <v>891</v>
      </c>
      <c r="AB523" s="3" t="s">
        <v>395</v>
      </c>
      <c r="AC523" s="3" t="s">
        <v>531</v>
      </c>
      <c r="AD523" s="3">
        <v>3</v>
      </c>
      <c r="AE523" s="2" t="s">
        <v>4982</v>
      </c>
      <c r="AF523" s="2" t="s">
        <v>4984</v>
      </c>
    </row>
    <row r="524" spans="1:32" x14ac:dyDescent="0.25">
      <c r="A524" s="2" t="s">
        <v>509</v>
      </c>
      <c r="B524" s="3">
        <v>2.1540486111099999</v>
      </c>
      <c r="C524" s="2" t="s">
        <v>510</v>
      </c>
      <c r="D524" s="2" t="s">
        <v>511</v>
      </c>
      <c r="E524" s="3" t="s">
        <v>512</v>
      </c>
      <c r="F524" s="3" t="s">
        <v>316</v>
      </c>
      <c r="G524" s="3" t="s">
        <v>317</v>
      </c>
      <c r="H524" s="2" t="s">
        <v>513</v>
      </c>
      <c r="I524" s="3">
        <v>2.57260524649E-2</v>
      </c>
      <c r="J524" s="3">
        <v>3.1042E-2</v>
      </c>
      <c r="K524" s="3">
        <v>-2.3455633333299999</v>
      </c>
      <c r="L524" s="3">
        <v>-2.1540486111099999</v>
      </c>
      <c r="M524" s="3"/>
      <c r="N524" s="3" t="s">
        <v>512</v>
      </c>
      <c r="O524" s="3" t="s">
        <v>514</v>
      </c>
      <c r="P524" s="3" t="s">
        <v>515</v>
      </c>
      <c r="Q524" s="3" t="s">
        <v>516</v>
      </c>
      <c r="R524" s="3" t="s">
        <v>517</v>
      </c>
      <c r="S524" s="3">
        <v>6.3669399999999996</v>
      </c>
      <c r="T524" s="3">
        <v>7.5110058333299996</v>
      </c>
      <c r="U524" s="3">
        <v>2.57260524649E-2</v>
      </c>
      <c r="V524" s="3">
        <v>2.0465863589800001E-2</v>
      </c>
      <c r="W524" s="3">
        <v>-0.191514722222</v>
      </c>
      <c r="X524" s="2" t="s">
        <v>518</v>
      </c>
      <c r="Y524" s="3" t="s">
        <v>519</v>
      </c>
      <c r="Z524" s="3" t="s">
        <v>32</v>
      </c>
      <c r="AA524" s="3" t="s">
        <v>512</v>
      </c>
      <c r="AB524" s="3" t="s">
        <v>337</v>
      </c>
      <c r="AC524" s="3" t="s">
        <v>520</v>
      </c>
      <c r="AD524" s="3">
        <v>3</v>
      </c>
      <c r="AE524" s="2" t="s">
        <v>510</v>
      </c>
      <c r="AF524" s="2" t="s">
        <v>513</v>
      </c>
    </row>
    <row r="525" spans="1:32" x14ac:dyDescent="0.25">
      <c r="A525" s="2" t="s">
        <v>1352</v>
      </c>
      <c r="B525" s="3">
        <v>1.2497985416699999</v>
      </c>
      <c r="C525" s="2" t="s">
        <v>1353</v>
      </c>
      <c r="D525" s="2" t="s">
        <v>1354</v>
      </c>
      <c r="E525" s="3" t="s">
        <v>922</v>
      </c>
      <c r="F525" s="3" t="s">
        <v>316</v>
      </c>
      <c r="G525" s="3" t="s">
        <v>317</v>
      </c>
      <c r="H525" s="2" t="s">
        <v>1697</v>
      </c>
      <c r="I525" s="3">
        <v>8.5059160923900007E-3</v>
      </c>
      <c r="J525" s="3">
        <v>3.1067000000000001E-2</v>
      </c>
      <c r="K525" s="3">
        <v>-0.33373333333299998</v>
      </c>
      <c r="L525" s="3">
        <v>-1.2497985416699999</v>
      </c>
      <c r="M525" s="3"/>
      <c r="N525" s="3" t="s">
        <v>922</v>
      </c>
      <c r="O525" s="3" t="s">
        <v>1356</v>
      </c>
      <c r="P525" s="3" t="s">
        <v>1357</v>
      </c>
      <c r="Q525" s="3" t="s">
        <v>1358</v>
      </c>
      <c r="R525" s="3" t="s">
        <v>1698</v>
      </c>
      <c r="S525" s="3">
        <v>7.1733099999999999</v>
      </c>
      <c r="T525" s="3">
        <v>8.4218543750000006</v>
      </c>
      <c r="U525" s="3">
        <v>8.5059160923900007E-3</v>
      </c>
      <c r="V525" s="3">
        <v>0.11083390825599999</v>
      </c>
      <c r="W525" s="3">
        <v>0.91606520833299998</v>
      </c>
      <c r="X525" s="2" t="s">
        <v>1359</v>
      </c>
      <c r="Y525" s="3" t="s">
        <v>1699</v>
      </c>
      <c r="Z525" s="3" t="s">
        <v>32</v>
      </c>
      <c r="AA525" s="3" t="s">
        <v>922</v>
      </c>
      <c r="AB525" s="3"/>
      <c r="AC525" s="3" t="s">
        <v>1361</v>
      </c>
      <c r="AD525" s="3">
        <v>2</v>
      </c>
      <c r="AE525" s="2" t="s">
        <v>1353</v>
      </c>
      <c r="AF525" s="2" t="s">
        <v>1697</v>
      </c>
    </row>
    <row r="526" spans="1:32" x14ac:dyDescent="0.25">
      <c r="A526" s="2" t="s">
        <v>1497</v>
      </c>
      <c r="B526" s="3">
        <v>1.04547944444</v>
      </c>
      <c r="C526" s="2" t="s">
        <v>1498</v>
      </c>
      <c r="D526" s="2" t="s">
        <v>1499</v>
      </c>
      <c r="E526" s="3" t="s">
        <v>891</v>
      </c>
      <c r="F526" s="3" t="s">
        <v>316</v>
      </c>
      <c r="G526" s="3" t="s">
        <v>317</v>
      </c>
      <c r="H526" s="2" t="s">
        <v>2583</v>
      </c>
      <c r="I526" s="3">
        <v>2.9821398083300001E-2</v>
      </c>
      <c r="J526" s="3">
        <v>3.1178999999999998E-2</v>
      </c>
      <c r="K526" s="3">
        <v>0.18978333333299999</v>
      </c>
      <c r="L526" s="3">
        <v>-1.04547944444</v>
      </c>
      <c r="M526" s="3"/>
      <c r="N526" s="3" t="s">
        <v>891</v>
      </c>
      <c r="O526" s="3" t="s">
        <v>1563</v>
      </c>
      <c r="P526" s="3" t="s">
        <v>1564</v>
      </c>
      <c r="Q526" s="3" t="s">
        <v>1565</v>
      </c>
      <c r="R526" s="3" t="s">
        <v>344</v>
      </c>
      <c r="S526" s="3">
        <v>10.562720000000001</v>
      </c>
      <c r="T526" s="3">
        <v>6.77931166667</v>
      </c>
      <c r="U526" s="3">
        <v>2.9821398083300001E-2</v>
      </c>
      <c r="V526" s="3">
        <v>0.39084262245500001</v>
      </c>
      <c r="W526" s="3">
        <v>1.23526277778</v>
      </c>
      <c r="X526" s="2" t="s">
        <v>1504</v>
      </c>
      <c r="Y526" s="3" t="s">
        <v>1712</v>
      </c>
      <c r="Z526" s="3" t="s">
        <v>32</v>
      </c>
      <c r="AA526" s="3" t="s">
        <v>2584</v>
      </c>
      <c r="AB526" s="3" t="s">
        <v>395</v>
      </c>
      <c r="AC526" s="3" t="s">
        <v>730</v>
      </c>
      <c r="AD526" s="3">
        <v>3</v>
      </c>
      <c r="AE526" s="2" t="s">
        <v>1498</v>
      </c>
      <c r="AF526" s="2" t="s">
        <v>2583</v>
      </c>
    </row>
    <row r="527" spans="1:32" x14ac:dyDescent="0.25">
      <c r="A527" s="2" t="s">
        <v>2525</v>
      </c>
      <c r="B527" s="3">
        <v>1.05361981481</v>
      </c>
      <c r="C527" s="2" t="s">
        <v>2526</v>
      </c>
      <c r="D527" s="2" t="s">
        <v>2527</v>
      </c>
      <c r="E527" s="3" t="s">
        <v>2528</v>
      </c>
      <c r="F527" s="3" t="s">
        <v>316</v>
      </c>
      <c r="G527" s="3" t="s">
        <v>317</v>
      </c>
      <c r="H527" s="2" t="s">
        <v>2529</v>
      </c>
      <c r="I527" s="3">
        <v>2.37464463541E-2</v>
      </c>
      <c r="J527" s="3">
        <v>3.1206999999999999E-2</v>
      </c>
      <c r="K527" s="3">
        <v>-1.1387799999999999</v>
      </c>
      <c r="L527" s="3">
        <v>-1.05361981481</v>
      </c>
      <c r="M527" s="3"/>
      <c r="N527" s="3" t="s">
        <v>2528</v>
      </c>
      <c r="O527" s="3" t="s">
        <v>344</v>
      </c>
      <c r="P527" s="3" t="s">
        <v>344</v>
      </c>
      <c r="Q527" s="3"/>
      <c r="R527" s="3" t="s">
        <v>344</v>
      </c>
      <c r="S527" s="3">
        <v>6.5757500000000002</v>
      </c>
      <c r="T527" s="3">
        <v>7.9369594444400002</v>
      </c>
      <c r="U527" s="3">
        <v>2.37464463541E-2</v>
      </c>
      <c r="V527" s="3">
        <v>3.5486377263299999E-2</v>
      </c>
      <c r="W527" s="3">
        <v>-8.5160185185199994E-2</v>
      </c>
      <c r="X527" s="2" t="s">
        <v>2530</v>
      </c>
      <c r="Y527" s="3" t="s">
        <v>2531</v>
      </c>
      <c r="Z527" s="3" t="s">
        <v>31</v>
      </c>
      <c r="AA527" s="3" t="s">
        <v>659</v>
      </c>
      <c r="AB527" s="3"/>
      <c r="AC527" s="3" t="s">
        <v>659</v>
      </c>
      <c r="AD527" s="3">
        <v>2</v>
      </c>
      <c r="AE527" s="2" t="s">
        <v>2526</v>
      </c>
      <c r="AF527" s="2" t="s">
        <v>2529</v>
      </c>
    </row>
    <row r="528" spans="1:32" x14ac:dyDescent="0.25">
      <c r="A528" s="2" t="s">
        <v>492</v>
      </c>
      <c r="B528" s="3">
        <v>2.0299841666699998</v>
      </c>
      <c r="C528" s="2" t="s">
        <v>493</v>
      </c>
      <c r="D528" s="2" t="s">
        <v>494</v>
      </c>
      <c r="E528" s="3" t="s">
        <v>499</v>
      </c>
      <c r="F528" s="3" t="s">
        <v>316</v>
      </c>
      <c r="G528" s="3" t="s">
        <v>317</v>
      </c>
      <c r="H528" s="2" t="s">
        <v>583</v>
      </c>
      <c r="I528" s="3">
        <v>1.0081095492500001E-2</v>
      </c>
      <c r="J528" s="3">
        <v>3.1257E-2</v>
      </c>
      <c r="K528" s="3">
        <v>-2.8547816666700001</v>
      </c>
      <c r="L528" s="3">
        <v>-2.0299841666699998</v>
      </c>
      <c r="M528" s="3"/>
      <c r="N528" s="3" t="s">
        <v>499</v>
      </c>
      <c r="O528" s="3" t="s">
        <v>584</v>
      </c>
      <c r="P528" s="3" t="s">
        <v>344</v>
      </c>
      <c r="Q528" s="3" t="s">
        <v>585</v>
      </c>
      <c r="R528" s="3" t="s">
        <v>344</v>
      </c>
      <c r="S528" s="3">
        <v>8.1878250000000001</v>
      </c>
      <c r="T528" s="3">
        <v>7.6623524999999999</v>
      </c>
      <c r="U528" s="3">
        <v>1.0081095492500001E-2</v>
      </c>
      <c r="V528" s="3">
        <v>4.1767453396000001E-4</v>
      </c>
      <c r="W528" s="3">
        <v>-0.82479749999999996</v>
      </c>
      <c r="X528" s="2" t="s">
        <v>497</v>
      </c>
      <c r="Y528" s="3" t="s">
        <v>498</v>
      </c>
      <c r="Z528" s="3" t="s">
        <v>32</v>
      </c>
      <c r="AA528" s="3" t="s">
        <v>499</v>
      </c>
      <c r="AB528" s="3"/>
      <c r="AC528" s="3" t="s">
        <v>499</v>
      </c>
      <c r="AD528" s="3">
        <v>2</v>
      </c>
      <c r="AE528" s="2" t="s">
        <v>493</v>
      </c>
      <c r="AF528" s="2" t="s">
        <v>583</v>
      </c>
    </row>
    <row r="529" spans="1:32" x14ac:dyDescent="0.25">
      <c r="A529" s="2" t="s">
        <v>3437</v>
      </c>
      <c r="B529" s="3">
        <v>-1.0754856666699999</v>
      </c>
      <c r="C529" s="2" t="s">
        <v>3438</v>
      </c>
      <c r="D529" s="2" t="s">
        <v>3439</v>
      </c>
      <c r="E529" s="3" t="s">
        <v>648</v>
      </c>
      <c r="F529" s="3" t="s">
        <v>2805</v>
      </c>
      <c r="G529" s="3" t="s">
        <v>317</v>
      </c>
      <c r="H529" s="2" t="s">
        <v>3440</v>
      </c>
      <c r="I529" s="3">
        <v>3.1271E-2</v>
      </c>
      <c r="J529" s="3">
        <v>3.1271E-2</v>
      </c>
      <c r="K529" s="3">
        <v>0.21515000000000001</v>
      </c>
      <c r="L529" s="3">
        <v>1.0754856666699999</v>
      </c>
      <c r="M529" s="3" t="s">
        <v>648</v>
      </c>
      <c r="N529" s="3"/>
      <c r="O529" s="3" t="s">
        <v>3441</v>
      </c>
      <c r="P529" s="3" t="s">
        <v>3442</v>
      </c>
      <c r="Q529" s="3" t="s">
        <v>3443</v>
      </c>
      <c r="R529" s="3" t="s">
        <v>344</v>
      </c>
      <c r="S529" s="3">
        <v>10.67446</v>
      </c>
      <c r="T529" s="3">
        <v>8.4274576666699996</v>
      </c>
      <c r="U529" s="3">
        <v>3.1846074838799997E-2</v>
      </c>
      <c r="V529" s="3">
        <v>0.31253965185299998</v>
      </c>
      <c r="W529" s="3">
        <v>-0.86033566666700001</v>
      </c>
      <c r="X529" s="2" t="s">
        <v>3444</v>
      </c>
      <c r="Y529" s="3" t="s">
        <v>3445</v>
      </c>
      <c r="Z529" s="3" t="s">
        <v>32</v>
      </c>
      <c r="AA529" s="3" t="s">
        <v>391</v>
      </c>
      <c r="AB529" s="3"/>
      <c r="AC529" s="3" t="s">
        <v>757</v>
      </c>
      <c r="AD529" s="3">
        <v>2</v>
      </c>
      <c r="AE529" s="2" t="s">
        <v>3438</v>
      </c>
      <c r="AF529" s="2" t="s">
        <v>3440</v>
      </c>
    </row>
    <row r="530" spans="1:32" x14ac:dyDescent="0.25">
      <c r="A530" s="2" t="s">
        <v>388</v>
      </c>
      <c r="B530" s="3">
        <v>2.6976680555599999</v>
      </c>
      <c r="C530" s="2" t="s">
        <v>389</v>
      </c>
      <c r="D530" s="2" t="s">
        <v>390</v>
      </c>
      <c r="E530" s="3" t="s">
        <v>391</v>
      </c>
      <c r="F530" s="3" t="s">
        <v>316</v>
      </c>
      <c r="G530" s="3" t="s">
        <v>317</v>
      </c>
      <c r="H530" s="2" t="s">
        <v>392</v>
      </c>
      <c r="I530" s="3">
        <v>2.2021465284300001E-2</v>
      </c>
      <c r="J530" s="3">
        <v>3.1294000000000002E-2</v>
      </c>
      <c r="K530" s="3">
        <v>-3.6844950000000001</v>
      </c>
      <c r="L530" s="3">
        <v>-2.6976680555599999</v>
      </c>
      <c r="M530" s="3"/>
      <c r="N530" s="3" t="s">
        <v>391</v>
      </c>
      <c r="O530" s="3" t="s">
        <v>344</v>
      </c>
      <c r="P530" s="3" t="s">
        <v>344</v>
      </c>
      <c r="Q530" s="3"/>
      <c r="R530" s="3" t="s">
        <v>344</v>
      </c>
      <c r="S530" s="3">
        <v>8.293355</v>
      </c>
      <c r="T530" s="3">
        <v>9.3575208333299997</v>
      </c>
      <c r="U530" s="3">
        <v>2.2021465284300001E-2</v>
      </c>
      <c r="V530" s="3">
        <v>8.0769640698100005E-3</v>
      </c>
      <c r="W530" s="3">
        <v>-0.98682694444399999</v>
      </c>
      <c r="X530" s="2" t="s">
        <v>393</v>
      </c>
      <c r="Y530" s="3" t="s">
        <v>394</v>
      </c>
      <c r="Z530" s="3" t="s">
        <v>32</v>
      </c>
      <c r="AA530" s="3" t="s">
        <v>391</v>
      </c>
      <c r="AB530" s="3" t="s">
        <v>395</v>
      </c>
      <c r="AC530" s="3" t="s">
        <v>396</v>
      </c>
      <c r="AD530" s="3">
        <v>3</v>
      </c>
      <c r="AE530" s="2" t="s">
        <v>389</v>
      </c>
      <c r="AF530" s="2" t="s">
        <v>392</v>
      </c>
    </row>
    <row r="531" spans="1:32" x14ac:dyDescent="0.25">
      <c r="A531" s="2" t="s">
        <v>4522</v>
      </c>
      <c r="B531" s="3">
        <v>-1.23450241667</v>
      </c>
      <c r="C531" s="2" t="s">
        <v>4523</v>
      </c>
      <c r="D531" s="2" t="s">
        <v>4524</v>
      </c>
      <c r="E531" s="3" t="s">
        <v>346</v>
      </c>
      <c r="F531" s="3" t="s">
        <v>2805</v>
      </c>
      <c r="G531" s="3" t="s">
        <v>317</v>
      </c>
      <c r="H531" s="2" t="s">
        <v>4525</v>
      </c>
      <c r="I531" s="3">
        <v>2.0174585793000001E-2</v>
      </c>
      <c r="J531" s="3">
        <v>3.1320000000000001E-2</v>
      </c>
      <c r="K531" s="3">
        <v>0.347385</v>
      </c>
      <c r="L531" s="3">
        <v>1.23450241667</v>
      </c>
      <c r="M531" s="3" t="s">
        <v>346</v>
      </c>
      <c r="N531" s="3"/>
      <c r="O531" s="3" t="s">
        <v>4526</v>
      </c>
      <c r="P531" s="3" t="s">
        <v>4527</v>
      </c>
      <c r="Q531" s="3" t="s">
        <v>4528</v>
      </c>
      <c r="R531" s="3" t="s">
        <v>4529</v>
      </c>
      <c r="S531" s="3">
        <v>6.7248950000000001</v>
      </c>
      <c r="T531" s="3">
        <v>8.59004075</v>
      </c>
      <c r="U531" s="3">
        <v>2.0174585793000001E-2</v>
      </c>
      <c r="V531" s="3">
        <v>0.271759663052</v>
      </c>
      <c r="W531" s="3">
        <v>-0.88711741666699995</v>
      </c>
      <c r="X531" s="2" t="s">
        <v>4530</v>
      </c>
      <c r="Y531" s="3" t="s">
        <v>4531</v>
      </c>
      <c r="Z531" s="3" t="s">
        <v>31</v>
      </c>
      <c r="AA531" s="3" t="s">
        <v>346</v>
      </c>
      <c r="AB531" s="3"/>
      <c r="AC531" s="3" t="s">
        <v>536</v>
      </c>
      <c r="AD531" s="3">
        <v>2</v>
      </c>
      <c r="AE531" s="2" t="s">
        <v>4523</v>
      </c>
      <c r="AF531" s="2" t="s">
        <v>4525</v>
      </c>
    </row>
    <row r="532" spans="1:32" x14ac:dyDescent="0.25">
      <c r="A532" s="2" t="s">
        <v>2449</v>
      </c>
      <c r="B532" s="3">
        <v>1.0782133333299999</v>
      </c>
      <c r="C532" s="2" t="s">
        <v>2450</v>
      </c>
      <c r="D532" s="2" t="s">
        <v>2451</v>
      </c>
      <c r="E532" s="3" t="s">
        <v>840</v>
      </c>
      <c r="F532" s="3" t="s">
        <v>316</v>
      </c>
      <c r="G532" s="3" t="s">
        <v>317</v>
      </c>
      <c r="H532" s="2" t="s">
        <v>2452</v>
      </c>
      <c r="I532" s="3">
        <v>1.0261526609299999E-2</v>
      </c>
      <c r="J532" s="3">
        <v>3.1336999999999997E-2</v>
      </c>
      <c r="K532" s="3">
        <v>-1.22677666667</v>
      </c>
      <c r="L532" s="3">
        <v>-1.0782133333299999</v>
      </c>
      <c r="M532" s="3"/>
      <c r="N532" s="3" t="s">
        <v>840</v>
      </c>
      <c r="O532" s="3" t="s">
        <v>2453</v>
      </c>
      <c r="P532" s="3" t="s">
        <v>2454</v>
      </c>
      <c r="Q532" s="3" t="s">
        <v>2455</v>
      </c>
      <c r="R532" s="3" t="s">
        <v>2456</v>
      </c>
      <c r="S532" s="3">
        <v>7.6154500000000001</v>
      </c>
      <c r="T532" s="3">
        <v>6.8639266666700003</v>
      </c>
      <c r="U532" s="3">
        <v>1.0261526609299999E-2</v>
      </c>
      <c r="V532" s="3">
        <v>0.130773263261</v>
      </c>
      <c r="W532" s="3">
        <v>-0.14856333333300001</v>
      </c>
      <c r="X532" s="2" t="s">
        <v>2457</v>
      </c>
      <c r="Y532" s="3" t="s">
        <v>2458</v>
      </c>
      <c r="Z532" s="3" t="s">
        <v>32</v>
      </c>
      <c r="AA532" s="3" t="s">
        <v>840</v>
      </c>
      <c r="AB532" s="3"/>
      <c r="AC532" s="3" t="s">
        <v>329</v>
      </c>
      <c r="AD532" s="3">
        <v>2</v>
      </c>
      <c r="AE532" s="2" t="s">
        <v>2450</v>
      </c>
      <c r="AF532" s="2" t="s">
        <v>2452</v>
      </c>
    </row>
    <row r="533" spans="1:32" x14ac:dyDescent="0.25">
      <c r="A533" s="2" t="s">
        <v>2026</v>
      </c>
      <c r="B533" s="3">
        <v>1.1756542857100001</v>
      </c>
      <c r="C533" s="2" t="s">
        <v>2027</v>
      </c>
      <c r="D533" s="2" t="s">
        <v>2028</v>
      </c>
      <c r="E533" s="3" t="s">
        <v>373</v>
      </c>
      <c r="F533" s="3" t="s">
        <v>316</v>
      </c>
      <c r="G533" s="3" t="s">
        <v>317</v>
      </c>
      <c r="H533" s="2" t="s">
        <v>2029</v>
      </c>
      <c r="I533" s="3">
        <v>9.3918324798400003E-3</v>
      </c>
      <c r="J533" s="3">
        <v>3.1399999999999997E-2</v>
      </c>
      <c r="K533" s="3">
        <v>-1.2327366666699999</v>
      </c>
      <c r="L533" s="3">
        <v>-1.1756542857100001</v>
      </c>
      <c r="M533" s="3"/>
      <c r="N533" s="3" t="s">
        <v>373</v>
      </c>
      <c r="O533" s="3" t="s">
        <v>2030</v>
      </c>
      <c r="P533" s="3" t="s">
        <v>2031</v>
      </c>
      <c r="Q533" s="3" t="s">
        <v>2032</v>
      </c>
      <c r="R533" s="3" t="s">
        <v>344</v>
      </c>
      <c r="S533" s="3">
        <v>7.1133300000000004</v>
      </c>
      <c r="T533" s="3">
        <v>7.3316785714300003</v>
      </c>
      <c r="U533" s="3">
        <v>9.3918324798400003E-3</v>
      </c>
      <c r="V533" s="3">
        <v>1.8519061809099999E-2</v>
      </c>
      <c r="W533" s="3">
        <v>-5.7082380952400001E-2</v>
      </c>
      <c r="X533" s="2" t="s">
        <v>2033</v>
      </c>
      <c r="Y533" s="3" t="s">
        <v>2034</v>
      </c>
      <c r="Z533" s="3" t="s">
        <v>32</v>
      </c>
      <c r="AA533" s="3" t="s">
        <v>2035</v>
      </c>
      <c r="AB533" s="3" t="s">
        <v>2036</v>
      </c>
      <c r="AC533" s="3" t="s">
        <v>2037</v>
      </c>
      <c r="AD533" s="3">
        <v>3</v>
      </c>
      <c r="AE533" s="2" t="s">
        <v>2027</v>
      </c>
      <c r="AF533" s="2" t="s">
        <v>2029</v>
      </c>
    </row>
    <row r="534" spans="1:32" x14ac:dyDescent="0.25">
      <c r="A534" s="2" t="s">
        <v>3518</v>
      </c>
      <c r="B534" s="3">
        <v>-1.08586266667</v>
      </c>
      <c r="C534" s="2" t="s">
        <v>3519</v>
      </c>
      <c r="D534" s="2" t="s">
        <v>3520</v>
      </c>
      <c r="E534" s="3" t="s">
        <v>391</v>
      </c>
      <c r="F534" s="3" t="s">
        <v>2805</v>
      </c>
      <c r="G534" s="3" t="s">
        <v>317</v>
      </c>
      <c r="H534" s="2" t="s">
        <v>3521</v>
      </c>
      <c r="I534" s="3">
        <v>3.1027054837399998E-2</v>
      </c>
      <c r="J534" s="3">
        <v>3.1437E-2</v>
      </c>
      <c r="K534" s="3">
        <v>0.25859500000000002</v>
      </c>
      <c r="L534" s="3">
        <v>1.08586266667</v>
      </c>
      <c r="M534" s="3" t="s">
        <v>391</v>
      </c>
      <c r="N534" s="3"/>
      <c r="O534" s="3" t="s">
        <v>3522</v>
      </c>
      <c r="P534" s="3" t="s">
        <v>344</v>
      </c>
      <c r="Q534" s="3" t="s">
        <v>3523</v>
      </c>
      <c r="R534" s="3" t="s">
        <v>344</v>
      </c>
      <c r="S534" s="3">
        <v>8.1930549999999993</v>
      </c>
      <c r="T534" s="3">
        <v>8.9913270000000001</v>
      </c>
      <c r="U534" s="3">
        <v>3.1027054837399998E-2</v>
      </c>
      <c r="V534" s="3">
        <v>0.146731560984</v>
      </c>
      <c r="W534" s="3">
        <v>-0.82726766666700002</v>
      </c>
      <c r="X534" s="2" t="s">
        <v>3524</v>
      </c>
      <c r="Y534" s="3" t="s">
        <v>3525</v>
      </c>
      <c r="Z534" s="3" t="s">
        <v>32</v>
      </c>
      <c r="AA534" s="3" t="s">
        <v>391</v>
      </c>
      <c r="AB534" s="3" t="s">
        <v>395</v>
      </c>
      <c r="AC534" s="3" t="s">
        <v>1088</v>
      </c>
      <c r="AD534" s="3">
        <v>3</v>
      </c>
      <c r="AE534" s="2" t="s">
        <v>3519</v>
      </c>
      <c r="AF534" s="2" t="s">
        <v>3521</v>
      </c>
    </row>
    <row r="535" spans="1:32" x14ac:dyDescent="0.25">
      <c r="A535" s="2" t="s">
        <v>3621</v>
      </c>
      <c r="B535" s="3">
        <v>-1.0957147619000001</v>
      </c>
      <c r="C535" s="2" t="s">
        <v>3622</v>
      </c>
      <c r="D535" s="2" t="s">
        <v>3623</v>
      </c>
      <c r="E535" s="3" t="s">
        <v>891</v>
      </c>
      <c r="F535" s="3" t="s">
        <v>2805</v>
      </c>
      <c r="G535" s="3" t="s">
        <v>317</v>
      </c>
      <c r="H535" s="2" t="s">
        <v>3624</v>
      </c>
      <c r="I535" s="3">
        <v>2.1204012506799999E-2</v>
      </c>
      <c r="J535" s="3">
        <v>3.1510000000000003E-2</v>
      </c>
      <c r="K535" s="3">
        <v>0.12530166666699999</v>
      </c>
      <c r="L535" s="3">
        <v>1.0957147619000001</v>
      </c>
      <c r="M535" s="3" t="s">
        <v>891</v>
      </c>
      <c r="N535" s="3"/>
      <c r="O535" s="3" t="s">
        <v>344</v>
      </c>
      <c r="P535" s="3" t="s">
        <v>344</v>
      </c>
      <c r="Q535" s="3"/>
      <c r="R535" s="3" t="s">
        <v>344</v>
      </c>
      <c r="S535" s="3">
        <v>11.668794999999999</v>
      </c>
      <c r="T535" s="3">
        <v>9.4589524285700008</v>
      </c>
      <c r="U535" s="3">
        <v>2.1204012506799999E-2</v>
      </c>
      <c r="V535" s="3">
        <v>0.12779896151199999</v>
      </c>
      <c r="W535" s="3">
        <v>-0.97041309523800001</v>
      </c>
      <c r="X535" s="2" t="s">
        <v>3625</v>
      </c>
      <c r="Y535" s="3" t="s">
        <v>3626</v>
      </c>
      <c r="Z535" s="3" t="s">
        <v>31</v>
      </c>
      <c r="AA535" s="3" t="s">
        <v>391</v>
      </c>
      <c r="AB535" s="3"/>
      <c r="AC535" s="3" t="s">
        <v>668</v>
      </c>
      <c r="AD535" s="3">
        <v>2</v>
      </c>
      <c r="AE535" s="2" t="s">
        <v>3622</v>
      </c>
      <c r="AF535" s="2" t="s">
        <v>3624</v>
      </c>
    </row>
    <row r="536" spans="1:32" x14ac:dyDescent="0.25">
      <c r="A536" s="2" t="s">
        <v>3137</v>
      </c>
      <c r="B536" s="3">
        <v>-1.04184541667</v>
      </c>
      <c r="C536" s="2" t="s">
        <v>3138</v>
      </c>
      <c r="D536" s="2" t="s">
        <v>3139</v>
      </c>
      <c r="E536" s="3" t="s">
        <v>391</v>
      </c>
      <c r="F536" s="3" t="s">
        <v>2805</v>
      </c>
      <c r="G536" s="3" t="s">
        <v>317</v>
      </c>
      <c r="H536" s="2" t="s">
        <v>3140</v>
      </c>
      <c r="I536" s="3">
        <v>2.0755645777099999E-2</v>
      </c>
      <c r="J536" s="3">
        <v>3.1607000000000003E-2</v>
      </c>
      <c r="K536" s="3">
        <v>-0.19503000000000001</v>
      </c>
      <c r="L536" s="3">
        <v>1.04184541667</v>
      </c>
      <c r="M536" s="3" t="s">
        <v>391</v>
      </c>
      <c r="N536" s="3"/>
      <c r="O536" s="3" t="s">
        <v>344</v>
      </c>
      <c r="P536" s="3" t="s">
        <v>344</v>
      </c>
      <c r="Q536" s="3"/>
      <c r="R536" s="3" t="s">
        <v>344</v>
      </c>
      <c r="S536" s="3">
        <v>7.3852900000000004</v>
      </c>
      <c r="T536" s="3">
        <v>8.7290937500000005</v>
      </c>
      <c r="U536" s="3">
        <v>2.0755645777099999E-2</v>
      </c>
      <c r="V536" s="3">
        <v>0.30475940060099999</v>
      </c>
      <c r="W536" s="3">
        <v>-1.23687541667</v>
      </c>
      <c r="X536" s="2" t="s">
        <v>3141</v>
      </c>
      <c r="Y536" s="3" t="s">
        <v>3142</v>
      </c>
      <c r="Z536" s="3" t="s">
        <v>31</v>
      </c>
      <c r="AA536" s="3" t="s">
        <v>391</v>
      </c>
      <c r="AB536" s="3"/>
      <c r="AC536" s="3" t="s">
        <v>632</v>
      </c>
      <c r="AD536" s="3">
        <v>2</v>
      </c>
      <c r="AE536" s="2" t="s">
        <v>3138</v>
      </c>
      <c r="AF536" s="2" t="s">
        <v>3140</v>
      </c>
    </row>
    <row r="537" spans="1:32" x14ac:dyDescent="0.25">
      <c r="A537" s="2" t="s">
        <v>3277</v>
      </c>
      <c r="B537" s="3">
        <v>-1.05562958333</v>
      </c>
      <c r="C537" s="2" t="s">
        <v>3278</v>
      </c>
      <c r="D537" s="2" t="s">
        <v>3279</v>
      </c>
      <c r="E537" s="3" t="s">
        <v>1709</v>
      </c>
      <c r="F537" s="3" t="s">
        <v>2805</v>
      </c>
      <c r="G537" s="3" t="s">
        <v>317</v>
      </c>
      <c r="H537" s="2" t="s">
        <v>3280</v>
      </c>
      <c r="I537" s="3">
        <v>1.9193271738699998E-2</v>
      </c>
      <c r="J537" s="3">
        <v>3.1661000000000002E-2</v>
      </c>
      <c r="K537" s="3">
        <v>-8.7173333333300004E-2</v>
      </c>
      <c r="L537" s="3">
        <v>1.05562958333</v>
      </c>
      <c r="M537" s="3" t="s">
        <v>1709</v>
      </c>
      <c r="N537" s="3"/>
      <c r="O537" s="3" t="s">
        <v>3281</v>
      </c>
      <c r="P537" s="3" t="s">
        <v>3282</v>
      </c>
      <c r="Q537" s="3" t="s">
        <v>3283</v>
      </c>
      <c r="R537" s="3" t="s">
        <v>344</v>
      </c>
      <c r="S537" s="3">
        <v>7.4290900000000004</v>
      </c>
      <c r="T537" s="3">
        <v>6.9235112499999998</v>
      </c>
      <c r="U537" s="3">
        <v>1.9193271738699998E-2</v>
      </c>
      <c r="V537" s="3">
        <v>0.75790041715099998</v>
      </c>
      <c r="W537" s="3">
        <v>-1.14280291667</v>
      </c>
      <c r="X537" s="2" t="s">
        <v>3284</v>
      </c>
      <c r="Y537" s="3" t="s">
        <v>3285</v>
      </c>
      <c r="Z537" s="3" t="s">
        <v>32</v>
      </c>
      <c r="AA537" s="3" t="s">
        <v>391</v>
      </c>
      <c r="AB537" s="3"/>
      <c r="AC537" s="3" t="s">
        <v>3286</v>
      </c>
      <c r="AD537" s="3">
        <v>2</v>
      </c>
      <c r="AE537" s="2" t="s">
        <v>3278</v>
      </c>
      <c r="AF537" s="2" t="s">
        <v>3280</v>
      </c>
    </row>
    <row r="538" spans="1:32" x14ac:dyDescent="0.25">
      <c r="A538" s="2" t="s">
        <v>3985</v>
      </c>
      <c r="B538" s="3">
        <v>-1.13470095238</v>
      </c>
      <c r="C538" s="2" t="s">
        <v>3986</v>
      </c>
      <c r="D538" s="2" t="s">
        <v>3987</v>
      </c>
      <c r="E538" s="3" t="s">
        <v>357</v>
      </c>
      <c r="F538" s="3" t="s">
        <v>2805</v>
      </c>
      <c r="G538" s="3" t="s">
        <v>317</v>
      </c>
      <c r="H538" s="2" t="s">
        <v>3988</v>
      </c>
      <c r="I538" s="3">
        <v>9.0701895969200006E-3</v>
      </c>
      <c r="J538" s="3">
        <v>3.1718999999999997E-2</v>
      </c>
      <c r="K538" s="3">
        <v>-0.12570999999999999</v>
      </c>
      <c r="L538" s="3">
        <v>1.13470095238</v>
      </c>
      <c r="M538" s="3" t="s">
        <v>357</v>
      </c>
      <c r="N538" s="3"/>
      <c r="O538" s="3" t="s">
        <v>344</v>
      </c>
      <c r="P538" s="3" t="s">
        <v>344</v>
      </c>
      <c r="Q538" s="3"/>
      <c r="R538" s="3" t="s">
        <v>344</v>
      </c>
      <c r="S538" s="3">
        <v>7.1809900000000004</v>
      </c>
      <c r="T538" s="3">
        <v>8.2317499999999999</v>
      </c>
      <c r="U538" s="3">
        <v>9.0701895969200006E-3</v>
      </c>
      <c r="V538" s="3">
        <v>0.439104398369</v>
      </c>
      <c r="W538" s="3">
        <v>-1.26041095238</v>
      </c>
      <c r="X538" s="2" t="s">
        <v>3989</v>
      </c>
      <c r="Y538" s="3" t="s">
        <v>3990</v>
      </c>
      <c r="Z538" s="3" t="s">
        <v>32</v>
      </c>
      <c r="AA538" s="3" t="s">
        <v>357</v>
      </c>
      <c r="AB538" s="3" t="s">
        <v>1506</v>
      </c>
      <c r="AC538" s="3" t="s">
        <v>922</v>
      </c>
      <c r="AD538" s="3">
        <v>5</v>
      </c>
      <c r="AE538" s="2" t="s">
        <v>3986</v>
      </c>
      <c r="AF538" s="2" t="s">
        <v>3988</v>
      </c>
    </row>
    <row r="539" spans="1:32" x14ac:dyDescent="0.25">
      <c r="A539" s="2" t="s">
        <v>3582</v>
      </c>
      <c r="B539" s="3">
        <v>-1.09282416667</v>
      </c>
      <c r="C539" s="2" t="s">
        <v>3583</v>
      </c>
      <c r="D539" s="2" t="s">
        <v>3584</v>
      </c>
      <c r="E539" s="3" t="s">
        <v>1817</v>
      </c>
      <c r="F539" s="3" t="s">
        <v>2805</v>
      </c>
      <c r="G539" s="3" t="s">
        <v>317</v>
      </c>
      <c r="H539" s="2" t="s">
        <v>3585</v>
      </c>
      <c r="I539" s="3">
        <v>1.16030044856E-2</v>
      </c>
      <c r="J539" s="3">
        <v>3.1737000000000001E-2</v>
      </c>
      <c r="K539" s="3">
        <v>1.1790433333300001</v>
      </c>
      <c r="L539" s="3">
        <v>1.09282416667</v>
      </c>
      <c r="M539" s="3" t="s">
        <v>1817</v>
      </c>
      <c r="N539" s="3"/>
      <c r="O539" s="3" t="s">
        <v>3586</v>
      </c>
      <c r="P539" s="3" t="s">
        <v>3587</v>
      </c>
      <c r="Q539" s="3" t="s">
        <v>3588</v>
      </c>
      <c r="R539" s="3" t="s">
        <v>344</v>
      </c>
      <c r="S539" s="3">
        <v>6.0239799999999999</v>
      </c>
      <c r="T539" s="3">
        <v>10.016982499999999</v>
      </c>
      <c r="U539" s="3">
        <v>1.16030044856E-2</v>
      </c>
      <c r="V539" s="3">
        <v>5.4472351000899998E-2</v>
      </c>
      <c r="W539" s="3">
        <v>8.6219166666700001E-2</v>
      </c>
      <c r="X539" s="2" t="s">
        <v>3589</v>
      </c>
      <c r="Y539" s="3" t="s">
        <v>3590</v>
      </c>
      <c r="Z539" s="3" t="s">
        <v>32</v>
      </c>
      <c r="AA539" s="3" t="s">
        <v>329</v>
      </c>
      <c r="AB539" s="3"/>
      <c r="AC539" s="3" t="s">
        <v>418</v>
      </c>
      <c r="AD539" s="3">
        <v>2</v>
      </c>
      <c r="AE539" s="2" t="s">
        <v>3583</v>
      </c>
      <c r="AF539" s="2" t="s">
        <v>3585</v>
      </c>
    </row>
    <row r="540" spans="1:32" x14ac:dyDescent="0.25">
      <c r="A540" s="2" t="s">
        <v>4734</v>
      </c>
      <c r="B540" s="3">
        <v>-1.28044316667</v>
      </c>
      <c r="C540" s="2" t="s">
        <v>4735</v>
      </c>
      <c r="D540" s="2" t="s">
        <v>4736</v>
      </c>
      <c r="E540" s="3" t="s">
        <v>391</v>
      </c>
      <c r="F540" s="3" t="s">
        <v>2805</v>
      </c>
      <c r="G540" s="3" t="s">
        <v>317</v>
      </c>
      <c r="H540" s="2" t="s">
        <v>4737</v>
      </c>
      <c r="I540" s="3">
        <v>1.98652790631E-2</v>
      </c>
      <c r="J540" s="3">
        <v>3.1789999999999999E-2</v>
      </c>
      <c r="K540" s="3">
        <v>0.31945000000000001</v>
      </c>
      <c r="L540" s="3">
        <v>1.28044316667</v>
      </c>
      <c r="M540" s="3" t="s">
        <v>391</v>
      </c>
      <c r="N540" s="3"/>
      <c r="O540" s="3" t="s">
        <v>344</v>
      </c>
      <c r="P540" s="3" t="s">
        <v>344</v>
      </c>
      <c r="Q540" s="3"/>
      <c r="R540" s="3" t="s">
        <v>344</v>
      </c>
      <c r="S540" s="3">
        <v>8.7251600000000007</v>
      </c>
      <c r="T540" s="3">
        <v>10.1864445</v>
      </c>
      <c r="U540" s="3">
        <v>1.98652790631E-2</v>
      </c>
      <c r="V540" s="3">
        <v>0.13992967994</v>
      </c>
      <c r="W540" s="3">
        <v>-0.96099316666699997</v>
      </c>
      <c r="X540" s="2" t="s">
        <v>4738</v>
      </c>
      <c r="Y540" s="3" t="s">
        <v>4739</v>
      </c>
      <c r="Z540" s="3" t="s">
        <v>32</v>
      </c>
      <c r="AA540" s="3" t="s">
        <v>391</v>
      </c>
      <c r="AB540" s="3"/>
      <c r="AC540" s="3" t="s">
        <v>1088</v>
      </c>
      <c r="AD540" s="3">
        <v>2</v>
      </c>
      <c r="AE540" s="2" t="s">
        <v>4735</v>
      </c>
      <c r="AF540" s="2" t="s">
        <v>4737</v>
      </c>
    </row>
    <row r="541" spans="1:32" x14ac:dyDescent="0.25">
      <c r="A541" s="2" t="s">
        <v>3404</v>
      </c>
      <c r="B541" s="3">
        <v>-1.0734600000000001</v>
      </c>
      <c r="C541" s="2" t="s">
        <v>3405</v>
      </c>
      <c r="D541" s="2" t="s">
        <v>3406</v>
      </c>
      <c r="E541" s="3" t="s">
        <v>3407</v>
      </c>
      <c r="F541" s="3" t="s">
        <v>2805</v>
      </c>
      <c r="G541" s="3" t="s">
        <v>317</v>
      </c>
      <c r="H541" s="2" t="s">
        <v>3408</v>
      </c>
      <c r="I541" s="3">
        <v>1.81282141332E-2</v>
      </c>
      <c r="J541" s="3">
        <v>3.1877000000000003E-2</v>
      </c>
      <c r="K541" s="3">
        <v>1.34564833333</v>
      </c>
      <c r="L541" s="3">
        <v>1.0734600000000001</v>
      </c>
      <c r="M541" s="3" t="s">
        <v>3407</v>
      </c>
      <c r="N541" s="3"/>
      <c r="O541" s="3" t="s">
        <v>3409</v>
      </c>
      <c r="P541" s="3" t="s">
        <v>3410</v>
      </c>
      <c r="Q541" s="3" t="s">
        <v>3411</v>
      </c>
      <c r="R541" s="3" t="s">
        <v>3412</v>
      </c>
      <c r="S541" s="3">
        <v>5.1488649999999998</v>
      </c>
      <c r="T541" s="3">
        <v>7.0211249999999996</v>
      </c>
      <c r="U541" s="3">
        <v>1.81282141332E-2</v>
      </c>
      <c r="V541" s="3">
        <v>1.25329592322E-2</v>
      </c>
      <c r="W541" s="3">
        <v>0.27218833333300002</v>
      </c>
      <c r="X541" s="2" t="s">
        <v>3413</v>
      </c>
      <c r="Y541" s="3" t="s">
        <v>3414</v>
      </c>
      <c r="Z541" s="3" t="s">
        <v>32</v>
      </c>
      <c r="AA541" s="3" t="s">
        <v>906</v>
      </c>
      <c r="AB541" s="3"/>
      <c r="AC541" s="3" t="s">
        <v>958</v>
      </c>
      <c r="AD541" s="3">
        <v>2</v>
      </c>
      <c r="AE541" s="2" t="s">
        <v>3405</v>
      </c>
      <c r="AF541" s="2" t="s">
        <v>3408</v>
      </c>
    </row>
    <row r="542" spans="1:32" x14ac:dyDescent="0.25">
      <c r="A542" s="2" t="s">
        <v>4921</v>
      </c>
      <c r="B542" s="3">
        <v>-1.31579785714</v>
      </c>
      <c r="C542" s="2" t="s">
        <v>4922</v>
      </c>
      <c r="D542" s="2" t="s">
        <v>4923</v>
      </c>
      <c r="E542" s="3" t="s">
        <v>400</v>
      </c>
      <c r="F542" s="3" t="s">
        <v>2805</v>
      </c>
      <c r="G542" s="3" t="s">
        <v>317</v>
      </c>
      <c r="H542" s="2" t="s">
        <v>4924</v>
      </c>
      <c r="I542" s="3">
        <v>1.9092642806799998E-2</v>
      </c>
      <c r="J542" s="3">
        <v>3.1891000000000003E-2</v>
      </c>
      <c r="K542" s="3">
        <v>-0.15419666666699999</v>
      </c>
      <c r="L542" s="3">
        <v>1.31579785714</v>
      </c>
      <c r="M542" s="3" t="s">
        <v>400</v>
      </c>
      <c r="N542" s="3"/>
      <c r="O542" s="3" t="s">
        <v>4925</v>
      </c>
      <c r="P542" s="3" t="s">
        <v>4926</v>
      </c>
      <c r="Q542" s="3" t="s">
        <v>4927</v>
      </c>
      <c r="R542" s="3" t="s">
        <v>344</v>
      </c>
      <c r="S542" s="3">
        <v>10.521890000000001</v>
      </c>
      <c r="T542" s="3">
        <v>9.6989835714300003</v>
      </c>
      <c r="U542" s="3">
        <v>1.9092642806799998E-2</v>
      </c>
      <c r="V542" s="3">
        <v>0.62521733790900003</v>
      </c>
      <c r="W542" s="3">
        <v>-1.4699945238100001</v>
      </c>
      <c r="X542" s="2" t="s">
        <v>4928</v>
      </c>
      <c r="Y542" s="3" t="s">
        <v>4929</v>
      </c>
      <c r="Z542" s="3" t="s">
        <v>32</v>
      </c>
      <c r="AA542" s="3" t="s">
        <v>407</v>
      </c>
      <c r="AB542" s="3" t="s">
        <v>453</v>
      </c>
      <c r="AC542" s="3" t="s">
        <v>840</v>
      </c>
      <c r="AD542" s="3">
        <v>3</v>
      </c>
      <c r="AE542" s="2" t="s">
        <v>4922</v>
      </c>
      <c r="AF542" s="2" t="s">
        <v>4924</v>
      </c>
    </row>
    <row r="543" spans="1:32" x14ac:dyDescent="0.25">
      <c r="A543" s="2" t="s">
        <v>2385</v>
      </c>
      <c r="B543" s="3">
        <v>-1.09158333333</v>
      </c>
      <c r="C543" s="2" t="s">
        <v>2386</v>
      </c>
      <c r="D543" s="2" t="s">
        <v>2387</v>
      </c>
      <c r="E543" s="3" t="s">
        <v>346</v>
      </c>
      <c r="F543" s="3" t="s">
        <v>2805</v>
      </c>
      <c r="G543" s="3" t="s">
        <v>317</v>
      </c>
      <c r="H543" s="2" t="s">
        <v>3569</v>
      </c>
      <c r="I543" s="3">
        <v>7.1203530064399998E-3</v>
      </c>
      <c r="J543" s="3">
        <v>3.1910000000000001E-2</v>
      </c>
      <c r="K543" s="3">
        <v>0.212621666667</v>
      </c>
      <c r="L543" s="3">
        <v>1.09158333333</v>
      </c>
      <c r="M543" s="3" t="s">
        <v>346</v>
      </c>
      <c r="N543" s="3"/>
      <c r="O543" s="3" t="s">
        <v>3570</v>
      </c>
      <c r="P543" s="3" t="s">
        <v>3571</v>
      </c>
      <c r="Q543" s="3" t="s">
        <v>3572</v>
      </c>
      <c r="R543" s="3" t="s">
        <v>344</v>
      </c>
      <c r="S543" s="3">
        <v>8.6613749999999996</v>
      </c>
      <c r="T543" s="3">
        <v>8.0351400000000002</v>
      </c>
      <c r="U543" s="3">
        <v>7.1203530064399998E-3</v>
      </c>
      <c r="V543" s="3">
        <v>0.25614781947800003</v>
      </c>
      <c r="W543" s="3">
        <v>-0.87896166666700004</v>
      </c>
      <c r="X543" s="2" t="s">
        <v>2393</v>
      </c>
      <c r="Y543" s="3" t="s">
        <v>3573</v>
      </c>
      <c r="Z543" s="3" t="s">
        <v>31</v>
      </c>
      <c r="AA543" s="3" t="s">
        <v>346</v>
      </c>
      <c r="AB543" s="3"/>
      <c r="AC543" s="3" t="s">
        <v>2395</v>
      </c>
      <c r="AD543" s="3">
        <v>2</v>
      </c>
      <c r="AE543" s="2" t="s">
        <v>2386</v>
      </c>
      <c r="AF543" s="2" t="s">
        <v>3569</v>
      </c>
    </row>
    <row r="544" spans="1:32" x14ac:dyDescent="0.25">
      <c r="A544" s="2" t="s">
        <v>623</v>
      </c>
      <c r="B544" s="3">
        <v>-1.2936559090899999</v>
      </c>
      <c r="C544" s="2" t="s">
        <v>271</v>
      </c>
      <c r="D544" s="2" t="s">
        <v>624</v>
      </c>
      <c r="E544" s="3" t="s">
        <v>1709</v>
      </c>
      <c r="F544" s="3" t="s">
        <v>2805</v>
      </c>
      <c r="G544" s="3" t="s">
        <v>317</v>
      </c>
      <c r="H544" s="2" t="s">
        <v>4821</v>
      </c>
      <c r="I544" s="3">
        <v>3.1911000000000002E-2</v>
      </c>
      <c r="J544" s="3">
        <v>3.1911000000000002E-2</v>
      </c>
      <c r="K544" s="3">
        <v>0.30782833333300003</v>
      </c>
      <c r="L544" s="3">
        <v>1.2936559090899999</v>
      </c>
      <c r="M544" s="3" t="s">
        <v>1709</v>
      </c>
      <c r="N544" s="3"/>
      <c r="O544" s="3" t="s">
        <v>344</v>
      </c>
      <c r="P544" s="3" t="s">
        <v>344</v>
      </c>
      <c r="Q544" s="3"/>
      <c r="R544" s="3" t="s">
        <v>344</v>
      </c>
      <c r="S544" s="3">
        <v>10.928985000000001</v>
      </c>
      <c r="T544" s="3">
        <v>8.5703972727300002</v>
      </c>
      <c r="U544" s="3">
        <v>3.7917920736500001E-2</v>
      </c>
      <c r="V544" s="3">
        <v>0.25524830629700002</v>
      </c>
      <c r="W544" s="3">
        <v>-0.98582757575799995</v>
      </c>
      <c r="X544" s="2" t="s">
        <v>630</v>
      </c>
      <c r="Y544" s="3" t="s">
        <v>4822</v>
      </c>
      <c r="Z544" s="3" t="s">
        <v>31</v>
      </c>
      <c r="AA544" s="3" t="s">
        <v>391</v>
      </c>
      <c r="AB544" s="3"/>
      <c r="AC544" s="3" t="s">
        <v>632</v>
      </c>
      <c r="AD544" s="3">
        <v>2</v>
      </c>
      <c r="AE544" s="2" t="s">
        <v>271</v>
      </c>
      <c r="AF544" s="2" t="s">
        <v>4821</v>
      </c>
    </row>
    <row r="545" spans="1:32" x14ac:dyDescent="0.25">
      <c r="A545" s="2" t="s">
        <v>5097</v>
      </c>
      <c r="B545" s="3">
        <v>-1.38595166667</v>
      </c>
      <c r="C545" s="2" t="s">
        <v>5098</v>
      </c>
      <c r="D545" s="2" t="s">
        <v>5099</v>
      </c>
      <c r="E545" s="3" t="s">
        <v>1186</v>
      </c>
      <c r="F545" s="3" t="s">
        <v>2805</v>
      </c>
      <c r="G545" s="3" t="s">
        <v>317</v>
      </c>
      <c r="H545" s="2" t="s">
        <v>5100</v>
      </c>
      <c r="I545" s="3">
        <v>7.0938205308500001E-3</v>
      </c>
      <c r="J545" s="3">
        <v>3.1912000000000003E-2</v>
      </c>
      <c r="K545" s="3">
        <v>6.1083333333300002E-2</v>
      </c>
      <c r="L545" s="3">
        <v>1.38595166667</v>
      </c>
      <c r="M545" s="3" t="s">
        <v>1186</v>
      </c>
      <c r="N545" s="3"/>
      <c r="O545" s="3" t="s">
        <v>5101</v>
      </c>
      <c r="P545" s="3" t="s">
        <v>5102</v>
      </c>
      <c r="Q545" s="3" t="s">
        <v>5103</v>
      </c>
      <c r="R545" s="3" t="s">
        <v>5104</v>
      </c>
      <c r="S545" s="3">
        <v>8.19651</v>
      </c>
      <c r="T545" s="3">
        <v>9.8806650000000005</v>
      </c>
      <c r="U545" s="3">
        <v>7.0938205308500001E-3</v>
      </c>
      <c r="V545" s="3">
        <v>0.78719757649300004</v>
      </c>
      <c r="W545" s="3">
        <v>-1.32486833333</v>
      </c>
      <c r="X545" s="2" t="s">
        <v>5105</v>
      </c>
      <c r="Y545" s="3" t="s">
        <v>5106</v>
      </c>
      <c r="Z545" s="3" t="s">
        <v>32</v>
      </c>
      <c r="AA545" s="3" t="s">
        <v>1186</v>
      </c>
      <c r="AB545" s="3" t="s">
        <v>675</v>
      </c>
      <c r="AC545" s="3" t="s">
        <v>5107</v>
      </c>
      <c r="AD545" s="3">
        <v>5</v>
      </c>
      <c r="AE545" s="2" t="s">
        <v>5098</v>
      </c>
      <c r="AF545" s="2" t="s">
        <v>5100</v>
      </c>
    </row>
    <row r="546" spans="1:32" x14ac:dyDescent="0.25">
      <c r="A546" s="2" t="s">
        <v>312</v>
      </c>
      <c r="B546" s="3">
        <v>1.5041258333300001</v>
      </c>
      <c r="C546" s="2" t="s">
        <v>313</v>
      </c>
      <c r="D546" s="2" t="s">
        <v>314</v>
      </c>
      <c r="E546" s="3" t="s">
        <v>1062</v>
      </c>
      <c r="F546" s="3" t="s">
        <v>316</v>
      </c>
      <c r="G546" s="3" t="s">
        <v>317</v>
      </c>
      <c r="H546" s="2" t="s">
        <v>1226</v>
      </c>
      <c r="I546" s="3">
        <v>9.3560878131799998E-3</v>
      </c>
      <c r="J546" s="3">
        <v>3.1919999999999997E-2</v>
      </c>
      <c r="K546" s="3">
        <v>-1.36700333333</v>
      </c>
      <c r="L546" s="3">
        <v>-1.5041258333300001</v>
      </c>
      <c r="M546" s="3"/>
      <c r="N546" s="3" t="s">
        <v>1062</v>
      </c>
      <c r="O546" s="3" t="s">
        <v>1227</v>
      </c>
      <c r="P546" s="3" t="s">
        <v>1228</v>
      </c>
      <c r="Q546" s="3" t="s">
        <v>1229</v>
      </c>
      <c r="R546" s="3" t="s">
        <v>344</v>
      </c>
      <c r="S546" s="3">
        <v>7.9795699999999998</v>
      </c>
      <c r="T546" s="3">
        <v>9.0400475</v>
      </c>
      <c r="U546" s="3">
        <v>9.3560878131799998E-3</v>
      </c>
      <c r="V546" s="3">
        <v>6.1966763967E-3</v>
      </c>
      <c r="W546" s="3">
        <v>0.13712250000000001</v>
      </c>
      <c r="X546" s="2" t="s">
        <v>323</v>
      </c>
      <c r="Y546" s="3" t="s">
        <v>1230</v>
      </c>
      <c r="Z546" s="3" t="s">
        <v>32</v>
      </c>
      <c r="AA546" s="3" t="s">
        <v>1062</v>
      </c>
      <c r="AB546" s="3" t="s">
        <v>337</v>
      </c>
      <c r="AC546" s="3" t="s">
        <v>325</v>
      </c>
      <c r="AD546" s="3">
        <v>3</v>
      </c>
      <c r="AE546" s="2" t="s">
        <v>313</v>
      </c>
      <c r="AF546" s="2" t="s">
        <v>1226</v>
      </c>
    </row>
    <row r="547" spans="1:32" x14ac:dyDescent="0.25">
      <c r="A547" s="2" t="s">
        <v>3654</v>
      </c>
      <c r="B547" s="3">
        <v>-1.1009850000000001</v>
      </c>
      <c r="C547" s="2" t="s">
        <v>3655</v>
      </c>
      <c r="D547" s="2" t="s">
        <v>3656</v>
      </c>
      <c r="E547" s="3" t="s">
        <v>891</v>
      </c>
      <c r="F547" s="3" t="s">
        <v>2805</v>
      </c>
      <c r="G547" s="3" t="s">
        <v>317</v>
      </c>
      <c r="H547" s="2" t="s">
        <v>3657</v>
      </c>
      <c r="I547" s="3">
        <v>2.0710770676800001E-2</v>
      </c>
      <c r="J547" s="3">
        <v>3.1996999999999998E-2</v>
      </c>
      <c r="K547" s="3">
        <v>0.29549999999999998</v>
      </c>
      <c r="L547" s="3">
        <v>1.1009850000000001</v>
      </c>
      <c r="M547" s="3" t="s">
        <v>891</v>
      </c>
      <c r="N547" s="3"/>
      <c r="O547" s="3" t="s">
        <v>3658</v>
      </c>
      <c r="P547" s="3" t="s">
        <v>3659</v>
      </c>
      <c r="Q547" s="3" t="s">
        <v>3660</v>
      </c>
      <c r="R547" s="3" t="s">
        <v>3661</v>
      </c>
      <c r="S547" s="3">
        <v>9.7000399999999996</v>
      </c>
      <c r="T547" s="3">
        <v>7.2509166666700002</v>
      </c>
      <c r="U547" s="3">
        <v>2.0710770676800001E-2</v>
      </c>
      <c r="V547" s="3">
        <v>2.4066379737100001E-2</v>
      </c>
      <c r="W547" s="3">
        <v>-0.80548500000000001</v>
      </c>
      <c r="X547" s="2" t="s">
        <v>3662</v>
      </c>
      <c r="Y547" s="3" t="s">
        <v>3663</v>
      </c>
      <c r="Z547" s="3" t="s">
        <v>32</v>
      </c>
      <c r="AA547" s="3" t="s">
        <v>391</v>
      </c>
      <c r="AB547" s="3" t="s">
        <v>395</v>
      </c>
      <c r="AC547" s="3" t="s">
        <v>1088</v>
      </c>
      <c r="AD547" s="3">
        <v>3</v>
      </c>
      <c r="AE547" s="2" t="s">
        <v>3655</v>
      </c>
      <c r="AF547" s="2" t="s">
        <v>3657</v>
      </c>
    </row>
    <row r="548" spans="1:32" x14ac:dyDescent="0.25">
      <c r="A548" s="2" t="s">
        <v>612</v>
      </c>
      <c r="B548" s="3">
        <v>1.92886166667</v>
      </c>
      <c r="C548" s="2" t="s">
        <v>613</v>
      </c>
      <c r="D548" s="2" t="s">
        <v>614</v>
      </c>
      <c r="E548" s="3" t="s">
        <v>652</v>
      </c>
      <c r="F548" s="3" t="s">
        <v>316</v>
      </c>
      <c r="G548" s="3" t="s">
        <v>317</v>
      </c>
      <c r="H548" s="2" t="s">
        <v>653</v>
      </c>
      <c r="I548" s="3">
        <v>3.2112000000000002E-2</v>
      </c>
      <c r="J548" s="3">
        <v>3.2112000000000002E-2</v>
      </c>
      <c r="K548" s="3">
        <v>-1.13594833333</v>
      </c>
      <c r="L548" s="3">
        <v>-1.92886166667</v>
      </c>
      <c r="M548" s="3"/>
      <c r="N548" s="3" t="s">
        <v>652</v>
      </c>
      <c r="O548" s="3" t="s">
        <v>617</v>
      </c>
      <c r="P548" s="3" t="s">
        <v>344</v>
      </c>
      <c r="Q548" s="3" t="s">
        <v>618</v>
      </c>
      <c r="R548" s="3" t="s">
        <v>344</v>
      </c>
      <c r="S548" s="3">
        <v>8.4941949999999995</v>
      </c>
      <c r="T548" s="3">
        <v>8.7784499999999994</v>
      </c>
      <c r="U548" s="3">
        <v>3.97091685423E-2</v>
      </c>
      <c r="V548" s="3">
        <v>1.39589485613E-2</v>
      </c>
      <c r="W548" s="3">
        <v>0.79291333333299996</v>
      </c>
      <c r="X548" s="2" t="s">
        <v>619</v>
      </c>
      <c r="Y548" s="3" t="s">
        <v>654</v>
      </c>
      <c r="Z548" s="3" t="s">
        <v>32</v>
      </c>
      <c r="AA548" s="3" t="s">
        <v>652</v>
      </c>
      <c r="AB548" s="3" t="s">
        <v>462</v>
      </c>
      <c r="AC548" s="3" t="s">
        <v>428</v>
      </c>
      <c r="AD548" s="3">
        <v>4</v>
      </c>
      <c r="AE548" s="2" t="s">
        <v>613</v>
      </c>
      <c r="AF548" s="2" t="s">
        <v>653</v>
      </c>
    </row>
    <row r="549" spans="1:32" x14ac:dyDescent="0.25">
      <c r="A549" s="2" t="s">
        <v>1380</v>
      </c>
      <c r="B549" s="3">
        <v>1.3843141666700001</v>
      </c>
      <c r="C549" s="2" t="s">
        <v>1381</v>
      </c>
      <c r="D549" s="2" t="s">
        <v>1382</v>
      </c>
      <c r="E549" s="3" t="s">
        <v>1186</v>
      </c>
      <c r="F549" s="3" t="s">
        <v>316</v>
      </c>
      <c r="G549" s="3" t="s">
        <v>317</v>
      </c>
      <c r="H549" s="2" t="s">
        <v>1383</v>
      </c>
      <c r="I549" s="3">
        <v>1.8583457449500001E-2</v>
      </c>
      <c r="J549" s="3">
        <v>3.2142999999999998E-2</v>
      </c>
      <c r="K549" s="3">
        <v>-1.0698366666700001</v>
      </c>
      <c r="L549" s="3">
        <v>-1.3843141666700001</v>
      </c>
      <c r="M549" s="3"/>
      <c r="N549" s="3" t="s">
        <v>1186</v>
      </c>
      <c r="O549" s="3" t="s">
        <v>1384</v>
      </c>
      <c r="P549" s="3" t="s">
        <v>1385</v>
      </c>
      <c r="Q549" s="3" t="s">
        <v>1386</v>
      </c>
      <c r="R549" s="3" t="s">
        <v>1387</v>
      </c>
      <c r="S549" s="3">
        <v>7.64459</v>
      </c>
      <c r="T549" s="3">
        <v>8.7314074999999995</v>
      </c>
      <c r="U549" s="3">
        <v>1.8583457449500001E-2</v>
      </c>
      <c r="V549" s="3">
        <v>8.9012502246099995E-2</v>
      </c>
      <c r="W549" s="3">
        <v>0.31447750000000002</v>
      </c>
      <c r="X549" s="2" t="s">
        <v>1388</v>
      </c>
      <c r="Y549" s="3" t="s">
        <v>1389</v>
      </c>
      <c r="Z549" s="3" t="s">
        <v>32</v>
      </c>
      <c r="AA549" s="3" t="s">
        <v>1186</v>
      </c>
      <c r="AB549" s="3" t="s">
        <v>1390</v>
      </c>
      <c r="AC549" s="3" t="s">
        <v>1391</v>
      </c>
      <c r="AD549" s="3">
        <v>5</v>
      </c>
      <c r="AE549" s="2" t="s">
        <v>1381</v>
      </c>
      <c r="AF549" s="2" t="s">
        <v>1383</v>
      </c>
    </row>
    <row r="550" spans="1:32" x14ac:dyDescent="0.25">
      <c r="A550" s="2" t="s">
        <v>312</v>
      </c>
      <c r="B550" s="3">
        <v>1.2405508333299999</v>
      </c>
      <c r="C550" s="2" t="s">
        <v>313</v>
      </c>
      <c r="D550" s="2" t="s">
        <v>314</v>
      </c>
      <c r="E550" s="3" t="s">
        <v>757</v>
      </c>
      <c r="F550" s="3" t="s">
        <v>316</v>
      </c>
      <c r="G550" s="3" t="s">
        <v>317</v>
      </c>
      <c r="H550" s="2" t="s">
        <v>1722</v>
      </c>
      <c r="I550" s="3">
        <v>3.2197999999999997E-2</v>
      </c>
      <c r="J550" s="3">
        <v>3.2197999999999997E-2</v>
      </c>
      <c r="K550" s="3">
        <v>-1.1034283333299999</v>
      </c>
      <c r="L550" s="3">
        <v>-1.2405508333299999</v>
      </c>
      <c r="M550" s="3"/>
      <c r="N550" s="3" t="s">
        <v>757</v>
      </c>
      <c r="O550" s="3" t="s">
        <v>713</v>
      </c>
      <c r="P550" s="3" t="s">
        <v>714</v>
      </c>
      <c r="Q550" s="3" t="s">
        <v>715</v>
      </c>
      <c r="R550" s="3" t="s">
        <v>741</v>
      </c>
      <c r="S550" s="3">
        <v>7.2353949999999996</v>
      </c>
      <c r="T550" s="3">
        <v>9.0400475</v>
      </c>
      <c r="U550" s="3">
        <v>3.8504247919700002E-2</v>
      </c>
      <c r="V550" s="3">
        <v>0.108858343336</v>
      </c>
      <c r="W550" s="3">
        <v>0.13712250000000001</v>
      </c>
      <c r="X550" s="2" t="s">
        <v>323</v>
      </c>
      <c r="Y550" s="3" t="s">
        <v>1723</v>
      </c>
      <c r="Z550" s="3" t="s">
        <v>32</v>
      </c>
      <c r="AA550" s="3" t="s">
        <v>757</v>
      </c>
      <c r="AB550" s="3" t="s">
        <v>675</v>
      </c>
      <c r="AC550" s="3" t="s">
        <v>325</v>
      </c>
      <c r="AD550" s="3">
        <v>5</v>
      </c>
      <c r="AE550" s="2" t="s">
        <v>313</v>
      </c>
      <c r="AF550" s="2" t="s">
        <v>1722</v>
      </c>
    </row>
    <row r="551" spans="1:32" x14ac:dyDescent="0.25">
      <c r="A551" s="2" t="s">
        <v>2164</v>
      </c>
      <c r="B551" s="3">
        <v>-1.25828583333</v>
      </c>
      <c r="C551" s="2" t="s">
        <v>2165</v>
      </c>
      <c r="D551" s="2" t="s">
        <v>2166</v>
      </c>
      <c r="E551" s="3" t="s">
        <v>730</v>
      </c>
      <c r="F551" s="3" t="s">
        <v>2805</v>
      </c>
      <c r="G551" s="3" t="s">
        <v>317</v>
      </c>
      <c r="H551" s="2" t="s">
        <v>4663</v>
      </c>
      <c r="I551" s="3">
        <v>8.7592741726499994E-3</v>
      </c>
      <c r="J551" s="3">
        <v>3.2231999999999997E-2</v>
      </c>
      <c r="K551" s="3">
        <v>1.11660166667</v>
      </c>
      <c r="L551" s="3">
        <v>1.25828583333</v>
      </c>
      <c r="M551" s="3" t="s">
        <v>730</v>
      </c>
      <c r="N551" s="3"/>
      <c r="O551" s="3" t="s">
        <v>4664</v>
      </c>
      <c r="P551" s="3" t="s">
        <v>344</v>
      </c>
      <c r="Q551" s="3" t="s">
        <v>4665</v>
      </c>
      <c r="R551" s="3" t="s">
        <v>344</v>
      </c>
      <c r="S551" s="3">
        <v>7.4990449999999997</v>
      </c>
      <c r="T551" s="3">
        <v>7.6147058333300004</v>
      </c>
      <c r="U551" s="3">
        <v>8.7592741726499994E-3</v>
      </c>
      <c r="V551" s="3">
        <v>5.8584561275299998E-2</v>
      </c>
      <c r="W551" s="3">
        <v>-0.14168416666700001</v>
      </c>
      <c r="X551" s="2" t="s">
        <v>2168</v>
      </c>
      <c r="Y551" s="3" t="s">
        <v>4666</v>
      </c>
      <c r="Z551" s="3" t="s">
        <v>32</v>
      </c>
      <c r="AA551" s="3" t="s">
        <v>730</v>
      </c>
      <c r="AB551" s="3" t="s">
        <v>675</v>
      </c>
      <c r="AC551" s="3" t="s">
        <v>1543</v>
      </c>
      <c r="AD551" s="3">
        <v>5</v>
      </c>
      <c r="AE551" s="2" t="s">
        <v>2165</v>
      </c>
      <c r="AF551" s="2" t="s">
        <v>4663</v>
      </c>
    </row>
    <row r="552" spans="1:32" x14ac:dyDescent="0.25">
      <c r="A552" s="2" t="s">
        <v>2914</v>
      </c>
      <c r="B552" s="3">
        <v>-1.0184676190499999</v>
      </c>
      <c r="C552" s="2" t="s">
        <v>2915</v>
      </c>
      <c r="D552" s="2" t="s">
        <v>2916</v>
      </c>
      <c r="E552" s="3" t="s">
        <v>391</v>
      </c>
      <c r="F552" s="3" t="s">
        <v>2805</v>
      </c>
      <c r="G552" s="3" t="s">
        <v>317</v>
      </c>
      <c r="H552" s="2" t="s">
        <v>2917</v>
      </c>
      <c r="I552" s="3">
        <v>8.4747303542299993E-3</v>
      </c>
      <c r="J552" s="3">
        <v>3.2231999999999997E-2</v>
      </c>
      <c r="K552" s="3">
        <v>2.1286433333299999</v>
      </c>
      <c r="L552" s="3">
        <v>1.0184676190499999</v>
      </c>
      <c r="M552" s="3" t="s">
        <v>391</v>
      </c>
      <c r="N552" s="3"/>
      <c r="O552" s="3" t="s">
        <v>344</v>
      </c>
      <c r="P552" s="3" t="s">
        <v>344</v>
      </c>
      <c r="Q552" s="3"/>
      <c r="R552" s="3" t="s">
        <v>344</v>
      </c>
      <c r="S552" s="3">
        <v>5.76267</v>
      </c>
      <c r="T552" s="3">
        <v>7.62644571429</v>
      </c>
      <c r="U552" s="3">
        <v>8.4747303542299993E-3</v>
      </c>
      <c r="V552" s="3">
        <v>2.3006254019799998E-3</v>
      </c>
      <c r="W552" s="3">
        <v>1.1101757142899999</v>
      </c>
      <c r="X552" s="2" t="s">
        <v>2918</v>
      </c>
      <c r="Y552" s="3" t="s">
        <v>2919</v>
      </c>
      <c r="Z552" s="3" t="s">
        <v>31</v>
      </c>
      <c r="AA552" s="3" t="s">
        <v>391</v>
      </c>
      <c r="AB552" s="3"/>
      <c r="AC552" s="3" t="s">
        <v>357</v>
      </c>
      <c r="AD552" s="3">
        <v>2</v>
      </c>
      <c r="AE552" s="2" t="s">
        <v>2915</v>
      </c>
      <c r="AF552" s="2" t="s">
        <v>2917</v>
      </c>
    </row>
    <row r="553" spans="1:32" x14ac:dyDescent="0.25">
      <c r="A553" s="2" t="s">
        <v>4693</v>
      </c>
      <c r="B553" s="3">
        <v>-1.4853969444399999</v>
      </c>
      <c r="C553" s="2" t="s">
        <v>4694</v>
      </c>
      <c r="D553" s="2" t="s">
        <v>4695</v>
      </c>
      <c r="E553" s="3" t="s">
        <v>418</v>
      </c>
      <c r="F553" s="3" t="s">
        <v>2805</v>
      </c>
      <c r="G553" s="3" t="s">
        <v>317</v>
      </c>
      <c r="H553" s="2" t="s">
        <v>5363</v>
      </c>
      <c r="I553" s="3">
        <v>1.5667507411600001E-2</v>
      </c>
      <c r="J553" s="3">
        <v>3.2289999999999999E-2</v>
      </c>
      <c r="K553" s="3">
        <v>2.6319683333300001</v>
      </c>
      <c r="L553" s="3">
        <v>1.4853969444399999</v>
      </c>
      <c r="M553" s="3" t="s">
        <v>418</v>
      </c>
      <c r="N553" s="3"/>
      <c r="O553" s="3" t="s">
        <v>5364</v>
      </c>
      <c r="P553" s="3" t="s">
        <v>5365</v>
      </c>
      <c r="Q553" s="3" t="s">
        <v>5366</v>
      </c>
      <c r="R553" s="3" t="s">
        <v>344</v>
      </c>
      <c r="S553" s="3">
        <v>4.6890650000000003</v>
      </c>
      <c r="T553" s="3">
        <v>6.4163541666699997</v>
      </c>
      <c r="U553" s="3">
        <v>1.5667507411600001E-2</v>
      </c>
      <c r="V553" s="3">
        <v>2.0729011295199998E-2</v>
      </c>
      <c r="W553" s="3">
        <v>1.14657138889</v>
      </c>
      <c r="X553" s="2" t="s">
        <v>4700</v>
      </c>
      <c r="Y553" s="3" t="s">
        <v>5367</v>
      </c>
      <c r="Z553" s="3" t="s">
        <v>32</v>
      </c>
      <c r="AA553" s="3" t="s">
        <v>329</v>
      </c>
      <c r="AB553" s="3"/>
      <c r="AC553" s="3" t="s">
        <v>559</v>
      </c>
      <c r="AD553" s="3">
        <v>2</v>
      </c>
      <c r="AE553" s="2" t="s">
        <v>4694</v>
      </c>
      <c r="AF553" s="2" t="s">
        <v>5363</v>
      </c>
    </row>
    <row r="554" spans="1:32" x14ac:dyDescent="0.25">
      <c r="A554" s="2" t="s">
        <v>868</v>
      </c>
      <c r="B554" s="3">
        <v>1.6713849999999999</v>
      </c>
      <c r="C554" s="2" t="s">
        <v>869</v>
      </c>
      <c r="D554" s="2" t="s">
        <v>870</v>
      </c>
      <c r="E554" s="3" t="s">
        <v>871</v>
      </c>
      <c r="F554" s="3" t="s">
        <v>316</v>
      </c>
      <c r="G554" s="3" t="s">
        <v>317</v>
      </c>
      <c r="H554" s="2" t="s">
        <v>872</v>
      </c>
      <c r="I554" s="3">
        <v>3.2325E-2</v>
      </c>
      <c r="J554" s="3">
        <v>3.2325E-2</v>
      </c>
      <c r="K554" s="3">
        <v>-1.84076666667</v>
      </c>
      <c r="L554" s="3">
        <v>-1.6713849999999999</v>
      </c>
      <c r="M554" s="3"/>
      <c r="N554" s="3" t="s">
        <v>871</v>
      </c>
      <c r="O554" s="3" t="s">
        <v>873</v>
      </c>
      <c r="P554" s="3" t="s">
        <v>628</v>
      </c>
      <c r="Q554" s="3" t="s">
        <v>874</v>
      </c>
      <c r="R554" s="3" t="s">
        <v>344</v>
      </c>
      <c r="S554" s="3">
        <v>6.92516</v>
      </c>
      <c r="T554" s="3">
        <v>7.8826016666700003</v>
      </c>
      <c r="U554" s="3">
        <v>3.7111768277800002E-2</v>
      </c>
      <c r="V554" s="3">
        <v>1.29130740704E-2</v>
      </c>
      <c r="W554" s="3">
        <v>-0.169381666667</v>
      </c>
      <c r="X554" s="2" t="s">
        <v>875</v>
      </c>
      <c r="Y554" s="3" t="s">
        <v>876</v>
      </c>
      <c r="Z554" s="3" t="s">
        <v>32</v>
      </c>
      <c r="AA554" s="3" t="s">
        <v>407</v>
      </c>
      <c r="AB554" s="3" t="s">
        <v>877</v>
      </c>
      <c r="AC554" s="3" t="s">
        <v>871</v>
      </c>
      <c r="AD554" s="3">
        <v>3</v>
      </c>
      <c r="AE554" s="2" t="s">
        <v>869</v>
      </c>
      <c r="AF554" s="2" t="s">
        <v>872</v>
      </c>
    </row>
    <row r="555" spans="1:32" x14ac:dyDescent="0.25">
      <c r="A555" s="2" t="s">
        <v>4841</v>
      </c>
      <c r="B555" s="3">
        <v>-1.2965563333300001</v>
      </c>
      <c r="C555" s="2" t="s">
        <v>4842</v>
      </c>
      <c r="D555" s="2" t="s">
        <v>4843</v>
      </c>
      <c r="E555" s="3" t="s">
        <v>581</v>
      </c>
      <c r="F555" s="3" t="s">
        <v>2805</v>
      </c>
      <c r="G555" s="3" t="s">
        <v>317</v>
      </c>
      <c r="H555" s="2" t="s">
        <v>4844</v>
      </c>
      <c r="I555" s="3">
        <v>7.8381220609100005E-3</v>
      </c>
      <c r="J555" s="3">
        <v>3.2399999999999998E-2</v>
      </c>
      <c r="K555" s="3">
        <v>0.229868333333</v>
      </c>
      <c r="L555" s="3">
        <v>1.2965563333300001</v>
      </c>
      <c r="M555" s="3" t="s">
        <v>581</v>
      </c>
      <c r="N555" s="3"/>
      <c r="O555" s="3" t="s">
        <v>4845</v>
      </c>
      <c r="P555" s="3" t="s">
        <v>4846</v>
      </c>
      <c r="Q555" s="3" t="s">
        <v>4847</v>
      </c>
      <c r="R555" s="3" t="s">
        <v>4848</v>
      </c>
      <c r="S555" s="3">
        <v>11.155155000000001</v>
      </c>
      <c r="T555" s="3">
        <v>8.6482899999999994</v>
      </c>
      <c r="U555" s="3">
        <v>7.8381220609100005E-3</v>
      </c>
      <c r="V555" s="3">
        <v>0.25301300159000001</v>
      </c>
      <c r="W555" s="3">
        <v>-1.0666880000000001</v>
      </c>
      <c r="X555" s="2" t="s">
        <v>4849</v>
      </c>
      <c r="Y555" s="3" t="s">
        <v>4850</v>
      </c>
      <c r="Z555" s="3" t="s">
        <v>32</v>
      </c>
      <c r="AA555" s="3" t="s">
        <v>2214</v>
      </c>
      <c r="AB555" s="3" t="s">
        <v>2036</v>
      </c>
      <c r="AC555" s="3" t="s">
        <v>632</v>
      </c>
      <c r="AD555" s="3">
        <v>3</v>
      </c>
      <c r="AE555" s="2" t="s">
        <v>4842</v>
      </c>
      <c r="AF555" s="2" t="s">
        <v>4844</v>
      </c>
    </row>
    <row r="556" spans="1:32" x14ac:dyDescent="0.25">
      <c r="A556" s="2" t="s">
        <v>1568</v>
      </c>
      <c r="B556" s="3">
        <v>-1.4024591666699999</v>
      </c>
      <c r="C556" s="2" t="s">
        <v>1569</v>
      </c>
      <c r="D556" s="2" t="s">
        <v>1570</v>
      </c>
      <c r="E556" s="3" t="s">
        <v>979</v>
      </c>
      <c r="F556" s="3" t="s">
        <v>2805</v>
      </c>
      <c r="G556" s="3" t="s">
        <v>317</v>
      </c>
      <c r="H556" s="2" t="s">
        <v>5161</v>
      </c>
      <c r="I556" s="3">
        <v>8.2484527659400005E-3</v>
      </c>
      <c r="J556" s="3">
        <v>3.2453999999999997E-2</v>
      </c>
      <c r="K556" s="3">
        <v>1.9713433333299999</v>
      </c>
      <c r="L556" s="3">
        <v>1.4024591666699999</v>
      </c>
      <c r="M556" s="3" t="s">
        <v>979</v>
      </c>
      <c r="N556" s="3"/>
      <c r="O556" s="3" t="s">
        <v>5162</v>
      </c>
      <c r="P556" s="3" t="s">
        <v>5163</v>
      </c>
      <c r="Q556" s="3" t="s">
        <v>5164</v>
      </c>
      <c r="R556" s="3" t="s">
        <v>344</v>
      </c>
      <c r="S556" s="3">
        <v>7.2578300000000002</v>
      </c>
      <c r="T556" s="3">
        <v>7.9587075</v>
      </c>
      <c r="U556" s="3">
        <v>8.2484527659400005E-3</v>
      </c>
      <c r="V556" s="3">
        <v>4.1189476864700002E-3</v>
      </c>
      <c r="W556" s="3">
        <v>0.56888416666700004</v>
      </c>
      <c r="X556" s="2" t="s">
        <v>1573</v>
      </c>
      <c r="Y556" s="3" t="s">
        <v>5165</v>
      </c>
      <c r="Z556" s="3" t="s">
        <v>32</v>
      </c>
      <c r="AA556" s="3" t="s">
        <v>979</v>
      </c>
      <c r="AB556" s="3" t="s">
        <v>462</v>
      </c>
      <c r="AC556" s="3" t="s">
        <v>407</v>
      </c>
      <c r="AD556" s="3">
        <v>4</v>
      </c>
      <c r="AE556" s="2" t="s">
        <v>1569</v>
      </c>
      <c r="AF556" s="2" t="s">
        <v>5161</v>
      </c>
    </row>
    <row r="557" spans="1:32" x14ac:dyDescent="0.25">
      <c r="A557" s="2" t="s">
        <v>2833</v>
      </c>
      <c r="B557" s="3">
        <v>-1.0023179411800001</v>
      </c>
      <c r="C557" s="2" t="s">
        <v>2834</v>
      </c>
      <c r="D557" s="2" t="s">
        <v>2835</v>
      </c>
      <c r="E557" s="3" t="s">
        <v>659</v>
      </c>
      <c r="F557" s="3" t="s">
        <v>2805</v>
      </c>
      <c r="G557" s="3" t="s">
        <v>317</v>
      </c>
      <c r="H557" s="2" t="s">
        <v>2836</v>
      </c>
      <c r="I557" s="3">
        <v>8.5645023667899993E-3</v>
      </c>
      <c r="J557" s="3">
        <v>3.2555000000000001E-2</v>
      </c>
      <c r="K557" s="3">
        <v>0.38647666666699998</v>
      </c>
      <c r="L557" s="3">
        <v>1.0023179411800001</v>
      </c>
      <c r="M557" s="3" t="s">
        <v>659</v>
      </c>
      <c r="N557" s="3"/>
      <c r="O557" s="3" t="s">
        <v>2837</v>
      </c>
      <c r="P557" s="3" t="s">
        <v>2838</v>
      </c>
      <c r="Q557" s="3" t="s">
        <v>2839</v>
      </c>
      <c r="R557" s="3" t="s">
        <v>344</v>
      </c>
      <c r="S557" s="3">
        <v>9.0950000000000006</v>
      </c>
      <c r="T557" s="3">
        <v>8.2163279411799994</v>
      </c>
      <c r="U557" s="3">
        <v>8.5645023667899993E-3</v>
      </c>
      <c r="V557" s="3">
        <v>0.116601246457</v>
      </c>
      <c r="W557" s="3">
        <v>-0.61584127451000004</v>
      </c>
      <c r="X557" s="2" t="s">
        <v>2840</v>
      </c>
      <c r="Y557" s="3" t="s">
        <v>2841</v>
      </c>
      <c r="Z557" s="3" t="s">
        <v>32</v>
      </c>
      <c r="AA557" s="3" t="s">
        <v>659</v>
      </c>
      <c r="AB557" s="3" t="s">
        <v>337</v>
      </c>
      <c r="AC557" s="3" t="s">
        <v>829</v>
      </c>
      <c r="AD557" s="3">
        <v>3</v>
      </c>
      <c r="AE557" s="2" t="s">
        <v>2834</v>
      </c>
      <c r="AF557" s="2" t="s">
        <v>2836</v>
      </c>
    </row>
    <row r="558" spans="1:32" x14ac:dyDescent="0.25">
      <c r="A558" s="2" t="s">
        <v>3343</v>
      </c>
      <c r="B558" s="3">
        <v>-1.0658416666699999</v>
      </c>
      <c r="C558" s="2" t="s">
        <v>3344</v>
      </c>
      <c r="D558" s="2" t="s">
        <v>3345</v>
      </c>
      <c r="E558" s="3" t="s">
        <v>1073</v>
      </c>
      <c r="F558" s="3" t="s">
        <v>2805</v>
      </c>
      <c r="G558" s="3" t="s">
        <v>317</v>
      </c>
      <c r="H558" s="2" t="s">
        <v>3346</v>
      </c>
      <c r="I558" s="3">
        <v>1.1149383395900001E-2</v>
      </c>
      <c r="J558" s="3">
        <v>3.2583000000000001E-2</v>
      </c>
      <c r="K558" s="3">
        <v>-0.20697166666700001</v>
      </c>
      <c r="L558" s="3">
        <v>1.0658416666699999</v>
      </c>
      <c r="M558" s="3" t="s">
        <v>1073</v>
      </c>
      <c r="N558" s="3"/>
      <c r="O558" s="3" t="s">
        <v>3347</v>
      </c>
      <c r="P558" s="3" t="s">
        <v>3348</v>
      </c>
      <c r="Q558" s="3" t="s">
        <v>3349</v>
      </c>
      <c r="R558" s="3" t="s">
        <v>344</v>
      </c>
      <c r="S558" s="3">
        <v>7.6763849999999998</v>
      </c>
      <c r="T558" s="3">
        <v>8.1040700000000001</v>
      </c>
      <c r="U558" s="3">
        <v>1.1149383395900001E-2</v>
      </c>
      <c r="V558" s="3">
        <v>0.55276583686000003</v>
      </c>
      <c r="W558" s="3">
        <v>-1.27281333333</v>
      </c>
      <c r="X558" s="2" t="s">
        <v>3350</v>
      </c>
      <c r="Y558" s="3" t="s">
        <v>3351</v>
      </c>
      <c r="Z558" s="3" t="s">
        <v>32</v>
      </c>
      <c r="AA558" s="3" t="s">
        <v>1073</v>
      </c>
      <c r="AB558" s="3" t="s">
        <v>453</v>
      </c>
      <c r="AC558" s="3" t="s">
        <v>387</v>
      </c>
      <c r="AD558" s="3">
        <v>3</v>
      </c>
      <c r="AE558" s="2" t="s">
        <v>3344</v>
      </c>
      <c r="AF558" s="2" t="s">
        <v>3346</v>
      </c>
    </row>
    <row r="559" spans="1:32" x14ac:dyDescent="0.25">
      <c r="A559" s="2" t="s">
        <v>4197</v>
      </c>
      <c r="B559" s="3">
        <v>-1.1753163333300001</v>
      </c>
      <c r="C559" s="2" t="s">
        <v>4198</v>
      </c>
      <c r="D559" s="2" t="s">
        <v>4199</v>
      </c>
      <c r="E559" s="3" t="s">
        <v>4200</v>
      </c>
      <c r="F559" s="3" t="s">
        <v>2805</v>
      </c>
      <c r="G559" s="3" t="s">
        <v>317</v>
      </c>
      <c r="H559" s="2" t="s">
        <v>4201</v>
      </c>
      <c r="I559" s="3">
        <v>1.15916204203E-2</v>
      </c>
      <c r="J559" s="3">
        <v>3.2631E-2</v>
      </c>
      <c r="K559" s="3">
        <v>-9.5766666666700001E-2</v>
      </c>
      <c r="L559" s="3">
        <v>1.1753163333300001</v>
      </c>
      <c r="M559" s="3" t="s">
        <v>4200</v>
      </c>
      <c r="N559" s="3"/>
      <c r="O559" s="3" t="s">
        <v>4202</v>
      </c>
      <c r="P559" s="3" t="s">
        <v>4203</v>
      </c>
      <c r="Q559" s="3" t="s">
        <v>4204</v>
      </c>
      <c r="R559" s="3" t="s">
        <v>344</v>
      </c>
      <c r="S559" s="3">
        <v>6.2323399999999998</v>
      </c>
      <c r="T559" s="3">
        <v>6.4517249999999997</v>
      </c>
      <c r="U559" s="3">
        <v>1.15916204203E-2</v>
      </c>
      <c r="V559" s="3">
        <v>0.49056355765800003</v>
      </c>
      <c r="W559" s="3">
        <v>-1.271083</v>
      </c>
      <c r="X559" s="2" t="s">
        <v>4205</v>
      </c>
      <c r="Y559" s="3" t="s">
        <v>4206</v>
      </c>
      <c r="Z559" s="3" t="s">
        <v>32</v>
      </c>
      <c r="AA559" s="3" t="s">
        <v>655</v>
      </c>
      <c r="AB559" s="3"/>
      <c r="AC559" s="3" t="s">
        <v>655</v>
      </c>
      <c r="AD559" s="3">
        <v>2</v>
      </c>
      <c r="AE559" s="2" t="s">
        <v>4198</v>
      </c>
      <c r="AF559" s="2" t="s">
        <v>4201</v>
      </c>
    </row>
    <row r="560" spans="1:32" x14ac:dyDescent="0.25">
      <c r="A560" s="2" t="s">
        <v>1400</v>
      </c>
      <c r="B560" s="3">
        <v>1.37686555556</v>
      </c>
      <c r="C560" s="2" t="s">
        <v>117</v>
      </c>
      <c r="D560" s="2" t="s">
        <v>1401</v>
      </c>
      <c r="E560" s="3" t="s">
        <v>581</v>
      </c>
      <c r="F560" s="3" t="s">
        <v>316</v>
      </c>
      <c r="G560" s="3" t="s">
        <v>317</v>
      </c>
      <c r="H560" s="2" t="s">
        <v>1402</v>
      </c>
      <c r="I560" s="3">
        <v>2.3280011751300001E-2</v>
      </c>
      <c r="J560" s="3">
        <v>3.2675999999999997E-2</v>
      </c>
      <c r="K560" s="3">
        <v>-2.07907833333</v>
      </c>
      <c r="L560" s="3">
        <v>-1.37686555556</v>
      </c>
      <c r="M560" s="3"/>
      <c r="N560" s="3" t="s">
        <v>581</v>
      </c>
      <c r="O560" s="3" t="s">
        <v>344</v>
      </c>
      <c r="P560" s="3" t="s">
        <v>344</v>
      </c>
      <c r="Q560" s="3"/>
      <c r="R560" s="3" t="s">
        <v>344</v>
      </c>
      <c r="S560" s="3">
        <v>8.0773150000000005</v>
      </c>
      <c r="T560" s="3">
        <v>7.8156691666700002</v>
      </c>
      <c r="U560" s="3">
        <v>2.3280011751300001E-2</v>
      </c>
      <c r="V560" s="3">
        <v>1.6427186440800001E-2</v>
      </c>
      <c r="W560" s="3">
        <v>-0.70221277777799995</v>
      </c>
      <c r="X560" s="2" t="s">
        <v>1403</v>
      </c>
      <c r="Y560" s="3" t="s">
        <v>1404</v>
      </c>
      <c r="Z560" s="3" t="s">
        <v>31</v>
      </c>
      <c r="AA560" s="3" t="s">
        <v>346</v>
      </c>
      <c r="AB560" s="3"/>
      <c r="AC560" s="3" t="s">
        <v>346</v>
      </c>
      <c r="AD560" s="3">
        <v>2</v>
      </c>
      <c r="AE560" s="2" t="s">
        <v>117</v>
      </c>
      <c r="AF560" s="2" t="s">
        <v>1402</v>
      </c>
    </row>
    <row r="561" spans="1:32" x14ac:dyDescent="0.25">
      <c r="A561" s="2" t="s">
        <v>5118</v>
      </c>
      <c r="B561" s="3">
        <v>-1.7323605555599999</v>
      </c>
      <c r="C561" s="2" t="s">
        <v>5119</v>
      </c>
      <c r="D561" s="2" t="s">
        <v>5120</v>
      </c>
      <c r="E561" s="3" t="s">
        <v>648</v>
      </c>
      <c r="F561" s="3" t="s">
        <v>2805</v>
      </c>
      <c r="G561" s="3" t="s">
        <v>317</v>
      </c>
      <c r="H561" s="2" t="s">
        <v>5806</v>
      </c>
      <c r="I561" s="3">
        <v>3.2682999999999997E-2</v>
      </c>
      <c r="J561" s="3">
        <v>3.2682999999999997E-2</v>
      </c>
      <c r="K561" s="3">
        <v>0.24443666666700001</v>
      </c>
      <c r="L561" s="3">
        <v>1.7323605555599999</v>
      </c>
      <c r="M561" s="3" t="s">
        <v>648</v>
      </c>
      <c r="N561" s="3"/>
      <c r="O561" s="3" t="s">
        <v>344</v>
      </c>
      <c r="P561" s="3" t="s">
        <v>344</v>
      </c>
      <c r="Q561" s="3"/>
      <c r="R561" s="3" t="s">
        <v>5807</v>
      </c>
      <c r="S561" s="3">
        <v>8.64635</v>
      </c>
      <c r="T561" s="3">
        <v>7.0174149999999997</v>
      </c>
      <c r="U561" s="3">
        <v>3.3986618856600002E-2</v>
      </c>
      <c r="V561" s="3">
        <v>0.362907410343</v>
      </c>
      <c r="W561" s="3">
        <v>-1.4879238888899999</v>
      </c>
      <c r="X561" s="2" t="s">
        <v>5122</v>
      </c>
      <c r="Y561" s="3" t="s">
        <v>5123</v>
      </c>
      <c r="Z561" s="3" t="s">
        <v>32</v>
      </c>
      <c r="AA561" s="3" t="s">
        <v>1709</v>
      </c>
      <c r="AB561" s="3"/>
      <c r="AC561" s="3" t="s">
        <v>357</v>
      </c>
      <c r="AD561" s="3">
        <v>2</v>
      </c>
      <c r="AE561" s="2" t="s">
        <v>5119</v>
      </c>
      <c r="AF561" s="2" t="s">
        <v>5806</v>
      </c>
    </row>
    <row r="562" spans="1:32" x14ac:dyDescent="0.25">
      <c r="A562" s="2" t="s">
        <v>4654</v>
      </c>
      <c r="B562" s="3">
        <v>-1.2579199999999999</v>
      </c>
      <c r="C562" s="2" t="s">
        <v>4655</v>
      </c>
      <c r="D562" s="2" t="s">
        <v>4656</v>
      </c>
      <c r="E562" s="3" t="s">
        <v>1709</v>
      </c>
      <c r="F562" s="3" t="s">
        <v>2805</v>
      </c>
      <c r="G562" s="3" t="s">
        <v>317</v>
      </c>
      <c r="H562" s="2" t="s">
        <v>4657</v>
      </c>
      <c r="I562" s="3">
        <v>3.2712999999999999E-2</v>
      </c>
      <c r="J562" s="3">
        <v>3.2712999999999999E-2</v>
      </c>
      <c r="K562" s="3">
        <v>1.26414</v>
      </c>
      <c r="L562" s="3">
        <v>1.2579199999999999</v>
      </c>
      <c r="M562" s="3" t="s">
        <v>1709</v>
      </c>
      <c r="N562" s="3"/>
      <c r="O562" s="3" t="s">
        <v>4658</v>
      </c>
      <c r="P562" s="3" t="s">
        <v>4659</v>
      </c>
      <c r="Q562" s="3" t="s">
        <v>4660</v>
      </c>
      <c r="R562" s="3" t="s">
        <v>344</v>
      </c>
      <c r="S562" s="3">
        <v>8.8513400000000004</v>
      </c>
      <c r="T562" s="3">
        <v>7.4779299999999997</v>
      </c>
      <c r="U562" s="3">
        <v>4.1278242484700002E-2</v>
      </c>
      <c r="V562" s="3">
        <v>4.28653387961E-4</v>
      </c>
      <c r="W562" s="3">
        <v>6.2199999999999998E-3</v>
      </c>
      <c r="X562" s="2" t="s">
        <v>4661</v>
      </c>
      <c r="Y562" s="3" t="s">
        <v>4662</v>
      </c>
      <c r="Z562" s="3" t="s">
        <v>32</v>
      </c>
      <c r="AA562" s="3" t="s">
        <v>391</v>
      </c>
      <c r="AB562" s="3"/>
      <c r="AC562" s="3" t="s">
        <v>1176</v>
      </c>
      <c r="AD562" s="3">
        <v>2</v>
      </c>
      <c r="AE562" s="2" t="s">
        <v>4655</v>
      </c>
      <c r="AF562" s="2" t="s">
        <v>4657</v>
      </c>
    </row>
    <row r="563" spans="1:32" x14ac:dyDescent="0.25">
      <c r="A563" s="2" t="s">
        <v>5935</v>
      </c>
      <c r="B563" s="3">
        <v>-1.8860141666700001</v>
      </c>
      <c r="C563" s="2" t="s">
        <v>48</v>
      </c>
      <c r="D563" s="2" t="s">
        <v>5936</v>
      </c>
      <c r="E563" s="3" t="s">
        <v>1709</v>
      </c>
      <c r="F563" s="3" t="s">
        <v>2805</v>
      </c>
      <c r="G563" s="3" t="s">
        <v>317</v>
      </c>
      <c r="H563" s="2" t="s">
        <v>5937</v>
      </c>
      <c r="I563" s="3">
        <v>8.2380570100200005E-3</v>
      </c>
      <c r="J563" s="3">
        <v>3.2778000000000002E-2</v>
      </c>
      <c r="K563" s="3">
        <v>1.15751</v>
      </c>
      <c r="L563" s="3">
        <v>1.8860141666700001</v>
      </c>
      <c r="M563" s="3" t="s">
        <v>1709</v>
      </c>
      <c r="N563" s="3"/>
      <c r="O563" s="3" t="s">
        <v>5938</v>
      </c>
      <c r="P563" s="3" t="s">
        <v>5939</v>
      </c>
      <c r="Q563" s="3" t="s">
        <v>5940</v>
      </c>
      <c r="R563" s="3" t="s">
        <v>344</v>
      </c>
      <c r="S563" s="3">
        <v>9.2283000000000008</v>
      </c>
      <c r="T563" s="3">
        <v>7.8040849999999997</v>
      </c>
      <c r="U563" s="3">
        <v>8.2380570100200005E-3</v>
      </c>
      <c r="V563" s="3">
        <v>0.11549152275000001</v>
      </c>
      <c r="W563" s="3">
        <v>-0.72850416666700002</v>
      </c>
      <c r="X563" s="2" t="s">
        <v>5941</v>
      </c>
      <c r="Y563" s="3" t="s">
        <v>5942</v>
      </c>
      <c r="Z563" s="3" t="s">
        <v>32</v>
      </c>
      <c r="AA563" s="3" t="s">
        <v>891</v>
      </c>
      <c r="AB563" s="3"/>
      <c r="AC563" s="3" t="s">
        <v>3407</v>
      </c>
      <c r="AD563" s="3">
        <v>2</v>
      </c>
      <c r="AE563" s="2" t="s">
        <v>48</v>
      </c>
      <c r="AF563" s="2" t="s">
        <v>5937</v>
      </c>
    </row>
    <row r="564" spans="1:32" x14ac:dyDescent="0.25">
      <c r="A564" s="2" t="s">
        <v>2147</v>
      </c>
      <c r="B564" s="3">
        <v>1.1429926190499999</v>
      </c>
      <c r="C564" s="2" t="s">
        <v>2148</v>
      </c>
      <c r="D564" s="2" t="s">
        <v>2149</v>
      </c>
      <c r="E564" s="3" t="s">
        <v>891</v>
      </c>
      <c r="F564" s="3" t="s">
        <v>316</v>
      </c>
      <c r="G564" s="3" t="s">
        <v>317</v>
      </c>
      <c r="H564" s="2" t="s">
        <v>2150</v>
      </c>
      <c r="I564" s="3">
        <v>3.2842999999999997E-2</v>
      </c>
      <c r="J564" s="3">
        <v>3.2842999999999997E-2</v>
      </c>
      <c r="K564" s="3">
        <v>5.3506666666700002E-2</v>
      </c>
      <c r="L564" s="3">
        <v>-1.1429926190499999</v>
      </c>
      <c r="M564" s="3"/>
      <c r="N564" s="3" t="s">
        <v>891</v>
      </c>
      <c r="O564" s="3" t="s">
        <v>344</v>
      </c>
      <c r="P564" s="3" t="s">
        <v>344</v>
      </c>
      <c r="Q564" s="3"/>
      <c r="R564" s="3" t="s">
        <v>344</v>
      </c>
      <c r="S564" s="3">
        <v>10.54504</v>
      </c>
      <c r="T564" s="3">
        <v>7.2578921428600003</v>
      </c>
      <c r="U564" s="3">
        <v>3.5258830673099997E-2</v>
      </c>
      <c r="V564" s="3">
        <v>0.84355892983400005</v>
      </c>
      <c r="W564" s="3">
        <v>1.1964992857100001</v>
      </c>
      <c r="X564" s="2" t="s">
        <v>2151</v>
      </c>
      <c r="Y564" s="3" t="s">
        <v>2152</v>
      </c>
      <c r="Z564" s="3" t="s">
        <v>31</v>
      </c>
      <c r="AA564" s="3" t="s">
        <v>391</v>
      </c>
      <c r="AB564" s="3"/>
      <c r="AC564" s="3" t="s">
        <v>357</v>
      </c>
      <c r="AD564" s="3">
        <v>2</v>
      </c>
      <c r="AE564" s="2" t="s">
        <v>2148</v>
      </c>
      <c r="AF564" s="2" t="s">
        <v>2150</v>
      </c>
    </row>
    <row r="565" spans="1:32" x14ac:dyDescent="0.25">
      <c r="A565" s="2" t="s">
        <v>2742</v>
      </c>
      <c r="B565" s="3">
        <v>1.0099945238100001</v>
      </c>
      <c r="C565" s="2" t="s">
        <v>2743</v>
      </c>
      <c r="D565" s="2" t="s">
        <v>2744</v>
      </c>
      <c r="E565" s="3" t="s">
        <v>2745</v>
      </c>
      <c r="F565" s="3" t="s">
        <v>316</v>
      </c>
      <c r="G565" s="3" t="s">
        <v>317</v>
      </c>
      <c r="H565" s="2" t="s">
        <v>2746</v>
      </c>
      <c r="I565" s="3">
        <v>2.21017256824E-2</v>
      </c>
      <c r="J565" s="3">
        <v>3.2908E-2</v>
      </c>
      <c r="K565" s="3">
        <v>0.41197</v>
      </c>
      <c r="L565" s="3">
        <v>-1.0099945238100001</v>
      </c>
      <c r="M565" s="3"/>
      <c r="N565" s="3" t="s">
        <v>2745</v>
      </c>
      <c r="O565" s="3" t="s">
        <v>344</v>
      </c>
      <c r="P565" s="3" t="s">
        <v>344</v>
      </c>
      <c r="Q565" s="3"/>
      <c r="R565" s="3" t="s">
        <v>344</v>
      </c>
      <c r="S565" s="3">
        <v>8.1776800000000005</v>
      </c>
      <c r="T565" s="3">
        <v>8.35186357143</v>
      </c>
      <c r="U565" s="3">
        <v>2.21017256824E-2</v>
      </c>
      <c r="V565" s="3">
        <v>6.9601647525199997E-2</v>
      </c>
      <c r="W565" s="3">
        <v>1.42196452381</v>
      </c>
      <c r="X565" s="2" t="s">
        <v>2747</v>
      </c>
      <c r="Y565" s="3"/>
      <c r="Z565" s="3" t="s">
        <v>32</v>
      </c>
      <c r="AA565" s="3"/>
      <c r="AB565" s="3"/>
      <c r="AC565" s="3" t="s">
        <v>391</v>
      </c>
      <c r="AD565" s="3">
        <v>2</v>
      </c>
      <c r="AE565" s="2" t="s">
        <v>2743</v>
      </c>
      <c r="AF565" s="2" t="s">
        <v>2746</v>
      </c>
    </row>
    <row r="566" spans="1:32" x14ac:dyDescent="0.25">
      <c r="A566" s="2" t="s">
        <v>2793</v>
      </c>
      <c r="B566" s="3">
        <v>1.0015274999999999</v>
      </c>
      <c r="C566" s="2" t="s">
        <v>2794</v>
      </c>
      <c r="D566" s="2" t="s">
        <v>2795</v>
      </c>
      <c r="E566" s="3" t="s">
        <v>2642</v>
      </c>
      <c r="F566" s="3" t="s">
        <v>316</v>
      </c>
      <c r="G566" s="3" t="s">
        <v>317</v>
      </c>
      <c r="H566" s="2" t="s">
        <v>2796</v>
      </c>
      <c r="I566" s="3">
        <v>2.1023688329299999E-2</v>
      </c>
      <c r="J566" s="3">
        <v>3.2908E-2</v>
      </c>
      <c r="K566" s="3">
        <v>-0.87369166666700004</v>
      </c>
      <c r="L566" s="3">
        <v>-1.0015274999999999</v>
      </c>
      <c r="M566" s="3"/>
      <c r="N566" s="3" t="s">
        <v>2642</v>
      </c>
      <c r="O566" s="3" t="s">
        <v>2797</v>
      </c>
      <c r="P566" s="3" t="s">
        <v>2798</v>
      </c>
      <c r="Q566" s="3" t="s">
        <v>2799</v>
      </c>
      <c r="R566" s="3" t="s">
        <v>344</v>
      </c>
      <c r="S566" s="3">
        <v>9.8671349999999993</v>
      </c>
      <c r="T566" s="3">
        <v>9.2146974999999998</v>
      </c>
      <c r="U566" s="3">
        <v>2.1023688329299999E-2</v>
      </c>
      <c r="V566" s="3">
        <v>4.3549753492999999E-2</v>
      </c>
      <c r="W566" s="3">
        <v>0.127835833333</v>
      </c>
      <c r="X566" s="2" t="s">
        <v>2800</v>
      </c>
      <c r="Y566" s="3" t="s">
        <v>2801</v>
      </c>
      <c r="Z566" s="3" t="s">
        <v>32</v>
      </c>
      <c r="AA566" s="3" t="s">
        <v>2642</v>
      </c>
      <c r="AB566" s="3"/>
      <c r="AC566" s="3" t="s">
        <v>2707</v>
      </c>
      <c r="AD566" s="3">
        <v>2</v>
      </c>
      <c r="AE566" s="2" t="s">
        <v>2794</v>
      </c>
      <c r="AF566" s="2" t="s">
        <v>2796</v>
      </c>
    </row>
    <row r="567" spans="1:32" x14ac:dyDescent="0.25">
      <c r="A567" s="2" t="s">
        <v>5675</v>
      </c>
      <c r="B567" s="3">
        <v>-1.64273388889</v>
      </c>
      <c r="C567" s="2" t="s">
        <v>5676</v>
      </c>
      <c r="D567" s="2" t="s">
        <v>5677</v>
      </c>
      <c r="E567" s="3" t="s">
        <v>346</v>
      </c>
      <c r="F567" s="3" t="s">
        <v>2805</v>
      </c>
      <c r="G567" s="3" t="s">
        <v>317</v>
      </c>
      <c r="H567" s="2" t="s">
        <v>5678</v>
      </c>
      <c r="I567" s="3">
        <v>7.02987738124E-3</v>
      </c>
      <c r="J567" s="3">
        <v>3.2932000000000003E-2</v>
      </c>
      <c r="K567" s="3">
        <v>2.1120616666699998</v>
      </c>
      <c r="L567" s="3">
        <v>1.64273388889</v>
      </c>
      <c r="M567" s="3" t="s">
        <v>346</v>
      </c>
      <c r="N567" s="3"/>
      <c r="O567" s="3" t="s">
        <v>5679</v>
      </c>
      <c r="P567" s="3" t="s">
        <v>344</v>
      </c>
      <c r="Q567" s="3" t="s">
        <v>5680</v>
      </c>
      <c r="R567" s="3" t="s">
        <v>344</v>
      </c>
      <c r="S567" s="3">
        <v>6.061185</v>
      </c>
      <c r="T567" s="3">
        <v>11.2757566667</v>
      </c>
      <c r="U567" s="3">
        <v>7.02987738124E-3</v>
      </c>
      <c r="V567" s="3">
        <v>1.39070051397E-2</v>
      </c>
      <c r="W567" s="3">
        <v>0.469327777778</v>
      </c>
      <c r="X567" s="2" t="s">
        <v>5681</v>
      </c>
      <c r="Y567" s="3" t="s">
        <v>5682</v>
      </c>
      <c r="Z567" s="3" t="s">
        <v>32</v>
      </c>
      <c r="AA567" s="3" t="s">
        <v>581</v>
      </c>
      <c r="AB567" s="3" t="s">
        <v>675</v>
      </c>
      <c r="AC567" s="3" t="s">
        <v>1186</v>
      </c>
      <c r="AD567" s="3">
        <v>5</v>
      </c>
      <c r="AE567" s="2" t="s">
        <v>5676</v>
      </c>
      <c r="AF567" s="2" t="s">
        <v>5678</v>
      </c>
    </row>
    <row r="568" spans="1:32" x14ac:dyDescent="0.25">
      <c r="A568" s="2" t="s">
        <v>2350</v>
      </c>
      <c r="B568" s="3">
        <v>1.1024369999999999</v>
      </c>
      <c r="C568" s="2" t="s">
        <v>2351</v>
      </c>
      <c r="D568" s="2" t="s">
        <v>2352</v>
      </c>
      <c r="E568" s="3" t="s">
        <v>615</v>
      </c>
      <c r="F568" s="3" t="s">
        <v>316</v>
      </c>
      <c r="G568" s="3" t="s">
        <v>317</v>
      </c>
      <c r="H568" s="2" t="s">
        <v>2353</v>
      </c>
      <c r="I568" s="3">
        <v>3.3252999999999998E-2</v>
      </c>
      <c r="J568" s="3">
        <v>3.3252999999999998E-2</v>
      </c>
      <c r="K568" s="3">
        <v>2.68133333333E-2</v>
      </c>
      <c r="L568" s="3">
        <v>-1.1024369999999999</v>
      </c>
      <c r="M568" s="3"/>
      <c r="N568" s="3" t="s">
        <v>615</v>
      </c>
      <c r="O568" s="3" t="s">
        <v>2354</v>
      </c>
      <c r="P568" s="3" t="s">
        <v>2355</v>
      </c>
      <c r="Q568" s="3" t="s">
        <v>2356</v>
      </c>
      <c r="R568" s="3" t="s">
        <v>2357</v>
      </c>
      <c r="S568" s="3">
        <v>8.0081799999999994</v>
      </c>
      <c r="T568" s="3">
        <v>8.0317290000000003</v>
      </c>
      <c r="U568" s="3">
        <v>4.0944670689100002E-2</v>
      </c>
      <c r="V568" s="3">
        <v>0.83395443368099997</v>
      </c>
      <c r="W568" s="3">
        <v>1.1292503333299999</v>
      </c>
      <c r="X568" s="2" t="s">
        <v>2358</v>
      </c>
      <c r="Y568" s="3" t="s">
        <v>2359</v>
      </c>
      <c r="Z568" s="3" t="s">
        <v>32</v>
      </c>
      <c r="AA568" s="3" t="s">
        <v>652</v>
      </c>
      <c r="AB568" s="3" t="s">
        <v>1193</v>
      </c>
      <c r="AC568" s="3" t="s">
        <v>2360</v>
      </c>
      <c r="AD568" s="3">
        <v>5</v>
      </c>
      <c r="AE568" s="2" t="s">
        <v>2351</v>
      </c>
      <c r="AF568" s="2" t="s">
        <v>2353</v>
      </c>
    </row>
    <row r="569" spans="1:32" x14ac:dyDescent="0.25">
      <c r="A569" s="2" t="s">
        <v>4892</v>
      </c>
      <c r="B569" s="3">
        <v>-1.3104411111100001</v>
      </c>
      <c r="C569" s="2" t="s">
        <v>4893</v>
      </c>
      <c r="D569" s="2" t="s">
        <v>4894</v>
      </c>
      <c r="E569" s="3" t="s">
        <v>4895</v>
      </c>
      <c r="F569" s="3" t="s">
        <v>2805</v>
      </c>
      <c r="G569" s="3" t="s">
        <v>317</v>
      </c>
      <c r="H569" s="2" t="s">
        <v>4896</v>
      </c>
      <c r="I569" s="3">
        <v>1.13001295865E-2</v>
      </c>
      <c r="J569" s="3">
        <v>3.3276E-2</v>
      </c>
      <c r="K569" s="3">
        <v>0.770681666667</v>
      </c>
      <c r="L569" s="3">
        <v>1.3104411111100001</v>
      </c>
      <c r="M569" s="3" t="s">
        <v>4895</v>
      </c>
      <c r="N569" s="3"/>
      <c r="O569" s="3" t="s">
        <v>4897</v>
      </c>
      <c r="P569" s="3" t="s">
        <v>4898</v>
      </c>
      <c r="Q569" s="3" t="s">
        <v>4899</v>
      </c>
      <c r="R569" s="3" t="s">
        <v>344</v>
      </c>
      <c r="S569" s="3">
        <v>6.7547750000000004</v>
      </c>
      <c r="T569" s="3">
        <v>6.8326950000000002</v>
      </c>
      <c r="U569" s="3">
        <v>1.13001295865E-2</v>
      </c>
      <c r="V569" s="3">
        <v>5.9454557910799998E-3</v>
      </c>
      <c r="W569" s="3">
        <v>-0.53975944444400004</v>
      </c>
      <c r="X569" s="2" t="s">
        <v>4900</v>
      </c>
      <c r="Y569" s="3"/>
      <c r="Z569" s="3" t="s">
        <v>32</v>
      </c>
      <c r="AA569" s="3"/>
      <c r="AB569" s="3"/>
      <c r="AC569" s="3" t="s">
        <v>652</v>
      </c>
      <c r="AD569" s="3">
        <v>2</v>
      </c>
      <c r="AE569" s="2" t="s">
        <v>4893</v>
      </c>
      <c r="AF569" s="2" t="s">
        <v>4896</v>
      </c>
    </row>
    <row r="570" spans="1:32" x14ac:dyDescent="0.25">
      <c r="A570" s="2" t="s">
        <v>4633</v>
      </c>
      <c r="B570" s="3">
        <v>-1.2540233333299999</v>
      </c>
      <c r="C570" s="2" t="s">
        <v>4634</v>
      </c>
      <c r="D570" s="2" t="s">
        <v>4635</v>
      </c>
      <c r="E570" s="3" t="s">
        <v>1709</v>
      </c>
      <c r="F570" s="3" t="s">
        <v>2805</v>
      </c>
      <c r="G570" s="3" t="s">
        <v>317</v>
      </c>
      <c r="H570" s="2" t="s">
        <v>4636</v>
      </c>
      <c r="I570" s="3">
        <v>3.3355000000000003E-2</v>
      </c>
      <c r="J570" s="3">
        <v>3.3355000000000003E-2</v>
      </c>
      <c r="K570" s="3">
        <v>0.27992</v>
      </c>
      <c r="L570" s="3">
        <v>1.2540233333299999</v>
      </c>
      <c r="M570" s="3" t="s">
        <v>1709</v>
      </c>
      <c r="N570" s="3"/>
      <c r="O570" s="3" t="s">
        <v>4637</v>
      </c>
      <c r="P570" s="3" t="s">
        <v>4638</v>
      </c>
      <c r="Q570" s="3" t="s">
        <v>4639</v>
      </c>
      <c r="R570" s="3" t="s">
        <v>344</v>
      </c>
      <c r="S570" s="3">
        <v>6.8076100000000004</v>
      </c>
      <c r="T570" s="3">
        <v>7.1063599999999996</v>
      </c>
      <c r="U570" s="3">
        <v>3.8511915833600002E-2</v>
      </c>
      <c r="V570" s="3">
        <v>0.33379913770199998</v>
      </c>
      <c r="W570" s="3">
        <v>-0.97410333333300003</v>
      </c>
      <c r="X570" s="2" t="s">
        <v>4640</v>
      </c>
      <c r="Y570" s="3" t="s">
        <v>4641</v>
      </c>
      <c r="Z570" s="3" t="s">
        <v>32</v>
      </c>
      <c r="AA570" s="3" t="s">
        <v>891</v>
      </c>
      <c r="AB570" s="3" t="s">
        <v>395</v>
      </c>
      <c r="AC570" s="3" t="s">
        <v>2337</v>
      </c>
      <c r="AD570" s="3">
        <v>3</v>
      </c>
      <c r="AE570" s="2" t="s">
        <v>4634</v>
      </c>
      <c r="AF570" s="2" t="s">
        <v>4636</v>
      </c>
    </row>
    <row r="571" spans="1:32" x14ac:dyDescent="0.25">
      <c r="A571" s="2" t="s">
        <v>1590</v>
      </c>
      <c r="B571" s="3">
        <v>1.279479375</v>
      </c>
      <c r="C571" s="2" t="s">
        <v>1591</v>
      </c>
      <c r="D571" s="2" t="s">
        <v>1592</v>
      </c>
      <c r="E571" s="3" t="s">
        <v>1593</v>
      </c>
      <c r="F571" s="3" t="s">
        <v>316</v>
      </c>
      <c r="G571" s="3" t="s">
        <v>317</v>
      </c>
      <c r="H571" s="2" t="s">
        <v>1594</v>
      </c>
      <c r="I571" s="3">
        <v>7.2021594875000001E-3</v>
      </c>
      <c r="J571" s="3">
        <v>3.3375000000000002E-2</v>
      </c>
      <c r="K571" s="3">
        <v>-1.86154333333</v>
      </c>
      <c r="L571" s="3">
        <v>-1.279479375</v>
      </c>
      <c r="M571" s="3"/>
      <c r="N571" s="3" t="s">
        <v>1593</v>
      </c>
      <c r="O571" s="3" t="s">
        <v>1595</v>
      </c>
      <c r="P571" s="3" t="s">
        <v>344</v>
      </c>
      <c r="Q571" s="3" t="s">
        <v>1596</v>
      </c>
      <c r="R571" s="3" t="s">
        <v>344</v>
      </c>
      <c r="S571" s="3">
        <v>7.66709</v>
      </c>
      <c r="T571" s="3">
        <v>8.6340418749999994</v>
      </c>
      <c r="U571" s="3">
        <v>7.2021594875000001E-3</v>
      </c>
      <c r="V571" s="3">
        <v>1.16189883734E-2</v>
      </c>
      <c r="W571" s="3">
        <v>-0.58206395833299995</v>
      </c>
      <c r="X571" s="2" t="s">
        <v>1597</v>
      </c>
      <c r="Y571" s="3" t="s">
        <v>1598</v>
      </c>
      <c r="Z571" s="3" t="s">
        <v>31</v>
      </c>
      <c r="AA571" s="3" t="s">
        <v>391</v>
      </c>
      <c r="AB571" s="3"/>
      <c r="AC571" s="3" t="s">
        <v>391</v>
      </c>
      <c r="AD571" s="3">
        <v>2</v>
      </c>
      <c r="AE571" s="2" t="s">
        <v>1591</v>
      </c>
      <c r="AF571" s="2" t="s">
        <v>1594</v>
      </c>
    </row>
    <row r="572" spans="1:32" x14ac:dyDescent="0.25">
      <c r="A572" s="2" t="s">
        <v>3246</v>
      </c>
      <c r="B572" s="3">
        <v>-1.3081436666699999</v>
      </c>
      <c r="C572" s="2" t="s">
        <v>3247</v>
      </c>
      <c r="D572" s="2" t="s">
        <v>3248</v>
      </c>
      <c r="E572" s="3" t="s">
        <v>431</v>
      </c>
      <c r="F572" s="3" t="s">
        <v>2805</v>
      </c>
      <c r="G572" s="3" t="s">
        <v>317</v>
      </c>
      <c r="H572" s="2" t="s">
        <v>4882</v>
      </c>
      <c r="I572" s="3">
        <v>7.6978555879399996E-3</v>
      </c>
      <c r="J572" s="3">
        <v>3.3382000000000002E-2</v>
      </c>
      <c r="K572" s="3">
        <v>0.33622999999999997</v>
      </c>
      <c r="L572" s="3">
        <v>1.3081436666699999</v>
      </c>
      <c r="M572" s="3" t="s">
        <v>431</v>
      </c>
      <c r="N572" s="3"/>
      <c r="O572" s="3" t="s">
        <v>344</v>
      </c>
      <c r="P572" s="3" t="s">
        <v>344</v>
      </c>
      <c r="Q572" s="3"/>
      <c r="R572" s="3" t="s">
        <v>4883</v>
      </c>
      <c r="S572" s="3">
        <v>11.129860000000001</v>
      </c>
      <c r="T572" s="3">
        <v>7.7655209999999997</v>
      </c>
      <c r="U572" s="3">
        <v>7.6978555879399996E-3</v>
      </c>
      <c r="V572" s="3">
        <v>0.171316724044</v>
      </c>
      <c r="W572" s="3">
        <v>-0.97191366666699996</v>
      </c>
      <c r="X572" s="2" t="s">
        <v>3250</v>
      </c>
      <c r="Y572" s="3" t="s">
        <v>3251</v>
      </c>
      <c r="Z572" s="3" t="s">
        <v>31</v>
      </c>
      <c r="AA572" s="3" t="s">
        <v>391</v>
      </c>
      <c r="AB572" s="3"/>
      <c r="AC572" s="3" t="s">
        <v>428</v>
      </c>
      <c r="AD572" s="3">
        <v>2</v>
      </c>
      <c r="AE572" s="2" t="s">
        <v>3247</v>
      </c>
      <c r="AF572" s="2" t="s">
        <v>4882</v>
      </c>
    </row>
    <row r="573" spans="1:32" x14ac:dyDescent="0.25">
      <c r="A573" s="2" t="s">
        <v>4667</v>
      </c>
      <c r="B573" s="3">
        <v>-1.25871833333</v>
      </c>
      <c r="C573" s="2" t="s">
        <v>4668</v>
      </c>
      <c r="D573" s="2" t="s">
        <v>4669</v>
      </c>
      <c r="E573" s="3" t="s">
        <v>520</v>
      </c>
      <c r="F573" s="3" t="s">
        <v>2805</v>
      </c>
      <c r="G573" s="3" t="s">
        <v>317</v>
      </c>
      <c r="H573" s="2" t="s">
        <v>4670</v>
      </c>
      <c r="I573" s="3">
        <v>8.0157383163300001E-3</v>
      </c>
      <c r="J573" s="3">
        <v>3.3514000000000002E-2</v>
      </c>
      <c r="K573" s="3">
        <v>0.36782500000000001</v>
      </c>
      <c r="L573" s="3">
        <v>1.25871833333</v>
      </c>
      <c r="M573" s="3" t="s">
        <v>520</v>
      </c>
      <c r="N573" s="3"/>
      <c r="O573" s="3" t="s">
        <v>4671</v>
      </c>
      <c r="P573" s="3" t="s">
        <v>4672</v>
      </c>
      <c r="Q573" s="3" t="s">
        <v>4673</v>
      </c>
      <c r="R573" s="3" t="s">
        <v>344</v>
      </c>
      <c r="S573" s="3">
        <v>7.1082850000000004</v>
      </c>
      <c r="T573" s="3">
        <v>9.031485</v>
      </c>
      <c r="U573" s="3">
        <v>8.0157383163300001E-3</v>
      </c>
      <c r="V573" s="3">
        <v>5.92804517929E-2</v>
      </c>
      <c r="W573" s="3">
        <v>-0.89089333333300003</v>
      </c>
      <c r="X573" s="2" t="s">
        <v>4674</v>
      </c>
      <c r="Y573" s="3" t="s">
        <v>4675</v>
      </c>
      <c r="Z573" s="3" t="s">
        <v>32</v>
      </c>
      <c r="AA573" s="3" t="s">
        <v>364</v>
      </c>
      <c r="AB573" s="3"/>
      <c r="AC573" s="3" t="s">
        <v>364</v>
      </c>
      <c r="AD573" s="3">
        <v>2</v>
      </c>
      <c r="AE573" s="2" t="s">
        <v>4668</v>
      </c>
      <c r="AF573" s="2" t="s">
        <v>4670</v>
      </c>
    </row>
    <row r="574" spans="1:32" x14ac:dyDescent="0.25">
      <c r="A574" s="2" t="s">
        <v>477</v>
      </c>
      <c r="B574" s="3">
        <v>1.56874166667</v>
      </c>
      <c r="C574" s="2" t="s">
        <v>478</v>
      </c>
      <c r="D574" s="2" t="s">
        <v>479</v>
      </c>
      <c r="E574" s="3" t="s">
        <v>1046</v>
      </c>
      <c r="F574" s="3" t="s">
        <v>316</v>
      </c>
      <c r="G574" s="3" t="s">
        <v>317</v>
      </c>
      <c r="H574" s="2" t="s">
        <v>1047</v>
      </c>
      <c r="I574" s="3">
        <v>2.3064398745700002E-2</v>
      </c>
      <c r="J574" s="3">
        <v>3.3515000000000003E-2</v>
      </c>
      <c r="K574" s="3">
        <v>-2.5755266666700001</v>
      </c>
      <c r="L574" s="3">
        <v>-1.56874166667</v>
      </c>
      <c r="M574" s="3"/>
      <c r="N574" s="3" t="s">
        <v>1046</v>
      </c>
      <c r="O574" s="3" t="s">
        <v>482</v>
      </c>
      <c r="P574" s="3" t="s">
        <v>483</v>
      </c>
      <c r="Q574" s="3" t="s">
        <v>484</v>
      </c>
      <c r="R574" s="3" t="s">
        <v>700</v>
      </c>
      <c r="S574" s="3">
        <v>9.8081899999999997</v>
      </c>
      <c r="T574" s="3">
        <v>7.3694674999999998</v>
      </c>
      <c r="U574" s="3">
        <v>2.3064398745700002E-2</v>
      </c>
      <c r="V574" s="3">
        <v>3.0178777829799998E-3</v>
      </c>
      <c r="W574" s="3">
        <v>-1.006785</v>
      </c>
      <c r="X574" s="2" t="s">
        <v>486</v>
      </c>
      <c r="Y574" s="3" t="s">
        <v>1048</v>
      </c>
      <c r="Z574" s="3" t="s">
        <v>32</v>
      </c>
      <c r="AA574" s="3" t="s">
        <v>1046</v>
      </c>
      <c r="AB574" s="3"/>
      <c r="AC574" s="3" t="s">
        <v>488</v>
      </c>
      <c r="AD574" s="3">
        <v>2</v>
      </c>
      <c r="AE574" s="2" t="s">
        <v>478</v>
      </c>
      <c r="AF574" s="2" t="s">
        <v>1047</v>
      </c>
    </row>
    <row r="575" spans="1:32" x14ac:dyDescent="0.25">
      <c r="A575" s="2" t="s">
        <v>5310</v>
      </c>
      <c r="B575" s="3">
        <v>-1.47538772727</v>
      </c>
      <c r="C575" s="2" t="s">
        <v>5311</v>
      </c>
      <c r="D575" s="2" t="s">
        <v>5312</v>
      </c>
      <c r="E575" s="3" t="s">
        <v>891</v>
      </c>
      <c r="F575" s="3" t="s">
        <v>2805</v>
      </c>
      <c r="G575" s="3" t="s">
        <v>317</v>
      </c>
      <c r="H575" s="2" t="s">
        <v>5313</v>
      </c>
      <c r="I575" s="3">
        <v>2.1540258440200001E-2</v>
      </c>
      <c r="J575" s="3">
        <v>3.3581E-2</v>
      </c>
      <c r="K575" s="3">
        <v>0.306585</v>
      </c>
      <c r="L575" s="3">
        <v>1.47538772727</v>
      </c>
      <c r="M575" s="3" t="s">
        <v>891</v>
      </c>
      <c r="N575" s="3"/>
      <c r="O575" s="3" t="s">
        <v>5314</v>
      </c>
      <c r="P575" s="3" t="s">
        <v>344</v>
      </c>
      <c r="Q575" s="3" t="s">
        <v>5315</v>
      </c>
      <c r="R575" s="3" t="s">
        <v>344</v>
      </c>
      <c r="S575" s="3">
        <v>9.513325</v>
      </c>
      <c r="T575" s="3">
        <v>7.6912581818200003</v>
      </c>
      <c r="U575" s="3">
        <v>2.1540258440200001E-2</v>
      </c>
      <c r="V575" s="3">
        <v>0.144633274772</v>
      </c>
      <c r="W575" s="3">
        <v>-1.1688027272699999</v>
      </c>
      <c r="X575" s="2" t="s">
        <v>5316</v>
      </c>
      <c r="Y575" s="3" t="s">
        <v>5317</v>
      </c>
      <c r="Z575" s="3" t="s">
        <v>32</v>
      </c>
      <c r="AA575" s="3" t="s">
        <v>1709</v>
      </c>
      <c r="AB575" s="3" t="s">
        <v>813</v>
      </c>
      <c r="AC575" s="3" t="s">
        <v>428</v>
      </c>
      <c r="AD575" s="3">
        <v>3</v>
      </c>
      <c r="AE575" s="2" t="s">
        <v>5311</v>
      </c>
      <c r="AF575" s="2" t="s">
        <v>5313</v>
      </c>
    </row>
    <row r="576" spans="1:32" x14ac:dyDescent="0.25">
      <c r="A576" s="2" t="s">
        <v>5535</v>
      </c>
      <c r="B576" s="3">
        <v>-1.8009932051299999</v>
      </c>
      <c r="C576" s="2" t="s">
        <v>5536</v>
      </c>
      <c r="D576" s="2" t="s">
        <v>5537</v>
      </c>
      <c r="E576" s="3" t="s">
        <v>391</v>
      </c>
      <c r="F576" s="3" t="s">
        <v>2805</v>
      </c>
      <c r="G576" s="3" t="s">
        <v>317</v>
      </c>
      <c r="H576" s="2" t="s">
        <v>5866</v>
      </c>
      <c r="I576" s="3">
        <v>7.8487657491999995E-3</v>
      </c>
      <c r="J576" s="3">
        <v>3.3618000000000002E-2</v>
      </c>
      <c r="K576" s="3">
        <v>0.28540666666699999</v>
      </c>
      <c r="L576" s="3">
        <v>1.8009932051299999</v>
      </c>
      <c r="M576" s="3" t="s">
        <v>391</v>
      </c>
      <c r="N576" s="3"/>
      <c r="O576" s="3" t="s">
        <v>344</v>
      </c>
      <c r="P576" s="3" t="s">
        <v>344</v>
      </c>
      <c r="Q576" s="3"/>
      <c r="R576" s="3" t="s">
        <v>344</v>
      </c>
      <c r="S576" s="3">
        <v>12.816179999999999</v>
      </c>
      <c r="T576" s="3">
        <v>8.2125857692299995</v>
      </c>
      <c r="U576" s="3">
        <v>7.8487657491999995E-3</v>
      </c>
      <c r="V576" s="3">
        <v>9.9058399049800003E-2</v>
      </c>
      <c r="W576" s="3">
        <v>-1.51558653846</v>
      </c>
      <c r="X576" s="2" t="s">
        <v>5539</v>
      </c>
      <c r="Y576" s="3" t="s">
        <v>5540</v>
      </c>
      <c r="Z576" s="3" t="s">
        <v>31</v>
      </c>
      <c r="AA576" s="3" t="s">
        <v>391</v>
      </c>
      <c r="AB576" s="3"/>
      <c r="AC576" s="3" t="s">
        <v>407</v>
      </c>
      <c r="AD576" s="3">
        <v>2</v>
      </c>
      <c r="AE576" s="2" t="s">
        <v>5536</v>
      </c>
      <c r="AF576" s="2" t="s">
        <v>5866</v>
      </c>
    </row>
    <row r="577" spans="1:32" x14ac:dyDescent="0.25">
      <c r="A577" s="2" t="s">
        <v>1660</v>
      </c>
      <c r="B577" s="3">
        <v>1.2602976666700001</v>
      </c>
      <c r="C577" s="2" t="s">
        <v>1661</v>
      </c>
      <c r="D577" s="2" t="s">
        <v>1662</v>
      </c>
      <c r="E577" s="3" t="s">
        <v>906</v>
      </c>
      <c r="F577" s="3" t="s">
        <v>316</v>
      </c>
      <c r="G577" s="3" t="s">
        <v>317</v>
      </c>
      <c r="H577" s="2" t="s">
        <v>1663</v>
      </c>
      <c r="I577" s="3">
        <v>2.1562028367699999E-2</v>
      </c>
      <c r="J577" s="3">
        <v>3.3654000000000003E-2</v>
      </c>
      <c r="K577" s="3">
        <v>-1.7045399999999999</v>
      </c>
      <c r="L577" s="3">
        <v>-1.2602976666700001</v>
      </c>
      <c r="M577" s="3"/>
      <c r="N577" s="3" t="s">
        <v>906</v>
      </c>
      <c r="O577" s="3" t="s">
        <v>1664</v>
      </c>
      <c r="P577" s="3" t="s">
        <v>1665</v>
      </c>
      <c r="Q577" s="3" t="s">
        <v>1666</v>
      </c>
      <c r="R577" s="3" t="s">
        <v>1667</v>
      </c>
      <c r="S577" s="3">
        <v>9.0271799999999995</v>
      </c>
      <c r="T577" s="3">
        <v>8.5045389999999994</v>
      </c>
      <c r="U577" s="3">
        <v>2.1562028367699999E-2</v>
      </c>
      <c r="V577" s="3">
        <v>6.6700637910000003E-3</v>
      </c>
      <c r="W577" s="3">
        <v>-0.44424233333300001</v>
      </c>
      <c r="X577" s="2" t="s">
        <v>1668</v>
      </c>
      <c r="Y577" s="3" t="s">
        <v>1669</v>
      </c>
      <c r="Z577" s="3" t="s">
        <v>32</v>
      </c>
      <c r="AA577" s="3" t="s">
        <v>906</v>
      </c>
      <c r="AB577" s="3"/>
      <c r="AC577" s="3" t="s">
        <v>906</v>
      </c>
      <c r="AD577" s="3">
        <v>2</v>
      </c>
      <c r="AE577" s="2" t="s">
        <v>1661</v>
      </c>
      <c r="AF577" s="2" t="s">
        <v>1663</v>
      </c>
    </row>
    <row r="578" spans="1:32" x14ac:dyDescent="0.25">
      <c r="A578" s="2" t="s">
        <v>3644</v>
      </c>
      <c r="B578" s="3">
        <v>-1.0989159523800001</v>
      </c>
      <c r="C578" s="2" t="s">
        <v>3645</v>
      </c>
      <c r="D578" s="2" t="s">
        <v>3646</v>
      </c>
      <c r="E578" s="3" t="s">
        <v>391</v>
      </c>
      <c r="F578" s="3" t="s">
        <v>2805</v>
      </c>
      <c r="G578" s="3" t="s">
        <v>317</v>
      </c>
      <c r="H578" s="2" t="s">
        <v>3647</v>
      </c>
      <c r="I578" s="3">
        <v>6.2552536406800001E-3</v>
      </c>
      <c r="J578" s="3">
        <v>3.3661000000000003E-2</v>
      </c>
      <c r="K578" s="3">
        <v>1.42203833333</v>
      </c>
      <c r="L578" s="3">
        <v>1.0989159523800001</v>
      </c>
      <c r="M578" s="3" t="s">
        <v>391</v>
      </c>
      <c r="N578" s="3"/>
      <c r="O578" s="3" t="s">
        <v>344</v>
      </c>
      <c r="P578" s="3" t="s">
        <v>344</v>
      </c>
      <c r="Q578" s="3"/>
      <c r="R578" s="3" t="s">
        <v>344</v>
      </c>
      <c r="S578" s="3">
        <v>4.8688250000000002</v>
      </c>
      <c r="T578" s="3">
        <v>8.7187628571399998</v>
      </c>
      <c r="U578" s="3">
        <v>6.2552536406800001E-3</v>
      </c>
      <c r="V578" s="3">
        <v>1.51324897756E-2</v>
      </c>
      <c r="W578" s="3">
        <v>0.32312238095200002</v>
      </c>
      <c r="X578" s="2" t="s">
        <v>3648</v>
      </c>
      <c r="Y578" s="3" t="s">
        <v>3649</v>
      </c>
      <c r="Z578" s="3" t="s">
        <v>31</v>
      </c>
      <c r="AA578" s="3" t="s">
        <v>391</v>
      </c>
      <c r="AB578" s="3"/>
      <c r="AC578" s="3" t="s">
        <v>391</v>
      </c>
      <c r="AD578" s="3">
        <v>2</v>
      </c>
      <c r="AE578" s="2" t="s">
        <v>3645</v>
      </c>
      <c r="AF578" s="2" t="s">
        <v>3647</v>
      </c>
    </row>
    <row r="579" spans="1:32" x14ac:dyDescent="0.25">
      <c r="A579" s="2" t="s">
        <v>5616</v>
      </c>
      <c r="B579" s="3">
        <v>-1.60111952381</v>
      </c>
      <c r="C579" s="2" t="s">
        <v>5617</v>
      </c>
      <c r="D579" s="2" t="s">
        <v>5618</v>
      </c>
      <c r="E579" s="3" t="s">
        <v>581</v>
      </c>
      <c r="F579" s="3" t="s">
        <v>2805</v>
      </c>
      <c r="G579" s="3" t="s">
        <v>317</v>
      </c>
      <c r="H579" s="2" t="s">
        <v>5619</v>
      </c>
      <c r="I579" s="3">
        <v>2.0034048270999999E-2</v>
      </c>
      <c r="J579" s="3">
        <v>3.3730000000000003E-2</v>
      </c>
      <c r="K579" s="3">
        <v>0.289331666667</v>
      </c>
      <c r="L579" s="3">
        <v>1.60111952381</v>
      </c>
      <c r="M579" s="3" t="s">
        <v>581</v>
      </c>
      <c r="N579" s="3"/>
      <c r="O579" s="3" t="s">
        <v>5620</v>
      </c>
      <c r="P579" s="3" t="s">
        <v>5621</v>
      </c>
      <c r="Q579" s="3" t="s">
        <v>5622</v>
      </c>
      <c r="R579" s="3" t="s">
        <v>344</v>
      </c>
      <c r="S579" s="3">
        <v>12.237605</v>
      </c>
      <c r="T579" s="3">
        <v>6.8300807142900002</v>
      </c>
      <c r="U579" s="3">
        <v>2.0034048270999999E-2</v>
      </c>
      <c r="V579" s="3">
        <v>0.21644039636099999</v>
      </c>
      <c r="W579" s="3">
        <v>-1.3117878571399999</v>
      </c>
      <c r="X579" s="2" t="s">
        <v>5623</v>
      </c>
      <c r="Y579" s="3" t="s">
        <v>5624</v>
      </c>
      <c r="Z579" s="3" t="s">
        <v>32</v>
      </c>
      <c r="AA579" s="3" t="s">
        <v>346</v>
      </c>
      <c r="AB579" s="3" t="s">
        <v>395</v>
      </c>
      <c r="AC579" s="3" t="s">
        <v>668</v>
      </c>
      <c r="AD579" s="3">
        <v>3</v>
      </c>
      <c r="AE579" s="2" t="s">
        <v>5617</v>
      </c>
      <c r="AF579" s="2" t="s">
        <v>5619</v>
      </c>
    </row>
    <row r="580" spans="1:32" x14ac:dyDescent="0.25">
      <c r="A580" s="2" t="s">
        <v>5683</v>
      </c>
      <c r="B580" s="3">
        <v>-1.64571333333</v>
      </c>
      <c r="C580" s="2" t="s">
        <v>5684</v>
      </c>
      <c r="D580" s="2" t="s">
        <v>5685</v>
      </c>
      <c r="E580" s="3" t="s">
        <v>499</v>
      </c>
      <c r="F580" s="3" t="s">
        <v>2805</v>
      </c>
      <c r="G580" s="3" t="s">
        <v>317</v>
      </c>
      <c r="H580" s="2" t="s">
        <v>5686</v>
      </c>
      <c r="I580" s="3">
        <v>3.3923000000000002E-2</v>
      </c>
      <c r="J580" s="3">
        <v>3.3923000000000002E-2</v>
      </c>
      <c r="K580" s="3">
        <v>1.64214666667</v>
      </c>
      <c r="L580" s="3">
        <v>1.64571333333</v>
      </c>
      <c r="M580" s="3" t="s">
        <v>499</v>
      </c>
      <c r="N580" s="3"/>
      <c r="O580" s="3" t="s">
        <v>344</v>
      </c>
      <c r="P580" s="3" t="s">
        <v>344</v>
      </c>
      <c r="Q580" s="3"/>
      <c r="R580" s="3" t="s">
        <v>344</v>
      </c>
      <c r="S580" s="3">
        <v>10.05636</v>
      </c>
      <c r="T580" s="3">
        <v>10.339645000000001</v>
      </c>
      <c r="U580" s="3">
        <v>3.4341718669400001E-2</v>
      </c>
      <c r="V580" s="3">
        <v>0.156180540683</v>
      </c>
      <c r="W580" s="3">
        <v>-3.5666666666599998E-3</v>
      </c>
      <c r="X580" s="2" t="s">
        <v>5687</v>
      </c>
      <c r="Y580" s="3" t="s">
        <v>5688</v>
      </c>
      <c r="Z580" s="3" t="s">
        <v>32</v>
      </c>
      <c r="AA580" s="3" t="s">
        <v>428</v>
      </c>
      <c r="AB580" s="3" t="s">
        <v>5689</v>
      </c>
      <c r="AC580" s="3" t="s">
        <v>407</v>
      </c>
      <c r="AD580" s="3">
        <v>4</v>
      </c>
      <c r="AE580" s="2" t="s">
        <v>5684</v>
      </c>
      <c r="AF580" s="2" t="s">
        <v>5686</v>
      </c>
    </row>
    <row r="581" spans="1:32" x14ac:dyDescent="0.25">
      <c r="A581" s="2" t="s">
        <v>5670</v>
      </c>
      <c r="B581" s="3">
        <v>-1.63146878788</v>
      </c>
      <c r="C581" s="2" t="s">
        <v>5671</v>
      </c>
      <c r="D581" s="2" t="s">
        <v>5672</v>
      </c>
      <c r="E581" s="3" t="s">
        <v>4275</v>
      </c>
      <c r="F581" s="3" t="s">
        <v>2805</v>
      </c>
      <c r="G581" s="3" t="s">
        <v>317</v>
      </c>
      <c r="H581" s="2" t="s">
        <v>5673</v>
      </c>
      <c r="I581" s="3">
        <v>3.3945999999999997E-2</v>
      </c>
      <c r="J581" s="3">
        <v>3.3945999999999997E-2</v>
      </c>
      <c r="K581" s="3">
        <v>0.37955499999999998</v>
      </c>
      <c r="L581" s="3">
        <v>1.63146878788</v>
      </c>
      <c r="M581" s="3" t="s">
        <v>4275</v>
      </c>
      <c r="N581" s="3"/>
      <c r="O581" s="3" t="s">
        <v>344</v>
      </c>
      <c r="P581" s="3" t="s">
        <v>344</v>
      </c>
      <c r="Q581" s="3"/>
      <c r="R581" s="3" t="s">
        <v>344</v>
      </c>
      <c r="S581" s="3">
        <v>7.2081549999999996</v>
      </c>
      <c r="T581" s="3">
        <v>8.8255522727300004</v>
      </c>
      <c r="U581" s="3">
        <v>3.8129707959299999E-2</v>
      </c>
      <c r="V581" s="3">
        <v>0.33214723309499999</v>
      </c>
      <c r="W581" s="3">
        <v>-1.25191378788</v>
      </c>
      <c r="X581" s="2" t="s">
        <v>5674</v>
      </c>
      <c r="Y581" s="3"/>
      <c r="Z581" s="3" t="s">
        <v>32</v>
      </c>
      <c r="AA581" s="3"/>
      <c r="AB581" s="3"/>
      <c r="AC581" s="3" t="s">
        <v>652</v>
      </c>
      <c r="AD581" s="3">
        <v>2</v>
      </c>
      <c r="AE581" s="2" t="s">
        <v>5671</v>
      </c>
      <c r="AF581" s="2" t="s">
        <v>5673</v>
      </c>
    </row>
    <row r="582" spans="1:32" x14ac:dyDescent="0.25">
      <c r="A582" s="2" t="s">
        <v>2906</v>
      </c>
      <c r="B582" s="3">
        <v>-1.01804416667</v>
      </c>
      <c r="C582" s="2" t="s">
        <v>2907</v>
      </c>
      <c r="D582" s="2" t="s">
        <v>2908</v>
      </c>
      <c r="E582" s="3" t="s">
        <v>891</v>
      </c>
      <c r="F582" s="3" t="s">
        <v>2805</v>
      </c>
      <c r="G582" s="3" t="s">
        <v>317</v>
      </c>
      <c r="H582" s="2" t="s">
        <v>2909</v>
      </c>
      <c r="I582" s="3">
        <v>7.64508542397E-3</v>
      </c>
      <c r="J582" s="3">
        <v>3.3952999999999997E-2</v>
      </c>
      <c r="K582" s="3">
        <v>0.18996666666699999</v>
      </c>
      <c r="L582" s="3">
        <v>1.01804416667</v>
      </c>
      <c r="M582" s="3" t="s">
        <v>891</v>
      </c>
      <c r="N582" s="3"/>
      <c r="O582" s="3" t="s">
        <v>2910</v>
      </c>
      <c r="P582" s="3" t="s">
        <v>344</v>
      </c>
      <c r="Q582" s="3" t="s">
        <v>2911</v>
      </c>
      <c r="R582" s="3" t="s">
        <v>344</v>
      </c>
      <c r="S582" s="3">
        <v>9.4400200000000005</v>
      </c>
      <c r="T582" s="3">
        <v>10.981317499999999</v>
      </c>
      <c r="U582" s="3">
        <v>7.64508542397E-3</v>
      </c>
      <c r="V582" s="3">
        <v>0.270225855628</v>
      </c>
      <c r="W582" s="3">
        <v>-0.82807750000000002</v>
      </c>
      <c r="X582" s="2" t="s">
        <v>2912</v>
      </c>
      <c r="Y582" s="3" t="s">
        <v>2913</v>
      </c>
      <c r="Z582" s="3" t="s">
        <v>32</v>
      </c>
      <c r="AA582" s="3" t="s">
        <v>391</v>
      </c>
      <c r="AB582" s="3"/>
      <c r="AC582" s="3" t="s">
        <v>505</v>
      </c>
      <c r="AD582" s="3">
        <v>2</v>
      </c>
      <c r="AE582" s="2" t="s">
        <v>2907</v>
      </c>
      <c r="AF582" s="2" t="s">
        <v>2909</v>
      </c>
    </row>
    <row r="583" spans="1:32" x14ac:dyDescent="0.25">
      <c r="A583" s="2" t="s">
        <v>5194</v>
      </c>
      <c r="B583" s="3">
        <v>-1.4191675850300001</v>
      </c>
      <c r="C583" s="2" t="s">
        <v>5195</v>
      </c>
      <c r="D583" s="2" t="s">
        <v>5196</v>
      </c>
      <c r="E583" s="3" t="s">
        <v>891</v>
      </c>
      <c r="F583" s="3" t="s">
        <v>2805</v>
      </c>
      <c r="G583" s="3" t="s">
        <v>317</v>
      </c>
      <c r="H583" s="2" t="s">
        <v>5197</v>
      </c>
      <c r="I583" s="3">
        <v>2.28638524309E-2</v>
      </c>
      <c r="J583" s="3">
        <v>3.3966999999999997E-2</v>
      </c>
      <c r="K583" s="3">
        <v>-8.6743333333300005E-2</v>
      </c>
      <c r="L583" s="3">
        <v>1.4191675850300001</v>
      </c>
      <c r="M583" s="3" t="s">
        <v>891</v>
      </c>
      <c r="N583" s="3"/>
      <c r="O583" s="3" t="s">
        <v>344</v>
      </c>
      <c r="P583" s="3" t="s">
        <v>344</v>
      </c>
      <c r="Q583" s="3"/>
      <c r="R583" s="3" t="s">
        <v>5198</v>
      </c>
      <c r="S583" s="3">
        <v>9.2392699999999994</v>
      </c>
      <c r="T583" s="3">
        <v>7.8974450000000003</v>
      </c>
      <c r="U583" s="3">
        <v>2.28638524309E-2</v>
      </c>
      <c r="V583" s="3">
        <v>0.30712148906100001</v>
      </c>
      <c r="W583" s="3">
        <v>-1.5059109183699999</v>
      </c>
      <c r="X583" s="2" t="s">
        <v>5199</v>
      </c>
      <c r="Y583" s="3" t="s">
        <v>5200</v>
      </c>
      <c r="Z583" s="3" t="s">
        <v>31</v>
      </c>
      <c r="AA583" s="3" t="s">
        <v>391</v>
      </c>
      <c r="AB583" s="3"/>
      <c r="AC583" s="3" t="s">
        <v>1732</v>
      </c>
      <c r="AD583" s="3">
        <v>2</v>
      </c>
      <c r="AE583" s="2" t="s">
        <v>5195</v>
      </c>
      <c r="AF583" s="2" t="s">
        <v>5197</v>
      </c>
    </row>
    <row r="584" spans="1:32" x14ac:dyDescent="0.25">
      <c r="A584" s="2" t="s">
        <v>1074</v>
      </c>
      <c r="B584" s="3">
        <v>1.55753119048</v>
      </c>
      <c r="C584" s="2" t="s">
        <v>1075</v>
      </c>
      <c r="D584" s="2" t="s">
        <v>1076</v>
      </c>
      <c r="E584" s="3" t="s">
        <v>422</v>
      </c>
      <c r="F584" s="3" t="s">
        <v>316</v>
      </c>
      <c r="G584" s="3" t="s">
        <v>317</v>
      </c>
      <c r="H584" s="2" t="s">
        <v>1077</v>
      </c>
      <c r="I584" s="3">
        <v>1.138379334E-2</v>
      </c>
      <c r="J584" s="3">
        <v>3.397E-2</v>
      </c>
      <c r="K584" s="3">
        <v>-1.9341299999999999</v>
      </c>
      <c r="L584" s="3">
        <v>-1.55753119048</v>
      </c>
      <c r="M584" s="3"/>
      <c r="N584" s="3" t="s">
        <v>422</v>
      </c>
      <c r="O584" s="3" t="s">
        <v>344</v>
      </c>
      <c r="P584" s="3" t="s">
        <v>344</v>
      </c>
      <c r="Q584" s="3"/>
      <c r="R584" s="3" t="s">
        <v>344</v>
      </c>
      <c r="S584" s="3">
        <v>7.9673600000000002</v>
      </c>
      <c r="T584" s="3">
        <v>7.9381807142899996</v>
      </c>
      <c r="U584" s="3">
        <v>1.138379334E-2</v>
      </c>
      <c r="V584" s="3">
        <v>3.0797840012800001E-2</v>
      </c>
      <c r="W584" s="3">
        <v>-0.37659880952399999</v>
      </c>
      <c r="X584" s="2" t="s">
        <v>1078</v>
      </c>
      <c r="Y584" s="3" t="s">
        <v>1079</v>
      </c>
      <c r="Z584" s="3" t="s">
        <v>31</v>
      </c>
      <c r="AA584" s="3" t="s">
        <v>315</v>
      </c>
      <c r="AB584" s="3"/>
      <c r="AC584" s="3" t="s">
        <v>840</v>
      </c>
      <c r="AD584" s="3">
        <v>2</v>
      </c>
      <c r="AE584" s="2" t="s">
        <v>1075</v>
      </c>
      <c r="AF584" s="2" t="s">
        <v>1077</v>
      </c>
    </row>
    <row r="585" spans="1:32" x14ac:dyDescent="0.25">
      <c r="A585" s="2" t="s">
        <v>4693</v>
      </c>
      <c r="B585" s="3">
        <v>-1.7315669444399999</v>
      </c>
      <c r="C585" s="2" t="s">
        <v>4694</v>
      </c>
      <c r="D585" s="2" t="s">
        <v>4695</v>
      </c>
      <c r="E585" s="3" t="s">
        <v>922</v>
      </c>
      <c r="F585" s="3" t="s">
        <v>2805</v>
      </c>
      <c r="G585" s="3" t="s">
        <v>317</v>
      </c>
      <c r="H585" s="2" t="s">
        <v>5804</v>
      </c>
      <c r="I585" s="3">
        <v>3.23146478337E-2</v>
      </c>
      <c r="J585" s="3">
        <v>3.4021000000000003E-2</v>
      </c>
      <c r="K585" s="3">
        <v>2.8781383333299999</v>
      </c>
      <c r="L585" s="3">
        <v>1.7315669444399999</v>
      </c>
      <c r="M585" s="3" t="s">
        <v>922</v>
      </c>
      <c r="N585" s="3"/>
      <c r="O585" s="3" t="s">
        <v>5364</v>
      </c>
      <c r="P585" s="3" t="s">
        <v>5365</v>
      </c>
      <c r="Q585" s="3" t="s">
        <v>5366</v>
      </c>
      <c r="R585" s="3" t="s">
        <v>344</v>
      </c>
      <c r="S585" s="3">
        <v>5.0666849999999997</v>
      </c>
      <c r="T585" s="3">
        <v>6.4163541666699997</v>
      </c>
      <c r="U585" s="3">
        <v>3.23146478337E-2</v>
      </c>
      <c r="V585" s="3">
        <v>4.0915779066800001E-3</v>
      </c>
      <c r="W585" s="3">
        <v>1.14657138889</v>
      </c>
      <c r="X585" s="2" t="s">
        <v>4700</v>
      </c>
      <c r="Y585" s="3" t="s">
        <v>5805</v>
      </c>
      <c r="Z585" s="3" t="s">
        <v>32</v>
      </c>
      <c r="AA585" s="3" t="s">
        <v>922</v>
      </c>
      <c r="AB585" s="3"/>
      <c r="AC585" s="3" t="s">
        <v>559</v>
      </c>
      <c r="AD585" s="3">
        <v>2</v>
      </c>
      <c r="AE585" s="2" t="s">
        <v>4694</v>
      </c>
      <c r="AF585" s="2" t="s">
        <v>5804</v>
      </c>
    </row>
    <row r="586" spans="1:32" x14ac:dyDescent="0.25">
      <c r="A586" s="2" t="s">
        <v>4901</v>
      </c>
      <c r="B586" s="3">
        <v>-1.3108233333299999</v>
      </c>
      <c r="C586" s="2" t="s">
        <v>4902</v>
      </c>
      <c r="D586" s="2" t="s">
        <v>4903</v>
      </c>
      <c r="E586" s="3" t="s">
        <v>346</v>
      </c>
      <c r="F586" s="3" t="s">
        <v>2805</v>
      </c>
      <c r="G586" s="3" t="s">
        <v>317</v>
      </c>
      <c r="H586" s="2" t="s">
        <v>4904</v>
      </c>
      <c r="I586" s="3">
        <v>3.4083000000000002E-2</v>
      </c>
      <c r="J586" s="3">
        <v>3.4083000000000002E-2</v>
      </c>
      <c r="K586" s="3">
        <v>0.51193999999999995</v>
      </c>
      <c r="L586" s="3">
        <v>1.3108233333299999</v>
      </c>
      <c r="M586" s="3" t="s">
        <v>346</v>
      </c>
      <c r="N586" s="3"/>
      <c r="O586" s="3" t="s">
        <v>4905</v>
      </c>
      <c r="P586" s="3" t="s">
        <v>1914</v>
      </c>
      <c r="Q586" s="3" t="s">
        <v>4906</v>
      </c>
      <c r="R586" s="3" t="s">
        <v>344</v>
      </c>
      <c r="S586" s="3">
        <v>6.5645800000000003</v>
      </c>
      <c r="T586" s="3">
        <v>9.6090280000000003</v>
      </c>
      <c r="U586" s="3">
        <v>3.5325843436499998E-2</v>
      </c>
      <c r="V586" s="3">
        <v>0.118243793426</v>
      </c>
      <c r="W586" s="3">
        <v>-0.79888333333299999</v>
      </c>
      <c r="X586" s="2" t="s">
        <v>4907</v>
      </c>
      <c r="Y586" s="3" t="s">
        <v>4908</v>
      </c>
      <c r="Z586" s="3" t="s">
        <v>32</v>
      </c>
      <c r="AA586" s="3" t="s">
        <v>346</v>
      </c>
      <c r="AB586" s="3" t="s">
        <v>395</v>
      </c>
      <c r="AC586" s="3" t="s">
        <v>2700</v>
      </c>
      <c r="AD586" s="3">
        <v>3</v>
      </c>
      <c r="AE586" s="2" t="s">
        <v>4902</v>
      </c>
      <c r="AF586" s="2" t="s">
        <v>4904</v>
      </c>
    </row>
    <row r="587" spans="1:32" x14ac:dyDescent="0.25">
      <c r="A587" s="2" t="s">
        <v>4015</v>
      </c>
      <c r="B587" s="3">
        <v>-1.1432233333299999</v>
      </c>
      <c r="C587" s="2" t="s">
        <v>4016</v>
      </c>
      <c r="D587" s="2" t="s">
        <v>4017</v>
      </c>
      <c r="E587" s="3" t="s">
        <v>589</v>
      </c>
      <c r="F587" s="3" t="s">
        <v>2805</v>
      </c>
      <c r="G587" s="3" t="s">
        <v>317</v>
      </c>
      <c r="H587" s="2" t="s">
        <v>4018</v>
      </c>
      <c r="I587" s="3">
        <v>3.4091000000000003E-2</v>
      </c>
      <c r="J587" s="3">
        <v>3.4091000000000003E-2</v>
      </c>
      <c r="K587" s="3">
        <v>1.70444333333</v>
      </c>
      <c r="L587" s="3">
        <v>1.1432233333299999</v>
      </c>
      <c r="M587" s="3" t="s">
        <v>589</v>
      </c>
      <c r="N587" s="3"/>
      <c r="O587" s="3" t="s">
        <v>4019</v>
      </c>
      <c r="P587" s="3" t="s">
        <v>4020</v>
      </c>
      <c r="Q587" s="3" t="s">
        <v>4021</v>
      </c>
      <c r="R587" s="3" t="s">
        <v>344</v>
      </c>
      <c r="S587" s="3">
        <v>6.9543499999999998</v>
      </c>
      <c r="T587" s="3">
        <v>7.2907349999999997</v>
      </c>
      <c r="U587" s="3">
        <v>3.6277173059200002E-2</v>
      </c>
      <c r="V587" s="3">
        <v>8.9879016283699997E-3</v>
      </c>
      <c r="W587" s="3">
        <v>0.56122000000000005</v>
      </c>
      <c r="X587" s="2" t="s">
        <v>4022</v>
      </c>
      <c r="Y587" s="3" t="s">
        <v>4023</v>
      </c>
      <c r="Z587" s="3" t="s">
        <v>32</v>
      </c>
      <c r="AA587" s="3" t="s">
        <v>625</v>
      </c>
      <c r="AB587" s="3"/>
      <c r="AC587" s="3" t="s">
        <v>4024</v>
      </c>
      <c r="AD587" s="3">
        <v>2</v>
      </c>
      <c r="AE587" s="2" t="s">
        <v>4016</v>
      </c>
      <c r="AF587" s="2" t="s">
        <v>4018</v>
      </c>
    </row>
    <row r="588" spans="1:32" x14ac:dyDescent="0.25">
      <c r="A588" s="2" t="s">
        <v>2751</v>
      </c>
      <c r="B588" s="3">
        <v>1.00667238095</v>
      </c>
      <c r="C588" s="2" t="s">
        <v>2752</v>
      </c>
      <c r="D588" s="2" t="s">
        <v>2753</v>
      </c>
      <c r="E588" s="3" t="s">
        <v>891</v>
      </c>
      <c r="F588" s="3" t="s">
        <v>316</v>
      </c>
      <c r="G588" s="3" t="s">
        <v>317</v>
      </c>
      <c r="H588" s="2" t="s">
        <v>2754</v>
      </c>
      <c r="I588" s="3">
        <v>2.0038612275199999E-2</v>
      </c>
      <c r="J588" s="3">
        <v>3.4092999999999998E-2</v>
      </c>
      <c r="K588" s="3">
        <v>0.563421666667</v>
      </c>
      <c r="L588" s="3">
        <v>-1.00667238095</v>
      </c>
      <c r="M588" s="3"/>
      <c r="N588" s="3" t="s">
        <v>891</v>
      </c>
      <c r="O588" s="3" t="s">
        <v>344</v>
      </c>
      <c r="P588" s="3" t="s">
        <v>344</v>
      </c>
      <c r="Q588" s="3"/>
      <c r="R588" s="3" t="s">
        <v>2755</v>
      </c>
      <c r="S588" s="3">
        <v>9.8487050000000007</v>
      </c>
      <c r="T588" s="3">
        <v>7.4740275714299997</v>
      </c>
      <c r="U588" s="3">
        <v>2.0038612275199999E-2</v>
      </c>
      <c r="V588" s="3">
        <v>1.6001259858100001E-2</v>
      </c>
      <c r="W588" s="3">
        <v>1.57009404762</v>
      </c>
      <c r="X588" s="2" t="s">
        <v>2756</v>
      </c>
      <c r="Y588" s="3" t="s">
        <v>2757</v>
      </c>
      <c r="Z588" s="3" t="s">
        <v>31</v>
      </c>
      <c r="AA588" s="3" t="s">
        <v>391</v>
      </c>
      <c r="AB588" s="3"/>
      <c r="AC588" s="3" t="s">
        <v>512</v>
      </c>
      <c r="AD588" s="3">
        <v>2</v>
      </c>
      <c r="AE588" s="2" t="s">
        <v>2752</v>
      </c>
      <c r="AF588" s="2" t="s">
        <v>2754</v>
      </c>
    </row>
    <row r="589" spans="1:32" x14ac:dyDescent="0.25">
      <c r="A589" s="2" t="s">
        <v>4532</v>
      </c>
      <c r="B589" s="3">
        <v>-1.235524375</v>
      </c>
      <c r="C589" s="2" t="s">
        <v>4533</v>
      </c>
      <c r="D589" s="2" t="s">
        <v>4534</v>
      </c>
      <c r="E589" s="3" t="s">
        <v>531</v>
      </c>
      <c r="F589" s="3" t="s">
        <v>2805</v>
      </c>
      <c r="G589" s="3" t="s">
        <v>317</v>
      </c>
      <c r="H589" s="2" t="s">
        <v>4535</v>
      </c>
      <c r="I589" s="3">
        <v>3.4168999999999998E-2</v>
      </c>
      <c r="J589" s="3">
        <v>3.4168999999999998E-2</v>
      </c>
      <c r="K589" s="3">
        <v>0.98610166666700005</v>
      </c>
      <c r="L589" s="3">
        <v>1.235524375</v>
      </c>
      <c r="M589" s="3" t="s">
        <v>531</v>
      </c>
      <c r="N589" s="3"/>
      <c r="O589" s="3" t="s">
        <v>4536</v>
      </c>
      <c r="P589" s="3" t="s">
        <v>4537</v>
      </c>
      <c r="Q589" s="3" t="s">
        <v>4538</v>
      </c>
      <c r="R589" s="3" t="s">
        <v>344</v>
      </c>
      <c r="S589" s="3">
        <v>7.9965950000000001</v>
      </c>
      <c r="T589" s="3">
        <v>11.199043124999999</v>
      </c>
      <c r="U589" s="3">
        <v>3.5572447388500003E-2</v>
      </c>
      <c r="V589" s="3">
        <v>1.38398086146E-2</v>
      </c>
      <c r="W589" s="3">
        <v>-0.24942270833300001</v>
      </c>
      <c r="X589" s="2" t="s">
        <v>4539</v>
      </c>
      <c r="Y589" s="3" t="s">
        <v>4540</v>
      </c>
      <c r="Z589" s="3" t="s">
        <v>32</v>
      </c>
      <c r="AA589" s="3" t="s">
        <v>531</v>
      </c>
      <c r="AB589" s="3" t="s">
        <v>395</v>
      </c>
      <c r="AC589" s="3" t="s">
        <v>2700</v>
      </c>
      <c r="AD589" s="3">
        <v>3</v>
      </c>
      <c r="AE589" s="2" t="s">
        <v>4533</v>
      </c>
      <c r="AF589" s="2" t="s">
        <v>4535</v>
      </c>
    </row>
    <row r="590" spans="1:32" x14ac:dyDescent="0.25">
      <c r="A590" s="2" t="s">
        <v>3611</v>
      </c>
      <c r="B590" s="3">
        <v>-1.0955725000000001</v>
      </c>
      <c r="C590" s="2" t="s">
        <v>3612</v>
      </c>
      <c r="D590" s="2" t="s">
        <v>3613</v>
      </c>
      <c r="E590" s="3" t="s">
        <v>632</v>
      </c>
      <c r="F590" s="3" t="s">
        <v>2805</v>
      </c>
      <c r="G590" s="3" t="s">
        <v>317</v>
      </c>
      <c r="H590" s="2" t="s">
        <v>3614</v>
      </c>
      <c r="I590" s="3">
        <v>3.4237999999999998E-2</v>
      </c>
      <c r="J590" s="3">
        <v>3.4237999999999998E-2</v>
      </c>
      <c r="K590" s="3">
        <v>0.35986000000000001</v>
      </c>
      <c r="L590" s="3">
        <v>1.0955725000000001</v>
      </c>
      <c r="M590" s="3" t="s">
        <v>632</v>
      </c>
      <c r="N590" s="3"/>
      <c r="O590" s="3" t="s">
        <v>3615</v>
      </c>
      <c r="P590" s="3" t="s">
        <v>3616</v>
      </c>
      <c r="Q590" s="3" t="s">
        <v>3617</v>
      </c>
      <c r="R590" s="3" t="s">
        <v>344</v>
      </c>
      <c r="S590" s="3">
        <v>8.4674700000000005</v>
      </c>
      <c r="T590" s="3">
        <v>8.8734324999999998</v>
      </c>
      <c r="U590" s="3">
        <v>4.32974773757E-2</v>
      </c>
      <c r="V590" s="3">
        <v>6.0334676843799999E-2</v>
      </c>
      <c r="W590" s="3">
        <v>-0.73571249999999999</v>
      </c>
      <c r="X590" s="2" t="s">
        <v>3618</v>
      </c>
      <c r="Y590" s="3" t="s">
        <v>3619</v>
      </c>
      <c r="Z590" s="3" t="s">
        <v>32</v>
      </c>
      <c r="AA590" s="3" t="s">
        <v>2360</v>
      </c>
      <c r="AB590" s="3" t="s">
        <v>3620</v>
      </c>
      <c r="AC590" s="3" t="s">
        <v>611</v>
      </c>
      <c r="AD590" s="3">
        <v>3</v>
      </c>
      <c r="AE590" s="2" t="s">
        <v>3612</v>
      </c>
      <c r="AF590" s="2" t="s">
        <v>3614</v>
      </c>
    </row>
    <row r="591" spans="1:32" x14ac:dyDescent="0.25">
      <c r="A591" s="2" t="s">
        <v>2842</v>
      </c>
      <c r="B591" s="3">
        <v>-1.00366666667</v>
      </c>
      <c r="C591" s="2" t="s">
        <v>2843</v>
      </c>
      <c r="D591" s="2" t="s">
        <v>2844</v>
      </c>
      <c r="E591" s="3" t="s">
        <v>891</v>
      </c>
      <c r="F591" s="3" t="s">
        <v>2805</v>
      </c>
      <c r="G591" s="3" t="s">
        <v>317</v>
      </c>
      <c r="H591" s="2" t="s">
        <v>2845</v>
      </c>
      <c r="I591" s="3">
        <v>1.95773414903E-2</v>
      </c>
      <c r="J591" s="3">
        <v>3.4244999999999998E-2</v>
      </c>
      <c r="K591" s="3">
        <v>0.41550666666699998</v>
      </c>
      <c r="L591" s="3">
        <v>1.00366666667</v>
      </c>
      <c r="M591" s="3" t="s">
        <v>891</v>
      </c>
      <c r="N591" s="3"/>
      <c r="O591" s="3" t="s">
        <v>2846</v>
      </c>
      <c r="P591" s="3" t="s">
        <v>344</v>
      </c>
      <c r="Q591" s="3" t="s">
        <v>2847</v>
      </c>
      <c r="R591" s="3" t="s">
        <v>344</v>
      </c>
      <c r="S591" s="3">
        <v>6.8105399999999996</v>
      </c>
      <c r="T591" s="3">
        <v>8.9437350000000002</v>
      </c>
      <c r="U591" s="3">
        <v>1.95773414903E-2</v>
      </c>
      <c r="V591" s="3">
        <v>0.183653115201</v>
      </c>
      <c r="W591" s="3">
        <v>-0.58816000000000002</v>
      </c>
      <c r="X591" s="2" t="s">
        <v>2848</v>
      </c>
      <c r="Y591" s="3" t="s">
        <v>2849</v>
      </c>
      <c r="Z591" s="3" t="s">
        <v>32</v>
      </c>
      <c r="AA591" s="3" t="s">
        <v>2850</v>
      </c>
      <c r="AB591" s="3" t="s">
        <v>1144</v>
      </c>
      <c r="AC591" s="3" t="s">
        <v>871</v>
      </c>
      <c r="AD591" s="3">
        <v>4</v>
      </c>
      <c r="AE591" s="2" t="s">
        <v>2843</v>
      </c>
      <c r="AF591" s="2" t="s">
        <v>2845</v>
      </c>
    </row>
    <row r="592" spans="1:32" x14ac:dyDescent="0.25">
      <c r="A592" s="2" t="s">
        <v>5721</v>
      </c>
      <c r="B592" s="3">
        <v>-1.6596175</v>
      </c>
      <c r="C592" s="2" t="s">
        <v>5722</v>
      </c>
      <c r="D592" s="3"/>
      <c r="E592" s="3" t="s">
        <v>466</v>
      </c>
      <c r="F592" s="3" t="s">
        <v>2805</v>
      </c>
      <c r="G592" s="3" t="s">
        <v>317</v>
      </c>
      <c r="H592" s="2" t="s">
        <v>5723</v>
      </c>
      <c r="I592" s="3">
        <v>8.3575410720999992E-3</v>
      </c>
      <c r="J592" s="3">
        <v>3.4292999999999997E-2</v>
      </c>
      <c r="K592" s="3">
        <v>1.465635</v>
      </c>
      <c r="L592" s="3">
        <v>1.6596175</v>
      </c>
      <c r="M592" s="3" t="s">
        <v>466</v>
      </c>
      <c r="N592" s="3"/>
      <c r="O592" s="3" t="s">
        <v>344</v>
      </c>
      <c r="P592" s="3" t="s">
        <v>344</v>
      </c>
      <c r="Q592" s="3"/>
      <c r="R592" s="3" t="s">
        <v>344</v>
      </c>
      <c r="S592" s="3">
        <v>6.6053350000000002</v>
      </c>
      <c r="T592" s="3">
        <v>7.2280550000000003</v>
      </c>
      <c r="U592" s="3">
        <v>8.3575410720999992E-3</v>
      </c>
      <c r="V592" s="3">
        <v>1.4420588673200001E-2</v>
      </c>
      <c r="W592" s="3">
        <v>-0.1939825</v>
      </c>
      <c r="X592" s="2" t="s">
        <v>5724</v>
      </c>
      <c r="Y592" s="3" t="s">
        <v>5725</v>
      </c>
      <c r="Z592" s="3" t="s">
        <v>31</v>
      </c>
      <c r="AA592" s="3" t="s">
        <v>652</v>
      </c>
      <c r="AB592" s="3"/>
      <c r="AC592" s="3" t="s">
        <v>1186</v>
      </c>
      <c r="AD592" s="3">
        <v>2</v>
      </c>
      <c r="AE592" s="2" t="s">
        <v>5722</v>
      </c>
      <c r="AF592" s="2" t="s">
        <v>5723</v>
      </c>
    </row>
    <row r="593" spans="1:32" x14ac:dyDescent="0.25">
      <c r="A593" s="2" t="s">
        <v>3466</v>
      </c>
      <c r="B593" s="3">
        <v>-1.08052708333</v>
      </c>
      <c r="C593" s="2" t="s">
        <v>3467</v>
      </c>
      <c r="D593" s="2" t="s">
        <v>3468</v>
      </c>
      <c r="E593" s="3" t="s">
        <v>615</v>
      </c>
      <c r="F593" s="3" t="s">
        <v>2805</v>
      </c>
      <c r="G593" s="3" t="s">
        <v>317</v>
      </c>
      <c r="H593" s="2" t="s">
        <v>3469</v>
      </c>
      <c r="I593" s="3">
        <v>3.1048412278399998E-2</v>
      </c>
      <c r="J593" s="3">
        <v>3.4384999999999999E-2</v>
      </c>
      <c r="K593" s="3">
        <v>0.62339500000000003</v>
      </c>
      <c r="L593" s="3">
        <v>1.08052708333</v>
      </c>
      <c r="M593" s="3" t="s">
        <v>615</v>
      </c>
      <c r="N593" s="3"/>
      <c r="O593" s="3" t="s">
        <v>3470</v>
      </c>
      <c r="P593" s="3" t="s">
        <v>344</v>
      </c>
      <c r="Q593" s="3" t="s">
        <v>3471</v>
      </c>
      <c r="R593" s="3" t="s">
        <v>1387</v>
      </c>
      <c r="S593" s="3">
        <v>5.8625449999999999</v>
      </c>
      <c r="T593" s="3">
        <v>7.1233412500000002</v>
      </c>
      <c r="U593" s="3">
        <v>3.1048412278399998E-2</v>
      </c>
      <c r="V593" s="3">
        <v>1.41605537455E-2</v>
      </c>
      <c r="W593" s="3">
        <v>-0.45713208333299998</v>
      </c>
      <c r="X593" s="2" t="s">
        <v>3472</v>
      </c>
      <c r="Y593" s="3" t="s">
        <v>3473</v>
      </c>
      <c r="Z593" s="3" t="s">
        <v>32</v>
      </c>
      <c r="AA593" s="3" t="s">
        <v>621</v>
      </c>
      <c r="AB593" s="3" t="s">
        <v>2036</v>
      </c>
      <c r="AC593" s="3" t="s">
        <v>407</v>
      </c>
      <c r="AD593" s="3">
        <v>3</v>
      </c>
      <c r="AE593" s="2" t="s">
        <v>3467</v>
      </c>
      <c r="AF593" s="2" t="s">
        <v>3469</v>
      </c>
    </row>
    <row r="594" spans="1:32" x14ac:dyDescent="0.25">
      <c r="A594" s="2" t="s">
        <v>4257</v>
      </c>
      <c r="B594" s="3">
        <v>-1.1850483333299999</v>
      </c>
      <c r="C594" s="2" t="s">
        <v>4258</v>
      </c>
      <c r="D594" s="2" t="s">
        <v>4259</v>
      </c>
      <c r="E594" s="3" t="s">
        <v>589</v>
      </c>
      <c r="F594" s="3" t="s">
        <v>2805</v>
      </c>
      <c r="G594" s="3" t="s">
        <v>317</v>
      </c>
      <c r="H594" s="2" t="s">
        <v>4260</v>
      </c>
      <c r="I594" s="3">
        <v>8.6325350327500008E-3</v>
      </c>
      <c r="J594" s="3">
        <v>3.4422000000000001E-2</v>
      </c>
      <c r="K594" s="3">
        <v>1.21048333333</v>
      </c>
      <c r="L594" s="3">
        <v>1.1850483333299999</v>
      </c>
      <c r="M594" s="3" t="s">
        <v>589</v>
      </c>
      <c r="N594" s="3"/>
      <c r="O594" s="3" t="s">
        <v>4261</v>
      </c>
      <c r="P594" s="3" t="s">
        <v>4262</v>
      </c>
      <c r="Q594" s="3" t="s">
        <v>4263</v>
      </c>
      <c r="R594" s="3" t="s">
        <v>344</v>
      </c>
      <c r="S594" s="3">
        <v>5.6028799999999999</v>
      </c>
      <c r="T594" s="3">
        <v>8.0288799999999991</v>
      </c>
      <c r="U594" s="3">
        <v>8.6325350327500008E-3</v>
      </c>
      <c r="V594" s="3">
        <v>7.2994076041400001E-3</v>
      </c>
      <c r="W594" s="3">
        <v>2.5434999999999999E-2</v>
      </c>
      <c r="X594" s="2" t="s">
        <v>4264</v>
      </c>
      <c r="Y594" s="3" t="s">
        <v>4265</v>
      </c>
      <c r="Z594" s="3" t="s">
        <v>32</v>
      </c>
      <c r="AA594" s="3" t="s">
        <v>589</v>
      </c>
      <c r="AB594" s="3"/>
      <c r="AC594" s="3" t="s">
        <v>880</v>
      </c>
      <c r="AD594" s="3">
        <v>2</v>
      </c>
      <c r="AE594" s="2" t="s">
        <v>4258</v>
      </c>
      <c r="AF594" s="2" t="s">
        <v>4260</v>
      </c>
    </row>
    <row r="595" spans="1:32" x14ac:dyDescent="0.25">
      <c r="A595" s="2" t="s">
        <v>477</v>
      </c>
      <c r="B595" s="3">
        <v>1.5154399999999999</v>
      </c>
      <c r="C595" s="2" t="s">
        <v>478</v>
      </c>
      <c r="D595" s="2" t="s">
        <v>479</v>
      </c>
      <c r="E595" s="3" t="s">
        <v>856</v>
      </c>
      <c r="F595" s="3" t="s">
        <v>316</v>
      </c>
      <c r="G595" s="3" t="s">
        <v>317</v>
      </c>
      <c r="H595" s="2" t="s">
        <v>1171</v>
      </c>
      <c r="I595" s="3">
        <v>1.4053698855199999E-2</v>
      </c>
      <c r="J595" s="3">
        <v>3.4440999999999999E-2</v>
      </c>
      <c r="K595" s="3">
        <v>-2.5222250000000002</v>
      </c>
      <c r="L595" s="3">
        <v>-1.5154399999999999</v>
      </c>
      <c r="M595" s="3"/>
      <c r="N595" s="3" t="s">
        <v>856</v>
      </c>
      <c r="O595" s="3" t="s">
        <v>482</v>
      </c>
      <c r="P595" s="3" t="s">
        <v>483</v>
      </c>
      <c r="Q595" s="3" t="s">
        <v>484</v>
      </c>
      <c r="R595" s="3" t="s">
        <v>1172</v>
      </c>
      <c r="S595" s="3">
        <v>8.8389950000000006</v>
      </c>
      <c r="T595" s="3">
        <v>7.3694674999999998</v>
      </c>
      <c r="U595" s="3">
        <v>1.4053698855199999E-2</v>
      </c>
      <c r="V595" s="3">
        <v>1.10397066763E-2</v>
      </c>
      <c r="W595" s="3">
        <v>-1.006785</v>
      </c>
      <c r="X595" s="2" t="s">
        <v>486</v>
      </c>
      <c r="Y595" s="3" t="s">
        <v>1173</v>
      </c>
      <c r="Z595" s="3" t="s">
        <v>32</v>
      </c>
      <c r="AA595" s="3" t="s">
        <v>856</v>
      </c>
      <c r="AB595" s="3"/>
      <c r="AC595" s="3" t="s">
        <v>488</v>
      </c>
      <c r="AD595" s="3">
        <v>2</v>
      </c>
      <c r="AE595" s="2" t="s">
        <v>478</v>
      </c>
      <c r="AF595" s="2" t="s">
        <v>1171</v>
      </c>
    </row>
    <row r="596" spans="1:32" x14ac:dyDescent="0.25">
      <c r="A596" s="2" t="s">
        <v>3552</v>
      </c>
      <c r="B596" s="3">
        <v>-1.088395</v>
      </c>
      <c r="C596" s="2" t="s">
        <v>3553</v>
      </c>
      <c r="D596" s="2" t="s">
        <v>3554</v>
      </c>
      <c r="E596" s="3" t="s">
        <v>346</v>
      </c>
      <c r="F596" s="3" t="s">
        <v>2805</v>
      </c>
      <c r="G596" s="3" t="s">
        <v>317</v>
      </c>
      <c r="H596" s="2" t="s">
        <v>3555</v>
      </c>
      <c r="I596" s="3">
        <v>3.2315515771000003E-2</v>
      </c>
      <c r="J596" s="3">
        <v>3.4460999999999999E-2</v>
      </c>
      <c r="K596" s="3">
        <v>0.18247666666699999</v>
      </c>
      <c r="L596" s="3">
        <v>1.088395</v>
      </c>
      <c r="M596" s="3" t="s">
        <v>346</v>
      </c>
      <c r="N596" s="3"/>
      <c r="O596" s="3" t="s">
        <v>3556</v>
      </c>
      <c r="P596" s="3" t="s">
        <v>344</v>
      </c>
      <c r="Q596" s="3" t="s">
        <v>3557</v>
      </c>
      <c r="R596" s="3" t="s">
        <v>344</v>
      </c>
      <c r="S596" s="3">
        <v>8.1720199999999998</v>
      </c>
      <c r="T596" s="3">
        <v>7.6143099999999997</v>
      </c>
      <c r="U596" s="3">
        <v>3.2315515771000003E-2</v>
      </c>
      <c r="V596" s="3">
        <v>0.40453061279000002</v>
      </c>
      <c r="W596" s="3">
        <v>-0.90591833333299998</v>
      </c>
      <c r="X596" s="2" t="s">
        <v>3558</v>
      </c>
      <c r="Y596" s="3" t="s">
        <v>3559</v>
      </c>
      <c r="Z596" s="3" t="s">
        <v>32</v>
      </c>
      <c r="AA596" s="3" t="s">
        <v>346</v>
      </c>
      <c r="AB596" s="3"/>
      <c r="AC596" s="3" t="s">
        <v>1340</v>
      </c>
      <c r="AD596" s="3">
        <v>2</v>
      </c>
      <c r="AE596" s="2" t="s">
        <v>3553</v>
      </c>
      <c r="AF596" s="2" t="s">
        <v>3555</v>
      </c>
    </row>
    <row r="597" spans="1:32" x14ac:dyDescent="0.25">
      <c r="A597" s="2" t="s">
        <v>4764</v>
      </c>
      <c r="B597" s="3">
        <v>-1.2853258333299999</v>
      </c>
      <c r="C597" s="2" t="s">
        <v>4765</v>
      </c>
      <c r="D597" s="2" t="s">
        <v>4766</v>
      </c>
      <c r="E597" s="3" t="s">
        <v>1017</v>
      </c>
      <c r="F597" s="3" t="s">
        <v>2805</v>
      </c>
      <c r="G597" s="3" t="s">
        <v>317</v>
      </c>
      <c r="H597" s="2" t="s">
        <v>4767</v>
      </c>
      <c r="I597" s="3">
        <v>2.1376118202699999E-2</v>
      </c>
      <c r="J597" s="3">
        <v>3.4504E-2</v>
      </c>
      <c r="K597" s="3">
        <v>0.28593499999999999</v>
      </c>
      <c r="L597" s="3">
        <v>1.2853258333299999</v>
      </c>
      <c r="M597" s="3" t="s">
        <v>1017</v>
      </c>
      <c r="N597" s="3"/>
      <c r="O597" s="3" t="s">
        <v>4768</v>
      </c>
      <c r="P597" s="3" t="s">
        <v>344</v>
      </c>
      <c r="Q597" s="3" t="s">
        <v>4769</v>
      </c>
      <c r="R597" s="3" t="s">
        <v>344</v>
      </c>
      <c r="S597" s="3">
        <v>5.8706250000000004</v>
      </c>
      <c r="T597" s="3">
        <v>8.1021112500000001</v>
      </c>
      <c r="U597" s="3">
        <v>2.1376118202699999E-2</v>
      </c>
      <c r="V597" s="3">
        <v>0.44805643609599999</v>
      </c>
      <c r="W597" s="3">
        <v>-0.99939083333300005</v>
      </c>
      <c r="X597" s="2" t="s">
        <v>4770</v>
      </c>
      <c r="Y597" s="3" t="s">
        <v>4771</v>
      </c>
      <c r="Z597" s="3" t="s">
        <v>32</v>
      </c>
      <c r="AA597" s="3" t="s">
        <v>1128</v>
      </c>
      <c r="AB597" s="3"/>
      <c r="AC597" s="3" t="s">
        <v>1128</v>
      </c>
      <c r="AD597" s="3">
        <v>2</v>
      </c>
      <c r="AE597" s="2" t="s">
        <v>4765</v>
      </c>
      <c r="AF597" s="2" t="s">
        <v>4767</v>
      </c>
    </row>
    <row r="598" spans="1:32" x14ac:dyDescent="0.25">
      <c r="A598" s="2" t="s">
        <v>3992</v>
      </c>
      <c r="B598" s="3">
        <v>-1.1414216666699999</v>
      </c>
      <c r="C598" s="2" t="s">
        <v>3993</v>
      </c>
      <c r="D598" s="2" t="s">
        <v>3994</v>
      </c>
      <c r="E598" s="3" t="s">
        <v>1690</v>
      </c>
      <c r="F598" s="3" t="s">
        <v>2805</v>
      </c>
      <c r="G598" s="3" t="s">
        <v>317</v>
      </c>
      <c r="H598" s="2" t="s">
        <v>3995</v>
      </c>
      <c r="I598" s="3">
        <v>2.1598763996100001E-2</v>
      </c>
      <c r="J598" s="3">
        <v>3.4522999999999998E-2</v>
      </c>
      <c r="K598" s="3">
        <v>0.52796166666699995</v>
      </c>
      <c r="L598" s="3">
        <v>1.1414216666699999</v>
      </c>
      <c r="M598" s="3" t="s">
        <v>1690</v>
      </c>
      <c r="N598" s="3"/>
      <c r="O598" s="3" t="s">
        <v>3996</v>
      </c>
      <c r="P598" s="3" t="s">
        <v>344</v>
      </c>
      <c r="Q598" s="3" t="s">
        <v>3997</v>
      </c>
      <c r="R598" s="3" t="s">
        <v>344</v>
      </c>
      <c r="S598" s="3">
        <v>6.061725</v>
      </c>
      <c r="T598" s="3">
        <v>8.8289299999999997</v>
      </c>
      <c r="U598" s="3">
        <v>2.1598763996100001E-2</v>
      </c>
      <c r="V598" s="3">
        <v>9.6383921327399993E-2</v>
      </c>
      <c r="W598" s="3">
        <v>-0.61346000000000001</v>
      </c>
      <c r="X598" s="2" t="s">
        <v>3998</v>
      </c>
      <c r="Y598" s="3" t="s">
        <v>3999</v>
      </c>
      <c r="Z598" s="3" t="s">
        <v>32</v>
      </c>
      <c r="AA598" s="3" t="s">
        <v>659</v>
      </c>
      <c r="AB598" s="3"/>
      <c r="AC598" s="3" t="s">
        <v>659</v>
      </c>
      <c r="AD598" s="3">
        <v>2</v>
      </c>
      <c r="AE598" s="2" t="s">
        <v>3993</v>
      </c>
      <c r="AF598" s="2" t="s">
        <v>3995</v>
      </c>
    </row>
    <row r="599" spans="1:32" x14ac:dyDescent="0.25">
      <c r="A599" s="2" t="s">
        <v>3853</v>
      </c>
      <c r="B599" s="3">
        <v>-1.1159655555600001</v>
      </c>
      <c r="C599" s="2" t="s">
        <v>3854</v>
      </c>
      <c r="D599" s="2" t="s">
        <v>3855</v>
      </c>
      <c r="E599" s="3" t="s">
        <v>3856</v>
      </c>
      <c r="F599" s="3" t="s">
        <v>2805</v>
      </c>
      <c r="G599" s="3" t="s">
        <v>317</v>
      </c>
      <c r="H599" s="2" t="s">
        <v>3857</v>
      </c>
      <c r="I599" s="3">
        <v>2.1696836286800001E-2</v>
      </c>
      <c r="J599" s="3">
        <v>3.4594E-2</v>
      </c>
      <c r="K599" s="3">
        <v>0.71277500000000005</v>
      </c>
      <c r="L599" s="3">
        <v>1.1159655555600001</v>
      </c>
      <c r="M599" s="3" t="s">
        <v>3856</v>
      </c>
      <c r="N599" s="3"/>
      <c r="O599" s="3" t="s">
        <v>3858</v>
      </c>
      <c r="P599" s="3" t="s">
        <v>3859</v>
      </c>
      <c r="Q599" s="3" t="s">
        <v>3860</v>
      </c>
      <c r="R599" s="3" t="s">
        <v>3861</v>
      </c>
      <c r="S599" s="3">
        <v>6.3553649999999999</v>
      </c>
      <c r="T599" s="3">
        <v>8.0366499999999998</v>
      </c>
      <c r="U599" s="3">
        <v>2.1696836286800001E-2</v>
      </c>
      <c r="V599" s="3">
        <v>2.7803005266600002E-3</v>
      </c>
      <c r="W599" s="3">
        <v>-0.40319055555599997</v>
      </c>
      <c r="X599" s="2" t="s">
        <v>3862</v>
      </c>
      <c r="Y599" s="3" t="s">
        <v>3863</v>
      </c>
      <c r="Z599" s="3" t="s">
        <v>32</v>
      </c>
      <c r="AA599" s="3" t="s">
        <v>3864</v>
      </c>
      <c r="AB599" s="3" t="s">
        <v>813</v>
      </c>
      <c r="AC599" s="3" t="s">
        <v>408</v>
      </c>
      <c r="AD599" s="3">
        <v>3</v>
      </c>
      <c r="AE599" s="2" t="s">
        <v>3854</v>
      </c>
      <c r="AF599" s="2" t="s">
        <v>3857</v>
      </c>
    </row>
    <row r="600" spans="1:32" x14ac:dyDescent="0.25">
      <c r="A600" s="2" t="s">
        <v>1826</v>
      </c>
      <c r="B600" s="3">
        <v>1.2123925</v>
      </c>
      <c r="C600" s="2" t="s">
        <v>1827</v>
      </c>
      <c r="D600" s="2" t="s">
        <v>1828</v>
      </c>
      <c r="E600" s="3" t="s">
        <v>391</v>
      </c>
      <c r="F600" s="3" t="s">
        <v>316</v>
      </c>
      <c r="G600" s="3" t="s">
        <v>317</v>
      </c>
      <c r="H600" s="2" t="s">
        <v>1829</v>
      </c>
      <c r="I600" s="3">
        <v>3.4674000000000003E-2</v>
      </c>
      <c r="J600" s="3">
        <v>3.4674000000000003E-2</v>
      </c>
      <c r="K600" s="3">
        <v>3.9155000000000002E-2</v>
      </c>
      <c r="L600" s="3">
        <v>-1.2123925</v>
      </c>
      <c r="M600" s="3"/>
      <c r="N600" s="3" t="s">
        <v>391</v>
      </c>
      <c r="O600" s="3" t="s">
        <v>1830</v>
      </c>
      <c r="P600" s="3" t="s">
        <v>1831</v>
      </c>
      <c r="Q600" s="3" t="s">
        <v>1832</v>
      </c>
      <c r="R600" s="3" t="s">
        <v>344</v>
      </c>
      <c r="S600" s="3">
        <v>8.157705</v>
      </c>
      <c r="T600" s="3">
        <v>12.429857500000001</v>
      </c>
      <c r="U600" s="3">
        <v>4.5363423847100001E-2</v>
      </c>
      <c r="V600" s="3">
        <v>0.91622590445600005</v>
      </c>
      <c r="W600" s="3">
        <v>1.2515475</v>
      </c>
      <c r="X600" s="2" t="s">
        <v>1833</v>
      </c>
      <c r="Y600" s="3" t="s">
        <v>1834</v>
      </c>
      <c r="Z600" s="3" t="s">
        <v>32</v>
      </c>
      <c r="AA600" s="3" t="s">
        <v>1478</v>
      </c>
      <c r="AB600" s="3" t="s">
        <v>395</v>
      </c>
      <c r="AC600" s="3" t="s">
        <v>1835</v>
      </c>
      <c r="AD600" s="3">
        <v>3</v>
      </c>
      <c r="AE600" s="2" t="s">
        <v>1827</v>
      </c>
      <c r="AF600" s="2" t="s">
        <v>1829</v>
      </c>
    </row>
    <row r="601" spans="1:32" x14ac:dyDescent="0.25">
      <c r="A601" s="2" t="s">
        <v>1426</v>
      </c>
      <c r="B601" s="3">
        <v>1.3720320833299999</v>
      </c>
      <c r="C601" s="2" t="s">
        <v>1427</v>
      </c>
      <c r="D601" s="2" t="s">
        <v>1428</v>
      </c>
      <c r="E601" s="3" t="s">
        <v>793</v>
      </c>
      <c r="F601" s="3" t="s">
        <v>316</v>
      </c>
      <c r="G601" s="3" t="s">
        <v>317</v>
      </c>
      <c r="H601" s="2" t="s">
        <v>1429</v>
      </c>
      <c r="I601" s="3">
        <v>3.1251077717699999E-2</v>
      </c>
      <c r="J601" s="3">
        <v>3.4691E-2</v>
      </c>
      <c r="K601" s="3">
        <v>-1.5115733333300001</v>
      </c>
      <c r="L601" s="3">
        <v>-1.3720320833299999</v>
      </c>
      <c r="M601" s="3"/>
      <c r="N601" s="3" t="s">
        <v>793</v>
      </c>
      <c r="O601" s="3" t="s">
        <v>1430</v>
      </c>
      <c r="P601" s="3" t="s">
        <v>1431</v>
      </c>
      <c r="Q601" s="3" t="s">
        <v>1432</v>
      </c>
      <c r="R601" s="3" t="s">
        <v>344</v>
      </c>
      <c r="S601" s="3">
        <v>6.7002499999999996</v>
      </c>
      <c r="T601" s="3">
        <v>9.2251287499999997</v>
      </c>
      <c r="U601" s="3">
        <v>3.1251077717699999E-2</v>
      </c>
      <c r="V601" s="3">
        <v>3.7764587416700003E-2</v>
      </c>
      <c r="W601" s="3">
        <v>-0.13954125000000001</v>
      </c>
      <c r="X601" s="2" t="s">
        <v>1433</v>
      </c>
      <c r="Y601" s="3" t="s">
        <v>1434</v>
      </c>
      <c r="Z601" s="3" t="s">
        <v>32</v>
      </c>
      <c r="AA601" s="3" t="s">
        <v>793</v>
      </c>
      <c r="AB601" s="3"/>
      <c r="AC601" s="3" t="s">
        <v>1435</v>
      </c>
      <c r="AD601" s="3">
        <v>2</v>
      </c>
      <c r="AE601" s="2" t="s">
        <v>1427</v>
      </c>
      <c r="AF601" s="2" t="s">
        <v>1429</v>
      </c>
    </row>
    <row r="602" spans="1:32" x14ac:dyDescent="0.25">
      <c r="A602" s="2" t="s">
        <v>1268</v>
      </c>
      <c r="B602" s="3">
        <v>1.1168975000000001</v>
      </c>
      <c r="C602" s="2" t="s">
        <v>1269</v>
      </c>
      <c r="D602" s="2" t="s">
        <v>1270</v>
      </c>
      <c r="E602" s="3" t="s">
        <v>2214</v>
      </c>
      <c r="F602" s="3" t="s">
        <v>316</v>
      </c>
      <c r="G602" s="3" t="s">
        <v>317</v>
      </c>
      <c r="H602" s="2" t="s">
        <v>2311</v>
      </c>
      <c r="I602" s="3">
        <v>1.11908877178E-2</v>
      </c>
      <c r="J602" s="3">
        <v>3.4904999999999999E-2</v>
      </c>
      <c r="K602" s="3">
        <v>-2.2620433333299999</v>
      </c>
      <c r="L602" s="3">
        <v>-1.1168975000000001</v>
      </c>
      <c r="M602" s="3"/>
      <c r="N602" s="3" t="s">
        <v>2214</v>
      </c>
      <c r="O602" s="3" t="s">
        <v>2312</v>
      </c>
      <c r="P602" s="3" t="s">
        <v>2313</v>
      </c>
      <c r="Q602" s="3" t="s">
        <v>2314</v>
      </c>
      <c r="R602" s="3" t="s">
        <v>2315</v>
      </c>
      <c r="S602" s="3">
        <v>12.15334</v>
      </c>
      <c r="T602" s="3">
        <v>12.567617500000001</v>
      </c>
      <c r="U602" s="3">
        <v>1.11908877178E-2</v>
      </c>
      <c r="V602" s="3">
        <v>2.6293711372500001E-3</v>
      </c>
      <c r="W602" s="3">
        <v>-1.14514583333</v>
      </c>
      <c r="X602" s="2" t="s">
        <v>1276</v>
      </c>
      <c r="Y602" s="3" t="s">
        <v>2316</v>
      </c>
      <c r="Z602" s="3" t="s">
        <v>32</v>
      </c>
      <c r="AA602" s="3" t="s">
        <v>2214</v>
      </c>
      <c r="AB602" s="3" t="s">
        <v>2317</v>
      </c>
      <c r="AC602" s="3" t="s">
        <v>1279</v>
      </c>
      <c r="AD602" s="3">
        <v>5</v>
      </c>
      <c r="AE602" s="2" t="s">
        <v>1269</v>
      </c>
      <c r="AF602" s="2" t="s">
        <v>2311</v>
      </c>
    </row>
    <row r="603" spans="1:32" x14ac:dyDescent="0.25">
      <c r="A603" s="2" t="s">
        <v>5735</v>
      </c>
      <c r="B603" s="3">
        <v>-1.661195</v>
      </c>
      <c r="C603" s="2" t="s">
        <v>5736</v>
      </c>
      <c r="D603" s="2" t="s">
        <v>5737</v>
      </c>
      <c r="E603" s="3" t="s">
        <v>2273</v>
      </c>
      <c r="F603" s="3" t="s">
        <v>2805</v>
      </c>
      <c r="G603" s="3" t="s">
        <v>317</v>
      </c>
      <c r="H603" s="2" t="s">
        <v>5738</v>
      </c>
      <c r="I603" s="3">
        <v>2.2389701989300001E-2</v>
      </c>
      <c r="J603" s="3">
        <v>3.4979999999999997E-2</v>
      </c>
      <c r="K603" s="3">
        <v>0.22240499999999999</v>
      </c>
      <c r="L603" s="3">
        <v>1.661195</v>
      </c>
      <c r="M603" s="3" t="s">
        <v>2273</v>
      </c>
      <c r="N603" s="3"/>
      <c r="O603" s="3" t="s">
        <v>5739</v>
      </c>
      <c r="P603" s="3" t="s">
        <v>5740</v>
      </c>
      <c r="Q603" s="3" t="s">
        <v>5741</v>
      </c>
      <c r="R603" s="3" t="s">
        <v>5742</v>
      </c>
      <c r="S603" s="3">
        <v>7.0219750000000003</v>
      </c>
      <c r="T603" s="3">
        <v>8.2274460000000005</v>
      </c>
      <c r="U603" s="3">
        <v>2.2389701989300001E-2</v>
      </c>
      <c r="V603" s="3">
        <v>0.29464052496799997</v>
      </c>
      <c r="W603" s="3">
        <v>-1.43879</v>
      </c>
      <c r="X603" s="2" t="s">
        <v>5743</v>
      </c>
      <c r="Y603" s="3" t="s">
        <v>5744</v>
      </c>
      <c r="Z603" s="3" t="s">
        <v>32</v>
      </c>
      <c r="AA603" s="3" t="s">
        <v>2273</v>
      </c>
      <c r="AB603" s="3" t="s">
        <v>2036</v>
      </c>
      <c r="AC603" s="3" t="s">
        <v>373</v>
      </c>
      <c r="AD603" s="3">
        <v>3</v>
      </c>
      <c r="AE603" s="2" t="s">
        <v>5736</v>
      </c>
      <c r="AF603" s="2" t="s">
        <v>5738</v>
      </c>
    </row>
    <row r="604" spans="1:32" x14ac:dyDescent="0.25">
      <c r="A604" s="2" t="s">
        <v>772</v>
      </c>
      <c r="B604" s="3">
        <v>1.632755</v>
      </c>
      <c r="C604" s="2" t="s">
        <v>773</v>
      </c>
      <c r="D604" s="2" t="s">
        <v>774</v>
      </c>
      <c r="E604" s="3" t="s">
        <v>632</v>
      </c>
      <c r="F604" s="3" t="s">
        <v>316</v>
      </c>
      <c r="G604" s="3" t="s">
        <v>317</v>
      </c>
      <c r="H604" s="2" t="s">
        <v>913</v>
      </c>
      <c r="I604" s="3">
        <v>2.3673953106300001E-2</v>
      </c>
      <c r="J604" s="3">
        <v>3.5048000000000003E-2</v>
      </c>
      <c r="K604" s="3">
        <v>-1.2324266666699999</v>
      </c>
      <c r="L604" s="3">
        <v>-1.632755</v>
      </c>
      <c r="M604" s="3"/>
      <c r="N604" s="3" t="s">
        <v>632</v>
      </c>
      <c r="O604" s="3" t="s">
        <v>914</v>
      </c>
      <c r="P604" s="3" t="s">
        <v>915</v>
      </c>
      <c r="Q604" s="3" t="s">
        <v>916</v>
      </c>
      <c r="R604" s="3" t="s">
        <v>917</v>
      </c>
      <c r="S604" s="3">
        <v>6.8903999999999996</v>
      </c>
      <c r="T604" s="3">
        <v>7.6072749999999996</v>
      </c>
      <c r="U604" s="3">
        <v>2.3673953106300001E-2</v>
      </c>
      <c r="V604" s="3">
        <v>2.1144325186099999E-2</v>
      </c>
      <c r="W604" s="3">
        <v>0.400328333333</v>
      </c>
      <c r="X604" s="2" t="s">
        <v>780</v>
      </c>
      <c r="Y604" s="3" t="s">
        <v>918</v>
      </c>
      <c r="Z604" s="3" t="s">
        <v>32</v>
      </c>
      <c r="AA604" s="3" t="s">
        <v>632</v>
      </c>
      <c r="AB604" s="3"/>
      <c r="AC604" s="3" t="s">
        <v>582</v>
      </c>
      <c r="AD604" s="3">
        <v>2</v>
      </c>
      <c r="AE604" s="2" t="s">
        <v>773</v>
      </c>
      <c r="AF604" s="2" t="s">
        <v>913</v>
      </c>
    </row>
    <row r="605" spans="1:32" x14ac:dyDescent="0.25">
      <c r="A605" s="2" t="s">
        <v>2171</v>
      </c>
      <c r="B605" s="3">
        <v>1.13909388889</v>
      </c>
      <c r="C605" s="2" t="s">
        <v>2172</v>
      </c>
      <c r="D605" s="2" t="s">
        <v>2173</v>
      </c>
      <c r="E605" s="3" t="s">
        <v>391</v>
      </c>
      <c r="F605" s="3" t="s">
        <v>316</v>
      </c>
      <c r="G605" s="3" t="s">
        <v>317</v>
      </c>
      <c r="H605" s="2" t="s">
        <v>2174</v>
      </c>
      <c r="I605" s="3">
        <v>2.5748875540799999E-2</v>
      </c>
      <c r="J605" s="3">
        <v>3.5082000000000002E-2</v>
      </c>
      <c r="K605" s="3">
        <v>-1.1472483333300001</v>
      </c>
      <c r="L605" s="3">
        <v>-1.13909388889</v>
      </c>
      <c r="M605" s="3"/>
      <c r="N605" s="3" t="s">
        <v>391</v>
      </c>
      <c r="O605" s="3" t="s">
        <v>344</v>
      </c>
      <c r="P605" s="3" t="s">
        <v>344</v>
      </c>
      <c r="Q605" s="3"/>
      <c r="R605" s="3" t="s">
        <v>344</v>
      </c>
      <c r="S605" s="3">
        <v>6.8325750000000003</v>
      </c>
      <c r="T605" s="3">
        <v>8.1936533333299995</v>
      </c>
      <c r="U605" s="3">
        <v>2.5748875540799999E-2</v>
      </c>
      <c r="V605" s="3">
        <v>4.5668125600799997E-2</v>
      </c>
      <c r="W605" s="3">
        <v>-8.1544444444499996E-3</v>
      </c>
      <c r="X605" s="2" t="s">
        <v>2175</v>
      </c>
      <c r="Y605" s="3" t="s">
        <v>2176</v>
      </c>
      <c r="Z605" s="3" t="s">
        <v>32</v>
      </c>
      <c r="AA605" s="3" t="s">
        <v>891</v>
      </c>
      <c r="AB605" s="3" t="s">
        <v>395</v>
      </c>
      <c r="AC605" s="3" t="s">
        <v>315</v>
      </c>
      <c r="AD605" s="3">
        <v>3</v>
      </c>
      <c r="AE605" s="2" t="s">
        <v>2172</v>
      </c>
      <c r="AF605" s="2" t="s">
        <v>2174</v>
      </c>
    </row>
    <row r="606" spans="1:32" x14ac:dyDescent="0.25">
      <c r="A606" s="2" t="s">
        <v>1651</v>
      </c>
      <c r="B606" s="3">
        <v>1.2606088095200001</v>
      </c>
      <c r="C606" s="2" t="s">
        <v>1652</v>
      </c>
      <c r="D606" s="2" t="s">
        <v>1653</v>
      </c>
      <c r="E606" s="3" t="s">
        <v>349</v>
      </c>
      <c r="F606" s="3" t="s">
        <v>316</v>
      </c>
      <c r="G606" s="3" t="s">
        <v>317</v>
      </c>
      <c r="H606" s="2" t="s">
        <v>1654</v>
      </c>
      <c r="I606" s="3">
        <v>1.23306425819E-2</v>
      </c>
      <c r="J606" s="3">
        <v>3.5146999999999998E-2</v>
      </c>
      <c r="K606" s="3">
        <v>-1.6812833333299999</v>
      </c>
      <c r="L606" s="3">
        <v>-1.2606088095200001</v>
      </c>
      <c r="M606" s="3"/>
      <c r="N606" s="3" t="s">
        <v>349</v>
      </c>
      <c r="O606" s="3" t="s">
        <v>1655</v>
      </c>
      <c r="P606" s="3" t="s">
        <v>1656</v>
      </c>
      <c r="Q606" s="3" t="s">
        <v>1657</v>
      </c>
      <c r="R606" s="3" t="s">
        <v>719</v>
      </c>
      <c r="S606" s="3">
        <v>7.9150099999999997</v>
      </c>
      <c r="T606" s="3">
        <v>7.5152850000000004</v>
      </c>
      <c r="U606" s="3">
        <v>1.23306425819E-2</v>
      </c>
      <c r="V606" s="3">
        <v>2.3906333379599999E-2</v>
      </c>
      <c r="W606" s="3">
        <v>-0.42067452380999998</v>
      </c>
      <c r="X606" s="2" t="s">
        <v>1658</v>
      </c>
      <c r="Y606" s="3" t="s">
        <v>1659</v>
      </c>
      <c r="Z606" s="3" t="s">
        <v>32</v>
      </c>
      <c r="AA606" s="3" t="s">
        <v>349</v>
      </c>
      <c r="AB606" s="3"/>
      <c r="AC606" s="3" t="s">
        <v>1145</v>
      </c>
      <c r="AD606" s="3">
        <v>2</v>
      </c>
      <c r="AE606" s="2" t="s">
        <v>1652</v>
      </c>
      <c r="AF606" s="2" t="s">
        <v>1654</v>
      </c>
    </row>
    <row r="607" spans="1:32" x14ac:dyDescent="0.25">
      <c r="A607" s="2" t="s">
        <v>4487</v>
      </c>
      <c r="B607" s="3">
        <v>-1.2275575000000001</v>
      </c>
      <c r="C607" s="2" t="s">
        <v>4488</v>
      </c>
      <c r="D607" s="2" t="s">
        <v>4489</v>
      </c>
      <c r="E607" s="3" t="s">
        <v>891</v>
      </c>
      <c r="F607" s="3" t="s">
        <v>2805</v>
      </c>
      <c r="G607" s="3" t="s">
        <v>317</v>
      </c>
      <c r="H607" s="2" t="s">
        <v>4490</v>
      </c>
      <c r="I607" s="3">
        <v>1.9810961356700001E-2</v>
      </c>
      <c r="J607" s="3">
        <v>3.5269000000000002E-2</v>
      </c>
      <c r="K607" s="3">
        <v>1.35083666667</v>
      </c>
      <c r="L607" s="3">
        <v>1.2275575000000001</v>
      </c>
      <c r="M607" s="3" t="s">
        <v>891</v>
      </c>
      <c r="N607" s="3"/>
      <c r="O607" s="3" t="s">
        <v>4491</v>
      </c>
      <c r="P607" s="3" t="s">
        <v>344</v>
      </c>
      <c r="Q607" s="3" t="s">
        <v>4492</v>
      </c>
      <c r="R607" s="3" t="s">
        <v>344</v>
      </c>
      <c r="S607" s="3">
        <v>5.3000100000000003</v>
      </c>
      <c r="T607" s="3">
        <v>8.3632524999999998</v>
      </c>
      <c r="U607" s="3">
        <v>1.9810961356700001E-2</v>
      </c>
      <c r="V607" s="3">
        <v>1.29879097793E-2</v>
      </c>
      <c r="W607" s="3">
        <v>0.12327916666700001</v>
      </c>
      <c r="X607" s="2" t="s">
        <v>4493</v>
      </c>
      <c r="Y607" s="3" t="s">
        <v>4494</v>
      </c>
      <c r="Z607" s="3" t="s">
        <v>32</v>
      </c>
      <c r="AA607" s="3" t="s">
        <v>891</v>
      </c>
      <c r="AB607" s="3" t="s">
        <v>1144</v>
      </c>
      <c r="AC607" s="3" t="s">
        <v>652</v>
      </c>
      <c r="AD607" s="3">
        <v>4</v>
      </c>
      <c r="AE607" s="2" t="s">
        <v>4488</v>
      </c>
      <c r="AF607" s="2" t="s">
        <v>4490</v>
      </c>
    </row>
    <row r="608" spans="1:32" x14ac:dyDescent="0.25">
      <c r="A608" s="2" t="s">
        <v>3664</v>
      </c>
      <c r="B608" s="3">
        <v>-1.1017440000000001</v>
      </c>
      <c r="C608" s="2" t="s">
        <v>3665</v>
      </c>
      <c r="D608" s="2" t="s">
        <v>3666</v>
      </c>
      <c r="E608" s="3" t="s">
        <v>349</v>
      </c>
      <c r="F608" s="3" t="s">
        <v>2805</v>
      </c>
      <c r="G608" s="3" t="s">
        <v>317</v>
      </c>
      <c r="H608" s="2" t="s">
        <v>3667</v>
      </c>
      <c r="I608" s="3">
        <v>2.27196102985E-2</v>
      </c>
      <c r="J608" s="3">
        <v>3.5291999999999997E-2</v>
      </c>
      <c r="K608" s="3">
        <v>-2.7999999999999998E-4</v>
      </c>
      <c r="L608" s="3">
        <v>1.1017440000000001</v>
      </c>
      <c r="M608" s="3" t="s">
        <v>349</v>
      </c>
      <c r="N608" s="3"/>
      <c r="O608" s="3" t="s">
        <v>3668</v>
      </c>
      <c r="P608" s="3" t="s">
        <v>3669</v>
      </c>
      <c r="Q608" s="3" t="s">
        <v>3670</v>
      </c>
      <c r="R608" s="3" t="s">
        <v>344</v>
      </c>
      <c r="S608" s="3">
        <v>8.3149899999999999</v>
      </c>
      <c r="T608" s="3">
        <v>8.7633473333299996</v>
      </c>
      <c r="U608" s="3">
        <v>2.27196102985E-2</v>
      </c>
      <c r="V608" s="3">
        <v>0.997919981422</v>
      </c>
      <c r="W608" s="3">
        <v>-1.1020239999999999</v>
      </c>
      <c r="X608" s="2" t="s">
        <v>3671</v>
      </c>
      <c r="Y608" s="3" t="s">
        <v>3672</v>
      </c>
      <c r="Z608" s="3" t="s">
        <v>32</v>
      </c>
      <c r="AA608" s="3" t="s">
        <v>349</v>
      </c>
      <c r="AB608" s="3" t="s">
        <v>337</v>
      </c>
      <c r="AC608" s="3" t="s">
        <v>364</v>
      </c>
      <c r="AD608" s="3">
        <v>3</v>
      </c>
      <c r="AE608" s="2" t="s">
        <v>3665</v>
      </c>
      <c r="AF608" s="2" t="s">
        <v>3667</v>
      </c>
    </row>
    <row r="609" spans="1:32" x14ac:dyDescent="0.25">
      <c r="A609" s="2" t="s">
        <v>4805</v>
      </c>
      <c r="B609" s="3">
        <v>-1.2919789583300001</v>
      </c>
      <c r="C609" s="2" t="s">
        <v>4806</v>
      </c>
      <c r="D609" s="2" t="s">
        <v>4807</v>
      </c>
      <c r="E609" s="3" t="s">
        <v>524</v>
      </c>
      <c r="F609" s="3" t="s">
        <v>2805</v>
      </c>
      <c r="G609" s="3" t="s">
        <v>317</v>
      </c>
      <c r="H609" s="2" t="s">
        <v>4808</v>
      </c>
      <c r="I609" s="3">
        <v>3.5325000000000002E-2</v>
      </c>
      <c r="J609" s="3">
        <v>3.5325000000000002E-2</v>
      </c>
      <c r="K609" s="3">
        <v>1.86456333333</v>
      </c>
      <c r="L609" s="3">
        <v>1.2919789583300001</v>
      </c>
      <c r="M609" s="3" t="s">
        <v>524</v>
      </c>
      <c r="N609" s="3"/>
      <c r="O609" s="3" t="s">
        <v>344</v>
      </c>
      <c r="P609" s="3" t="s">
        <v>344</v>
      </c>
      <c r="Q609" s="3"/>
      <c r="R609" s="3" t="s">
        <v>4809</v>
      </c>
      <c r="S609" s="3">
        <v>4.68025</v>
      </c>
      <c r="T609" s="3">
        <v>7.2878231250000001</v>
      </c>
      <c r="U609" s="3">
        <v>3.5726795997099998E-2</v>
      </c>
      <c r="V609" s="3">
        <v>2.7032036878300001E-2</v>
      </c>
      <c r="W609" s="3">
        <v>0.57258437500000003</v>
      </c>
      <c r="X609" s="2" t="s">
        <v>4810</v>
      </c>
      <c r="Y609" s="3" t="s">
        <v>4811</v>
      </c>
      <c r="Z609" s="3" t="s">
        <v>31</v>
      </c>
      <c r="AA609" s="3" t="s">
        <v>531</v>
      </c>
      <c r="AB609" s="3"/>
      <c r="AC609" s="3" t="s">
        <v>349</v>
      </c>
      <c r="AD609" s="3">
        <v>2</v>
      </c>
      <c r="AE609" s="2" t="s">
        <v>4806</v>
      </c>
      <c r="AF609" s="2" t="s">
        <v>4808</v>
      </c>
    </row>
    <row r="610" spans="1:32" x14ac:dyDescent="0.25">
      <c r="A610" s="2" t="s">
        <v>1066</v>
      </c>
      <c r="B610" s="3">
        <v>-1.0612165</v>
      </c>
      <c r="C610" s="2" t="s">
        <v>1067</v>
      </c>
      <c r="D610" s="2" t="s">
        <v>1068</v>
      </c>
      <c r="E610" s="3" t="s">
        <v>891</v>
      </c>
      <c r="F610" s="3" t="s">
        <v>2805</v>
      </c>
      <c r="G610" s="3" t="s">
        <v>317</v>
      </c>
      <c r="H610" s="2" t="s">
        <v>3328</v>
      </c>
      <c r="I610" s="3">
        <v>1.9691479716899999E-2</v>
      </c>
      <c r="J610" s="3">
        <v>3.5361999999999998E-2</v>
      </c>
      <c r="K610" s="3">
        <v>0.163628333333</v>
      </c>
      <c r="L610" s="3">
        <v>1.0612165</v>
      </c>
      <c r="M610" s="3" t="s">
        <v>891</v>
      </c>
      <c r="N610" s="3"/>
      <c r="O610" s="3" t="s">
        <v>3329</v>
      </c>
      <c r="P610" s="3" t="s">
        <v>3330</v>
      </c>
      <c r="Q610" s="3" t="s">
        <v>3331</v>
      </c>
      <c r="R610" s="3" t="s">
        <v>344</v>
      </c>
      <c r="S610" s="3">
        <v>10.174435000000001</v>
      </c>
      <c r="T610" s="3">
        <v>7.6430594999999997</v>
      </c>
      <c r="U610" s="3">
        <v>1.9691479716899999E-2</v>
      </c>
      <c r="V610" s="3">
        <v>0.46584610129199999</v>
      </c>
      <c r="W610" s="3">
        <v>-0.89758816666700003</v>
      </c>
      <c r="X610" s="2" t="s">
        <v>1071</v>
      </c>
      <c r="Y610" s="3" t="s">
        <v>3332</v>
      </c>
      <c r="Z610" s="3" t="s">
        <v>32</v>
      </c>
      <c r="AA610" s="3" t="s">
        <v>651</v>
      </c>
      <c r="AB610" s="3" t="s">
        <v>2036</v>
      </c>
      <c r="AC610" s="3" t="s">
        <v>1073</v>
      </c>
      <c r="AD610" s="3">
        <v>3</v>
      </c>
      <c r="AE610" s="2" t="s">
        <v>1067</v>
      </c>
      <c r="AF610" s="2" t="s">
        <v>3328</v>
      </c>
    </row>
    <row r="611" spans="1:32" x14ac:dyDescent="0.25">
      <c r="A611" s="2" t="s">
        <v>5234</v>
      </c>
      <c r="B611" s="3">
        <v>-1.4476330555600001</v>
      </c>
      <c r="C611" s="2" t="s">
        <v>5235</v>
      </c>
      <c r="D611" s="2" t="s">
        <v>5236</v>
      </c>
      <c r="E611" s="3" t="s">
        <v>652</v>
      </c>
      <c r="F611" s="3" t="s">
        <v>2805</v>
      </c>
      <c r="G611" s="3" t="s">
        <v>317</v>
      </c>
      <c r="H611" s="2" t="s">
        <v>5237</v>
      </c>
      <c r="I611" s="3">
        <v>3.5381999999999997E-2</v>
      </c>
      <c r="J611" s="3">
        <v>3.5381999999999997E-2</v>
      </c>
      <c r="K611" s="3">
        <v>1.1026433333300001</v>
      </c>
      <c r="L611" s="3">
        <v>1.4476330555600001</v>
      </c>
      <c r="M611" s="3" t="s">
        <v>652</v>
      </c>
      <c r="N611" s="3"/>
      <c r="O611" s="3" t="s">
        <v>5238</v>
      </c>
      <c r="P611" s="3" t="s">
        <v>344</v>
      </c>
      <c r="Q611" s="3" t="s">
        <v>5239</v>
      </c>
      <c r="R611" s="3" t="s">
        <v>344</v>
      </c>
      <c r="S611" s="3">
        <v>5.8346400000000003</v>
      </c>
      <c r="T611" s="3">
        <v>7.2866324999999996</v>
      </c>
      <c r="U611" s="3">
        <v>3.8971585477700001E-2</v>
      </c>
      <c r="V611" s="3">
        <v>6.9859345037800002E-2</v>
      </c>
      <c r="W611" s="3">
        <v>-0.34498972222199997</v>
      </c>
      <c r="X611" s="2" t="s">
        <v>5240</v>
      </c>
      <c r="Y611" s="3" t="s">
        <v>5241</v>
      </c>
      <c r="Z611" s="3" t="s">
        <v>32</v>
      </c>
      <c r="AA611" s="3" t="s">
        <v>615</v>
      </c>
      <c r="AB611" s="3" t="s">
        <v>395</v>
      </c>
      <c r="AC611" s="3" t="s">
        <v>1779</v>
      </c>
      <c r="AD611" s="3">
        <v>3</v>
      </c>
      <c r="AE611" s="2" t="s">
        <v>5235</v>
      </c>
      <c r="AF611" s="2" t="s">
        <v>5237</v>
      </c>
    </row>
    <row r="612" spans="1:32" x14ac:dyDescent="0.25">
      <c r="A612" s="2" t="s">
        <v>3456</v>
      </c>
      <c r="B612" s="3">
        <v>-1.07897791667</v>
      </c>
      <c r="C612" s="2" t="s">
        <v>3457</v>
      </c>
      <c r="D612" s="2" t="s">
        <v>3458</v>
      </c>
      <c r="E612" s="3" t="s">
        <v>1088</v>
      </c>
      <c r="F612" s="3" t="s">
        <v>2805</v>
      </c>
      <c r="G612" s="3" t="s">
        <v>317</v>
      </c>
      <c r="H612" s="2" t="s">
        <v>3459</v>
      </c>
      <c r="I612" s="3">
        <v>5.1619081614800002E-3</v>
      </c>
      <c r="J612" s="3">
        <v>3.5418999999999999E-2</v>
      </c>
      <c r="K612" s="3">
        <v>2.4839816666700001</v>
      </c>
      <c r="L612" s="3">
        <v>1.07897791667</v>
      </c>
      <c r="M612" s="3" t="s">
        <v>1088</v>
      </c>
      <c r="N612" s="3"/>
      <c r="O612" s="3" t="s">
        <v>3460</v>
      </c>
      <c r="P612" s="3" t="s">
        <v>3461</v>
      </c>
      <c r="Q612" s="3" t="s">
        <v>3462</v>
      </c>
      <c r="R612" s="3" t="s">
        <v>3463</v>
      </c>
      <c r="S612" s="3">
        <v>4.1920450000000002</v>
      </c>
      <c r="T612" s="3">
        <v>5.7884737499999996</v>
      </c>
      <c r="U612" s="3">
        <v>5.1619081614800002E-3</v>
      </c>
      <c r="V612" s="3">
        <v>2.3537107271199998E-3</v>
      </c>
      <c r="W612" s="3">
        <v>1.4050037500000001</v>
      </c>
      <c r="X612" s="2" t="s">
        <v>3464</v>
      </c>
      <c r="Y612" s="3" t="s">
        <v>3465</v>
      </c>
      <c r="Z612" s="3" t="s">
        <v>31</v>
      </c>
      <c r="AA612" s="3" t="s">
        <v>1088</v>
      </c>
      <c r="AB612" s="3"/>
      <c r="AC612" s="3" t="s">
        <v>349</v>
      </c>
      <c r="AD612" s="3">
        <v>2</v>
      </c>
      <c r="AE612" s="2" t="s">
        <v>3457</v>
      </c>
      <c r="AF612" s="2" t="s">
        <v>3459</v>
      </c>
    </row>
    <row r="613" spans="1:32" x14ac:dyDescent="0.25">
      <c r="A613" s="2" t="s">
        <v>1268</v>
      </c>
      <c r="B613" s="3">
        <v>1.44745083333</v>
      </c>
      <c r="C613" s="2" t="s">
        <v>1269</v>
      </c>
      <c r="D613" s="2" t="s">
        <v>1270</v>
      </c>
      <c r="E613" s="3" t="s">
        <v>428</v>
      </c>
      <c r="F613" s="3" t="s">
        <v>316</v>
      </c>
      <c r="G613" s="3" t="s">
        <v>317</v>
      </c>
      <c r="H613" s="2" t="s">
        <v>1271</v>
      </c>
      <c r="I613" s="3">
        <v>2.4832678028700001E-2</v>
      </c>
      <c r="J613" s="3">
        <v>3.5444999999999997E-2</v>
      </c>
      <c r="K613" s="3">
        <v>-2.59259666667</v>
      </c>
      <c r="L613" s="3">
        <v>-1.44745083333</v>
      </c>
      <c r="M613" s="3"/>
      <c r="N613" s="3" t="s">
        <v>428</v>
      </c>
      <c r="O613" s="3" t="s">
        <v>1272</v>
      </c>
      <c r="P613" s="3" t="s">
        <v>1273</v>
      </c>
      <c r="Q613" s="3" t="s">
        <v>1274</v>
      </c>
      <c r="R613" s="3" t="s">
        <v>1275</v>
      </c>
      <c r="S613" s="3">
        <v>8.8331</v>
      </c>
      <c r="T613" s="3">
        <v>12.567617500000001</v>
      </c>
      <c r="U613" s="3">
        <v>2.4832678028700001E-2</v>
      </c>
      <c r="V613" s="3">
        <v>1.3880938580800001E-2</v>
      </c>
      <c r="W613" s="3">
        <v>-1.14514583333</v>
      </c>
      <c r="X613" s="2" t="s">
        <v>1276</v>
      </c>
      <c r="Y613" s="3" t="s">
        <v>1277</v>
      </c>
      <c r="Z613" s="3" t="s">
        <v>32</v>
      </c>
      <c r="AA613" s="3" t="s">
        <v>428</v>
      </c>
      <c r="AB613" s="3" t="s">
        <v>1278</v>
      </c>
      <c r="AC613" s="3" t="s">
        <v>1279</v>
      </c>
      <c r="AD613" s="3">
        <v>5</v>
      </c>
      <c r="AE613" s="2" t="s">
        <v>1269</v>
      </c>
      <c r="AF613" s="2" t="s">
        <v>1271</v>
      </c>
    </row>
    <row r="614" spans="1:32" x14ac:dyDescent="0.25">
      <c r="A614" s="2" t="s">
        <v>3602</v>
      </c>
      <c r="B614" s="3">
        <v>-1.0943508333300001</v>
      </c>
      <c r="C614" s="2" t="s">
        <v>3603</v>
      </c>
      <c r="D614" s="2" t="s">
        <v>3604</v>
      </c>
      <c r="E614" s="3" t="s">
        <v>2092</v>
      </c>
      <c r="F614" s="3" t="s">
        <v>2805</v>
      </c>
      <c r="G614" s="3" t="s">
        <v>317</v>
      </c>
      <c r="H614" s="2" t="s">
        <v>3605</v>
      </c>
      <c r="I614" s="3">
        <v>2.3565013983E-2</v>
      </c>
      <c r="J614" s="3">
        <v>3.5573E-2</v>
      </c>
      <c r="K614" s="3">
        <v>-0.250245</v>
      </c>
      <c r="L614" s="3">
        <v>1.0943508333300001</v>
      </c>
      <c r="M614" s="3" t="s">
        <v>2092</v>
      </c>
      <c r="N614" s="3"/>
      <c r="O614" s="3" t="s">
        <v>3606</v>
      </c>
      <c r="P614" s="3" t="s">
        <v>3607</v>
      </c>
      <c r="Q614" s="3" t="s">
        <v>3608</v>
      </c>
      <c r="R614" s="3" t="s">
        <v>344</v>
      </c>
      <c r="S614" s="3">
        <v>8.8584150000000008</v>
      </c>
      <c r="T614" s="3">
        <v>9.4800625000000007</v>
      </c>
      <c r="U614" s="3">
        <v>2.3565013983E-2</v>
      </c>
      <c r="V614" s="3">
        <v>0.32880856485600002</v>
      </c>
      <c r="W614" s="3">
        <v>-1.3445958333300001</v>
      </c>
      <c r="X614" s="2" t="s">
        <v>3609</v>
      </c>
      <c r="Y614" s="3" t="s">
        <v>3610</v>
      </c>
      <c r="Z614" s="3" t="s">
        <v>32</v>
      </c>
      <c r="AA614" s="3" t="s">
        <v>346</v>
      </c>
      <c r="AB614" s="3" t="s">
        <v>395</v>
      </c>
      <c r="AC614" s="3" t="s">
        <v>315</v>
      </c>
      <c r="AD614" s="3">
        <v>3</v>
      </c>
      <c r="AE614" s="2" t="s">
        <v>3603</v>
      </c>
      <c r="AF614" s="2" t="s">
        <v>3605</v>
      </c>
    </row>
    <row r="615" spans="1:32" x14ac:dyDescent="0.25">
      <c r="A615" s="2" t="s">
        <v>2238</v>
      </c>
      <c r="B615" s="3">
        <v>1.12489722222</v>
      </c>
      <c r="C615" s="2" t="s">
        <v>2239</v>
      </c>
      <c r="D615" s="2" t="s">
        <v>2240</v>
      </c>
      <c r="E615" s="3" t="s">
        <v>589</v>
      </c>
      <c r="F615" s="3" t="s">
        <v>316</v>
      </c>
      <c r="G615" s="3" t="s">
        <v>317</v>
      </c>
      <c r="H615" s="2" t="s">
        <v>2241</v>
      </c>
      <c r="I615" s="3">
        <v>3.3005438551900003E-2</v>
      </c>
      <c r="J615" s="3">
        <v>3.5666000000000003E-2</v>
      </c>
      <c r="K615" s="3">
        <v>-1.6204016666700001</v>
      </c>
      <c r="L615" s="3">
        <v>-1.12489722222</v>
      </c>
      <c r="M615" s="3"/>
      <c r="N615" s="3" t="s">
        <v>589</v>
      </c>
      <c r="O615" s="3" t="s">
        <v>344</v>
      </c>
      <c r="P615" s="3" t="s">
        <v>344</v>
      </c>
      <c r="Q615" s="3"/>
      <c r="R615" s="3" t="s">
        <v>2242</v>
      </c>
      <c r="S615" s="3">
        <v>6.7543449999999998</v>
      </c>
      <c r="T615" s="3">
        <v>7.2558299999999996</v>
      </c>
      <c r="U615" s="3">
        <v>3.3005438551900003E-2</v>
      </c>
      <c r="V615" s="3">
        <v>1.8826298643400002E-2</v>
      </c>
      <c r="W615" s="3">
        <v>-0.49550444444399999</v>
      </c>
      <c r="X615" s="2" t="s">
        <v>2243</v>
      </c>
      <c r="Y615" s="3" t="s">
        <v>2244</v>
      </c>
      <c r="Z615" s="3" t="s">
        <v>31</v>
      </c>
      <c r="AA615" s="3" t="s">
        <v>632</v>
      </c>
      <c r="AB615" s="3"/>
      <c r="AC615" s="3" t="s">
        <v>407</v>
      </c>
      <c r="AD615" s="3">
        <v>2</v>
      </c>
      <c r="AE615" s="2" t="s">
        <v>2239</v>
      </c>
      <c r="AF615" s="2" t="s">
        <v>2241</v>
      </c>
    </row>
    <row r="616" spans="1:32" x14ac:dyDescent="0.25">
      <c r="A616" s="2" t="s">
        <v>4873</v>
      </c>
      <c r="B616" s="3">
        <v>-1.3079941666699999</v>
      </c>
      <c r="C616" s="2" t="s">
        <v>4874</v>
      </c>
      <c r="D616" s="2" t="s">
        <v>4875</v>
      </c>
      <c r="E616" s="3" t="s">
        <v>1690</v>
      </c>
      <c r="F616" s="3" t="s">
        <v>2805</v>
      </c>
      <c r="G616" s="3" t="s">
        <v>317</v>
      </c>
      <c r="H616" s="2" t="s">
        <v>4876</v>
      </c>
      <c r="I616" s="3">
        <v>2.30316571942E-2</v>
      </c>
      <c r="J616" s="3">
        <v>3.5680000000000003E-2</v>
      </c>
      <c r="K616" s="3">
        <v>0.86962499999999998</v>
      </c>
      <c r="L616" s="3">
        <v>1.3079941666699999</v>
      </c>
      <c r="M616" s="3" t="s">
        <v>1690</v>
      </c>
      <c r="N616" s="3"/>
      <c r="O616" s="3" t="s">
        <v>4877</v>
      </c>
      <c r="P616" s="3" t="s">
        <v>4878</v>
      </c>
      <c r="Q616" s="3" t="s">
        <v>4879</v>
      </c>
      <c r="R616" s="3" t="s">
        <v>344</v>
      </c>
      <c r="S616" s="3">
        <v>6.8830650000000002</v>
      </c>
      <c r="T616" s="3">
        <v>7.3739324999999996</v>
      </c>
      <c r="U616" s="3">
        <v>2.30316571942E-2</v>
      </c>
      <c r="V616" s="3">
        <v>3.9342764155499997E-2</v>
      </c>
      <c r="W616" s="3">
        <v>-0.43836916666699999</v>
      </c>
      <c r="X616" s="2" t="s">
        <v>4880</v>
      </c>
      <c r="Y616" s="3" t="s">
        <v>4881</v>
      </c>
      <c r="Z616" s="3" t="s">
        <v>32</v>
      </c>
      <c r="AA616" s="3" t="s">
        <v>1690</v>
      </c>
      <c r="AB616" s="3"/>
      <c r="AC616" s="3" t="s">
        <v>476</v>
      </c>
      <c r="AD616" s="3">
        <v>2</v>
      </c>
      <c r="AE616" s="2" t="s">
        <v>4874</v>
      </c>
      <c r="AF616" s="2" t="s">
        <v>4876</v>
      </c>
    </row>
    <row r="617" spans="1:32" x14ac:dyDescent="0.25">
      <c r="A617" s="2" t="s">
        <v>3252</v>
      </c>
      <c r="B617" s="3">
        <v>-1.054136</v>
      </c>
      <c r="C617" s="2" t="s">
        <v>3253</v>
      </c>
      <c r="D617" s="2" t="s">
        <v>3254</v>
      </c>
      <c r="E617" s="3" t="s">
        <v>2044</v>
      </c>
      <c r="F617" s="3" t="s">
        <v>2805</v>
      </c>
      <c r="G617" s="3" t="s">
        <v>317</v>
      </c>
      <c r="H617" s="2" t="s">
        <v>3255</v>
      </c>
      <c r="I617" s="3">
        <v>3.5809000000000001E-2</v>
      </c>
      <c r="J617" s="3">
        <v>3.5809000000000001E-2</v>
      </c>
      <c r="K617" s="3">
        <v>-4.5211666666699998E-2</v>
      </c>
      <c r="L617" s="3">
        <v>1.054136</v>
      </c>
      <c r="M617" s="3" t="s">
        <v>2044</v>
      </c>
      <c r="N617" s="3"/>
      <c r="O617" s="3" t="s">
        <v>3256</v>
      </c>
      <c r="P617" s="3" t="s">
        <v>3257</v>
      </c>
      <c r="Q617" s="3" t="s">
        <v>3258</v>
      </c>
      <c r="R617" s="3" t="s">
        <v>344</v>
      </c>
      <c r="S617" s="3">
        <v>6.2967750000000002</v>
      </c>
      <c r="T617" s="3">
        <v>10.167157</v>
      </c>
      <c r="U617" s="3">
        <v>4.5251191462699999E-2</v>
      </c>
      <c r="V617" s="3">
        <v>0.89974350828299998</v>
      </c>
      <c r="W617" s="3">
        <v>-1.0993476666699999</v>
      </c>
      <c r="X617" s="2" t="s">
        <v>3259</v>
      </c>
      <c r="Y617" s="3" t="s">
        <v>3260</v>
      </c>
      <c r="Z617" s="3" t="s">
        <v>32</v>
      </c>
      <c r="AA617" s="3" t="s">
        <v>3261</v>
      </c>
      <c r="AB617" s="3"/>
      <c r="AC617" s="3" t="s">
        <v>3261</v>
      </c>
      <c r="AD617" s="3">
        <v>2</v>
      </c>
      <c r="AE617" s="2" t="s">
        <v>3253</v>
      </c>
      <c r="AF617" s="2" t="s">
        <v>3255</v>
      </c>
    </row>
    <row r="618" spans="1:32" x14ac:dyDescent="0.25">
      <c r="A618" s="2" t="s">
        <v>2549</v>
      </c>
      <c r="B618" s="3">
        <v>1.0502354166700001</v>
      </c>
      <c r="C618" s="2" t="s">
        <v>2550</v>
      </c>
      <c r="D618" s="2" t="s">
        <v>2551</v>
      </c>
      <c r="E618" s="3" t="s">
        <v>2552</v>
      </c>
      <c r="F618" s="3" t="s">
        <v>316</v>
      </c>
      <c r="G618" s="3" t="s">
        <v>317</v>
      </c>
      <c r="H618" s="2" t="s">
        <v>2553</v>
      </c>
      <c r="I618" s="3">
        <v>9.5940515353600004E-3</v>
      </c>
      <c r="J618" s="3">
        <v>3.5841999999999999E-2</v>
      </c>
      <c r="K618" s="3">
        <v>-1.2868599999999999</v>
      </c>
      <c r="L618" s="3">
        <v>-1.0502354166700001</v>
      </c>
      <c r="M618" s="3"/>
      <c r="N618" s="3" t="s">
        <v>2552</v>
      </c>
      <c r="O618" s="3" t="s">
        <v>2554</v>
      </c>
      <c r="P618" s="3" t="s">
        <v>2555</v>
      </c>
      <c r="Q618" s="3" t="s">
        <v>2556</v>
      </c>
      <c r="R618" s="3" t="s">
        <v>344</v>
      </c>
      <c r="S618" s="3">
        <v>7.8381999999999996</v>
      </c>
      <c r="T618" s="3">
        <v>8.9579262499999999</v>
      </c>
      <c r="U618" s="3">
        <v>9.5940515353600004E-3</v>
      </c>
      <c r="V618" s="3">
        <v>5.44338552497E-3</v>
      </c>
      <c r="W618" s="3">
        <v>-0.23662458333299999</v>
      </c>
      <c r="X618" s="2" t="s">
        <v>2557</v>
      </c>
      <c r="Y618" s="3" t="s">
        <v>2558</v>
      </c>
      <c r="Z618" s="3" t="s">
        <v>32</v>
      </c>
      <c r="AA618" s="3" t="s">
        <v>400</v>
      </c>
      <c r="AB618" s="3"/>
      <c r="AC618" s="3" t="s">
        <v>871</v>
      </c>
      <c r="AD618" s="3">
        <v>2</v>
      </c>
      <c r="AE618" s="2" t="s">
        <v>2550</v>
      </c>
      <c r="AF618" s="2" t="s">
        <v>2553</v>
      </c>
    </row>
    <row r="619" spans="1:32" x14ac:dyDescent="0.25">
      <c r="A619" s="2" t="s">
        <v>4693</v>
      </c>
      <c r="B619" s="3">
        <v>-1.26981694444</v>
      </c>
      <c r="C619" s="2" t="s">
        <v>4694</v>
      </c>
      <c r="D619" s="2" t="s">
        <v>4695</v>
      </c>
      <c r="E619" s="3" t="s">
        <v>1863</v>
      </c>
      <c r="F619" s="3" t="s">
        <v>2805</v>
      </c>
      <c r="G619" s="3" t="s">
        <v>317</v>
      </c>
      <c r="H619" s="2" t="s">
        <v>4696</v>
      </c>
      <c r="I619" s="3">
        <v>1.0627205720099999E-2</v>
      </c>
      <c r="J619" s="3">
        <v>3.5869999999999999E-2</v>
      </c>
      <c r="K619" s="3">
        <v>2.41638833333</v>
      </c>
      <c r="L619" s="3">
        <v>1.26981694444</v>
      </c>
      <c r="M619" s="3" t="s">
        <v>1863</v>
      </c>
      <c r="N619" s="3"/>
      <c r="O619" s="3" t="s">
        <v>4697</v>
      </c>
      <c r="P619" s="3" t="s">
        <v>4698</v>
      </c>
      <c r="Q619" s="3" t="s">
        <v>4699</v>
      </c>
      <c r="R619" s="3" t="s">
        <v>344</v>
      </c>
      <c r="S619" s="3">
        <v>5.9192850000000004</v>
      </c>
      <c r="T619" s="3">
        <v>6.4163541666699997</v>
      </c>
      <c r="U619" s="3">
        <v>1.0627205720099999E-2</v>
      </c>
      <c r="V619" s="3">
        <v>1.21979741728E-2</v>
      </c>
      <c r="W619" s="3">
        <v>1.14657138889</v>
      </c>
      <c r="X619" s="2" t="s">
        <v>4700</v>
      </c>
      <c r="Y619" s="3" t="s">
        <v>4701</v>
      </c>
      <c r="Z619" s="3" t="s">
        <v>32</v>
      </c>
      <c r="AA619" s="3" t="s">
        <v>865</v>
      </c>
      <c r="AB619" s="3" t="s">
        <v>675</v>
      </c>
      <c r="AC619" s="3" t="s">
        <v>559</v>
      </c>
      <c r="AD619" s="3">
        <v>5</v>
      </c>
      <c r="AE619" s="2" t="s">
        <v>4694</v>
      </c>
      <c r="AF619" s="2" t="s">
        <v>4696</v>
      </c>
    </row>
    <row r="620" spans="1:32" x14ac:dyDescent="0.25">
      <c r="A620" s="2" t="s">
        <v>5877</v>
      </c>
      <c r="B620" s="3">
        <v>-1.82098916667</v>
      </c>
      <c r="C620" s="2" t="s">
        <v>5878</v>
      </c>
      <c r="D620" s="2" t="s">
        <v>5879</v>
      </c>
      <c r="E620" s="3" t="s">
        <v>5880</v>
      </c>
      <c r="F620" s="3" t="s">
        <v>2805</v>
      </c>
      <c r="G620" s="3" t="s">
        <v>317</v>
      </c>
      <c r="H620" s="2" t="s">
        <v>5881</v>
      </c>
      <c r="I620" s="3">
        <v>1.29410757682E-2</v>
      </c>
      <c r="J620" s="3">
        <v>3.5900000000000001E-2</v>
      </c>
      <c r="K620" s="3">
        <v>1.116055</v>
      </c>
      <c r="L620" s="3">
        <v>1.82098916667</v>
      </c>
      <c r="M620" s="3" t="s">
        <v>5880</v>
      </c>
      <c r="N620" s="3"/>
      <c r="O620" s="3" t="s">
        <v>5882</v>
      </c>
      <c r="P620" s="3" t="s">
        <v>344</v>
      </c>
      <c r="Q620" s="3" t="s">
        <v>5883</v>
      </c>
      <c r="R620" s="3" t="s">
        <v>344</v>
      </c>
      <c r="S620" s="3">
        <v>5.7071449999999997</v>
      </c>
      <c r="T620" s="3">
        <v>10.481457499999999</v>
      </c>
      <c r="U620" s="3">
        <v>1.29410757682E-2</v>
      </c>
      <c r="V620" s="3">
        <v>4.8594774435800001E-2</v>
      </c>
      <c r="W620" s="3">
        <v>-0.70493416666700004</v>
      </c>
      <c r="X620" s="2" t="s">
        <v>5884</v>
      </c>
      <c r="Y620" s="3" t="s">
        <v>5885</v>
      </c>
      <c r="Z620" s="3" t="s">
        <v>32</v>
      </c>
      <c r="AA620" s="3" t="s">
        <v>1537</v>
      </c>
      <c r="AB620" s="3" t="s">
        <v>5886</v>
      </c>
      <c r="AC620" s="3" t="s">
        <v>5887</v>
      </c>
      <c r="AD620" s="3">
        <v>5</v>
      </c>
      <c r="AE620" s="2" t="s">
        <v>5878</v>
      </c>
      <c r="AF620" s="2" t="s">
        <v>5881</v>
      </c>
    </row>
    <row r="621" spans="1:32" x14ac:dyDescent="0.25">
      <c r="A621" s="2" t="s">
        <v>1633</v>
      </c>
      <c r="B621" s="3">
        <v>1.00842566667</v>
      </c>
      <c r="C621" s="2" t="s">
        <v>1634</v>
      </c>
      <c r="D621" s="2" t="s">
        <v>1635</v>
      </c>
      <c r="E621" s="3" t="s">
        <v>1643</v>
      </c>
      <c r="F621" s="3" t="s">
        <v>316</v>
      </c>
      <c r="G621" s="3" t="s">
        <v>317</v>
      </c>
      <c r="H621" s="2" t="s">
        <v>2748</v>
      </c>
      <c r="I621" s="3">
        <v>9.3688279850799999E-3</v>
      </c>
      <c r="J621" s="3">
        <v>3.6051E-2</v>
      </c>
      <c r="K621" s="3">
        <v>-1.1732466666700001</v>
      </c>
      <c r="L621" s="3">
        <v>-1.00842566667</v>
      </c>
      <c r="M621" s="3"/>
      <c r="N621" s="3" t="s">
        <v>1643</v>
      </c>
      <c r="O621" s="3" t="s">
        <v>1638</v>
      </c>
      <c r="P621" s="3" t="s">
        <v>1639</v>
      </c>
      <c r="Q621" s="3" t="s">
        <v>1640</v>
      </c>
      <c r="R621" s="3" t="s">
        <v>344</v>
      </c>
      <c r="S621" s="3">
        <v>8.9245699999999992</v>
      </c>
      <c r="T621" s="3">
        <v>9.3883569999999992</v>
      </c>
      <c r="U621" s="3">
        <v>9.3688279850799999E-3</v>
      </c>
      <c r="V621" s="3">
        <v>9.3462847818499995E-3</v>
      </c>
      <c r="W621" s="3">
        <v>-0.164821</v>
      </c>
      <c r="X621" s="2" t="s">
        <v>1641</v>
      </c>
      <c r="Y621" s="3" t="s">
        <v>2749</v>
      </c>
      <c r="Z621" s="3" t="s">
        <v>32</v>
      </c>
      <c r="AA621" s="3" t="s">
        <v>2750</v>
      </c>
      <c r="AB621" s="3" t="s">
        <v>1644</v>
      </c>
      <c r="AC621" s="3" t="s">
        <v>922</v>
      </c>
      <c r="AD621" s="3">
        <v>5</v>
      </c>
      <c r="AE621" s="2" t="s">
        <v>1634</v>
      </c>
      <c r="AF621" s="2" t="s">
        <v>2748</v>
      </c>
    </row>
    <row r="622" spans="1:32" x14ac:dyDescent="0.25">
      <c r="A622" s="2" t="s">
        <v>5468</v>
      </c>
      <c r="B622" s="3">
        <v>-1.66737222222</v>
      </c>
      <c r="C622" s="2" t="s">
        <v>5469</v>
      </c>
      <c r="D622" s="2" t="s">
        <v>5470</v>
      </c>
      <c r="E622" s="3" t="s">
        <v>391</v>
      </c>
      <c r="F622" s="3" t="s">
        <v>2805</v>
      </c>
      <c r="G622" s="3" t="s">
        <v>317</v>
      </c>
      <c r="H622" s="2" t="s">
        <v>5745</v>
      </c>
      <c r="I622" s="3">
        <v>1.2296157839900001E-2</v>
      </c>
      <c r="J622" s="3">
        <v>3.6075999999999997E-2</v>
      </c>
      <c r="K622" s="3">
        <v>0.20169000000000001</v>
      </c>
      <c r="L622" s="3">
        <v>1.66737222222</v>
      </c>
      <c r="M622" s="3" t="s">
        <v>391</v>
      </c>
      <c r="N622" s="3"/>
      <c r="O622" s="3" t="s">
        <v>5746</v>
      </c>
      <c r="P622" s="3" t="s">
        <v>5747</v>
      </c>
      <c r="Q622" s="3" t="s">
        <v>5748</v>
      </c>
      <c r="R622" s="3" t="s">
        <v>344</v>
      </c>
      <c r="S622" s="3">
        <v>11.118130000000001</v>
      </c>
      <c r="T622" s="3">
        <v>7.9542299999999999</v>
      </c>
      <c r="U622" s="3">
        <v>1.2296157839900001E-2</v>
      </c>
      <c r="V622" s="3">
        <v>0.42902652847700001</v>
      </c>
      <c r="W622" s="3">
        <v>-1.4656822222200001</v>
      </c>
      <c r="X622" s="2" t="s">
        <v>5475</v>
      </c>
      <c r="Y622" s="3" t="s">
        <v>5749</v>
      </c>
      <c r="Z622" s="3" t="s">
        <v>32</v>
      </c>
      <c r="AA622" s="3" t="s">
        <v>391</v>
      </c>
      <c r="AB622" s="3" t="s">
        <v>395</v>
      </c>
      <c r="AC622" s="3" t="s">
        <v>536</v>
      </c>
      <c r="AD622" s="3">
        <v>3</v>
      </c>
      <c r="AE622" s="2" t="s">
        <v>5469</v>
      </c>
      <c r="AF622" s="2" t="s">
        <v>5745</v>
      </c>
    </row>
    <row r="623" spans="1:32" x14ac:dyDescent="0.25">
      <c r="A623" s="2" t="s">
        <v>1805</v>
      </c>
      <c r="B623" s="3">
        <v>1.2137263888900001</v>
      </c>
      <c r="C623" s="2" t="s">
        <v>1806</v>
      </c>
      <c r="D623" s="2" t="s">
        <v>1807</v>
      </c>
      <c r="E623" s="3" t="s">
        <v>1808</v>
      </c>
      <c r="F623" s="3" t="s">
        <v>316</v>
      </c>
      <c r="G623" s="3" t="s">
        <v>317</v>
      </c>
      <c r="H623" s="2" t="s">
        <v>1809</v>
      </c>
      <c r="I623" s="3">
        <v>3.6235999999999997E-2</v>
      </c>
      <c r="J623" s="3">
        <v>3.6235999999999997E-2</v>
      </c>
      <c r="K623" s="3">
        <v>-0.62776333333300005</v>
      </c>
      <c r="L623" s="3">
        <v>-1.2137263888900001</v>
      </c>
      <c r="M623" s="3"/>
      <c r="N623" s="3" t="s">
        <v>1808</v>
      </c>
      <c r="O623" s="3" t="s">
        <v>1810</v>
      </c>
      <c r="P623" s="3" t="s">
        <v>1811</v>
      </c>
      <c r="Q623" s="3" t="s">
        <v>1812</v>
      </c>
      <c r="R623" s="3" t="s">
        <v>344</v>
      </c>
      <c r="S623" s="3">
        <v>6.5541400000000003</v>
      </c>
      <c r="T623" s="3">
        <v>8.6355458333299993</v>
      </c>
      <c r="U623" s="3">
        <v>4.79338987115E-2</v>
      </c>
      <c r="V623" s="3">
        <v>0.160931710846</v>
      </c>
      <c r="W623" s="3">
        <v>0.58596305555600003</v>
      </c>
      <c r="X623" s="2" t="s">
        <v>1813</v>
      </c>
      <c r="Y623" s="3" t="s">
        <v>1814</v>
      </c>
      <c r="Z623" s="3" t="s">
        <v>32</v>
      </c>
      <c r="AA623" s="3"/>
      <c r="AB623" s="3" t="s">
        <v>459</v>
      </c>
      <c r="AC623" s="3" t="s">
        <v>840</v>
      </c>
      <c r="AD623" s="3">
        <v>3</v>
      </c>
      <c r="AE623" s="2" t="s">
        <v>1806</v>
      </c>
      <c r="AF623" s="2" t="s">
        <v>1809</v>
      </c>
    </row>
    <row r="624" spans="1:32" x14ac:dyDescent="0.25">
      <c r="A624" s="2" t="s">
        <v>521</v>
      </c>
      <c r="B624" s="3">
        <v>2.1188433333300001</v>
      </c>
      <c r="C624" s="2" t="s">
        <v>522</v>
      </c>
      <c r="D624" s="2" t="s">
        <v>523</v>
      </c>
      <c r="E624" s="3" t="s">
        <v>524</v>
      </c>
      <c r="F624" s="3" t="s">
        <v>316</v>
      </c>
      <c r="G624" s="3" t="s">
        <v>317</v>
      </c>
      <c r="H624" s="2" t="s">
        <v>525</v>
      </c>
      <c r="I624" s="3">
        <v>3.6331000000000002E-2</v>
      </c>
      <c r="J624" s="3">
        <v>3.6331000000000002E-2</v>
      </c>
      <c r="K624" s="3">
        <v>-3.1686516666700002</v>
      </c>
      <c r="L624" s="3">
        <v>-2.1188433333300001</v>
      </c>
      <c r="M624" s="3"/>
      <c r="N624" s="3" t="s">
        <v>524</v>
      </c>
      <c r="O624" s="3" t="s">
        <v>526</v>
      </c>
      <c r="P624" s="3" t="s">
        <v>527</v>
      </c>
      <c r="Q624" s="3" t="s">
        <v>528</v>
      </c>
      <c r="R624" s="3" t="s">
        <v>344</v>
      </c>
      <c r="S624" s="3">
        <v>6.2550350000000003</v>
      </c>
      <c r="T624" s="3">
        <v>7.0029599999999999</v>
      </c>
      <c r="U624" s="3">
        <v>3.7344206045400001E-2</v>
      </c>
      <c r="V624" s="3">
        <v>5.8584952172699998E-3</v>
      </c>
      <c r="W624" s="3">
        <v>-1.0498083333299999</v>
      </c>
      <c r="X624" s="2" t="s">
        <v>529</v>
      </c>
      <c r="Y624" s="3" t="s">
        <v>530</v>
      </c>
      <c r="Z624" s="3" t="s">
        <v>32</v>
      </c>
      <c r="AA624" s="3" t="s">
        <v>531</v>
      </c>
      <c r="AB624" s="3"/>
      <c r="AC624" s="3" t="s">
        <v>532</v>
      </c>
      <c r="AD624" s="3">
        <v>2</v>
      </c>
      <c r="AE624" s="2" t="s">
        <v>522</v>
      </c>
      <c r="AF624" s="2" t="s">
        <v>525</v>
      </c>
    </row>
    <row r="625" spans="1:32" x14ac:dyDescent="0.25">
      <c r="A625" s="2" t="s">
        <v>463</v>
      </c>
      <c r="B625" s="3">
        <v>2.3615538888900001</v>
      </c>
      <c r="C625" s="2" t="s">
        <v>464</v>
      </c>
      <c r="D625" s="2" t="s">
        <v>465</v>
      </c>
      <c r="E625" s="3" t="s">
        <v>466</v>
      </c>
      <c r="F625" s="3" t="s">
        <v>316</v>
      </c>
      <c r="G625" s="3" t="s">
        <v>317</v>
      </c>
      <c r="H625" s="2" t="s">
        <v>467</v>
      </c>
      <c r="I625" s="3">
        <v>1.8315373529099999E-2</v>
      </c>
      <c r="J625" s="3">
        <v>3.6512999999999997E-2</v>
      </c>
      <c r="K625" s="3">
        <v>-2.5577783333299999</v>
      </c>
      <c r="L625" s="3">
        <v>-2.3615538888900001</v>
      </c>
      <c r="M625" s="3"/>
      <c r="N625" s="3" t="s">
        <v>466</v>
      </c>
      <c r="O625" s="3" t="s">
        <v>468</v>
      </c>
      <c r="P625" s="3" t="s">
        <v>469</v>
      </c>
      <c r="Q625" s="3" t="s">
        <v>470</v>
      </c>
      <c r="R625" s="3" t="s">
        <v>471</v>
      </c>
      <c r="S625" s="3">
        <v>7.6315049999999998</v>
      </c>
      <c r="T625" s="3">
        <v>11.912925833299999</v>
      </c>
      <c r="U625" s="3">
        <v>1.8315373529099999E-2</v>
      </c>
      <c r="V625" s="3">
        <v>2.59139700012E-2</v>
      </c>
      <c r="W625" s="3">
        <v>-0.196224444444</v>
      </c>
      <c r="X625" s="2" t="s">
        <v>472</v>
      </c>
      <c r="Y625" s="3" t="s">
        <v>473</v>
      </c>
      <c r="Z625" s="3" t="s">
        <v>32</v>
      </c>
      <c r="AA625" s="3" t="s">
        <v>474</v>
      </c>
      <c r="AB625" s="3" t="s">
        <v>475</v>
      </c>
      <c r="AC625" s="3" t="s">
        <v>476</v>
      </c>
      <c r="AD625" s="3">
        <v>5</v>
      </c>
      <c r="AE625" s="2" t="s">
        <v>464</v>
      </c>
      <c r="AF625" s="2" t="s">
        <v>467</v>
      </c>
    </row>
    <row r="626" spans="1:32" x14ac:dyDescent="0.25">
      <c r="A626" s="2" t="s">
        <v>1958</v>
      </c>
      <c r="B626" s="3">
        <v>1.18171416667</v>
      </c>
      <c r="C626" s="2" t="s">
        <v>1959</v>
      </c>
      <c r="D626" s="2" t="s">
        <v>1960</v>
      </c>
      <c r="E626" s="3" t="s">
        <v>315</v>
      </c>
      <c r="F626" s="3" t="s">
        <v>316</v>
      </c>
      <c r="G626" s="3" t="s">
        <v>317</v>
      </c>
      <c r="H626" s="2" t="s">
        <v>1961</v>
      </c>
      <c r="I626" s="3">
        <v>3.6705000000000002E-2</v>
      </c>
      <c r="J626" s="3">
        <v>3.6705000000000002E-2</v>
      </c>
      <c r="K626" s="3">
        <v>-1.95218</v>
      </c>
      <c r="L626" s="3">
        <v>-1.18171416667</v>
      </c>
      <c r="M626" s="3"/>
      <c r="N626" s="3" t="s">
        <v>315</v>
      </c>
      <c r="O626" s="3" t="s">
        <v>1962</v>
      </c>
      <c r="P626" s="3" t="s">
        <v>1963</v>
      </c>
      <c r="Q626" s="3" t="s">
        <v>1964</v>
      </c>
      <c r="R626" s="3" t="s">
        <v>1965</v>
      </c>
      <c r="S626" s="3">
        <v>8.27163</v>
      </c>
      <c r="T626" s="3">
        <v>8.6150708333299999</v>
      </c>
      <c r="U626" s="3">
        <v>3.8818115954100001E-2</v>
      </c>
      <c r="V626" s="3">
        <v>2.7663295520500002E-2</v>
      </c>
      <c r="W626" s="3">
        <v>-0.77046583333300001</v>
      </c>
      <c r="X626" s="2" t="s">
        <v>1966</v>
      </c>
      <c r="Y626" s="3" t="s">
        <v>1967</v>
      </c>
      <c r="Z626" s="3" t="s">
        <v>31</v>
      </c>
      <c r="AA626" s="3" t="s">
        <v>315</v>
      </c>
      <c r="AB626" s="3" t="s">
        <v>337</v>
      </c>
      <c r="AC626" s="3" t="s">
        <v>1968</v>
      </c>
      <c r="AD626" s="3">
        <v>3</v>
      </c>
      <c r="AE626" s="2" t="s">
        <v>1959</v>
      </c>
      <c r="AF626" s="2" t="s">
        <v>1961</v>
      </c>
    </row>
    <row r="627" spans="1:32" x14ac:dyDescent="0.25">
      <c r="A627" s="2" t="s">
        <v>4249</v>
      </c>
      <c r="B627" s="3">
        <v>-1.1843025</v>
      </c>
      <c r="C627" s="2" t="s">
        <v>4250</v>
      </c>
      <c r="D627" s="2" t="s">
        <v>4251</v>
      </c>
      <c r="E627" s="3" t="s">
        <v>1709</v>
      </c>
      <c r="F627" s="3" t="s">
        <v>2805</v>
      </c>
      <c r="G627" s="3" t="s">
        <v>317</v>
      </c>
      <c r="H627" s="2" t="s">
        <v>4252</v>
      </c>
      <c r="I627" s="3">
        <v>3.671E-2</v>
      </c>
      <c r="J627" s="3">
        <v>3.671E-2</v>
      </c>
      <c r="K627" s="3">
        <v>0.71431</v>
      </c>
      <c r="L627" s="3">
        <v>1.1843025</v>
      </c>
      <c r="M627" s="3" t="s">
        <v>1709</v>
      </c>
      <c r="N627" s="3"/>
      <c r="O627" s="3" t="s">
        <v>4253</v>
      </c>
      <c r="P627" s="3" t="s">
        <v>628</v>
      </c>
      <c r="Q627" s="3" t="s">
        <v>4254</v>
      </c>
      <c r="R627" s="3" t="s">
        <v>344</v>
      </c>
      <c r="S627" s="3">
        <v>8.0488800000000005</v>
      </c>
      <c r="T627" s="3">
        <v>9.5259774999999998</v>
      </c>
      <c r="U627" s="3">
        <v>4.2638740273799998E-2</v>
      </c>
      <c r="V627" s="3">
        <v>9.3944123084199992E-3</v>
      </c>
      <c r="W627" s="3">
        <v>-0.46999249999999998</v>
      </c>
      <c r="X627" s="2" t="s">
        <v>4255</v>
      </c>
      <c r="Y627" s="3" t="s">
        <v>4256</v>
      </c>
      <c r="Z627" s="3" t="s">
        <v>32</v>
      </c>
      <c r="AA627" s="3" t="s">
        <v>1709</v>
      </c>
      <c r="AB627" s="3" t="s">
        <v>1144</v>
      </c>
      <c r="AC627" s="3" t="s">
        <v>349</v>
      </c>
      <c r="AD627" s="3">
        <v>4</v>
      </c>
      <c r="AE627" s="2" t="s">
        <v>4250</v>
      </c>
      <c r="AF627" s="2" t="s">
        <v>4252</v>
      </c>
    </row>
    <row r="628" spans="1:32" x14ac:dyDescent="0.25">
      <c r="A628" s="2" t="s">
        <v>2871</v>
      </c>
      <c r="B628" s="3">
        <v>-1.08316493056</v>
      </c>
      <c r="C628" s="2" t="s">
        <v>2872</v>
      </c>
      <c r="D628" s="2" t="s">
        <v>2873</v>
      </c>
      <c r="E628" s="3" t="s">
        <v>891</v>
      </c>
      <c r="F628" s="3" t="s">
        <v>2805</v>
      </c>
      <c r="G628" s="3" t="s">
        <v>317</v>
      </c>
      <c r="H628" s="2" t="s">
        <v>3491</v>
      </c>
      <c r="I628" s="3">
        <v>3.5111192206499997E-2</v>
      </c>
      <c r="J628" s="3">
        <v>3.6733000000000002E-2</v>
      </c>
      <c r="K628" s="3">
        <v>6.5643333333299997E-2</v>
      </c>
      <c r="L628" s="3">
        <v>1.08316493056</v>
      </c>
      <c r="M628" s="3" t="s">
        <v>891</v>
      </c>
      <c r="N628" s="3"/>
      <c r="O628" s="3" t="s">
        <v>3492</v>
      </c>
      <c r="P628" s="3" t="s">
        <v>3493</v>
      </c>
      <c r="Q628" s="3" t="s">
        <v>3494</v>
      </c>
      <c r="R628" s="3" t="s">
        <v>344</v>
      </c>
      <c r="S628" s="3">
        <v>9.96814</v>
      </c>
      <c r="T628" s="3">
        <v>10.423530208300001</v>
      </c>
      <c r="U628" s="3">
        <v>3.5111192206499997E-2</v>
      </c>
      <c r="V628" s="3">
        <v>0.521081362612</v>
      </c>
      <c r="W628" s="3">
        <v>-1.01752159722</v>
      </c>
      <c r="X628" s="2" t="s">
        <v>2876</v>
      </c>
      <c r="Y628" s="3" t="s">
        <v>3495</v>
      </c>
      <c r="Z628" s="3" t="s">
        <v>32</v>
      </c>
      <c r="AA628" s="3" t="s">
        <v>3496</v>
      </c>
      <c r="AB628" s="3"/>
      <c r="AC628" s="3" t="s">
        <v>338</v>
      </c>
      <c r="AD628" s="3">
        <v>2</v>
      </c>
      <c r="AE628" s="2" t="s">
        <v>2872</v>
      </c>
      <c r="AF628" s="2" t="s">
        <v>3491</v>
      </c>
    </row>
    <row r="629" spans="1:32" x14ac:dyDescent="0.25">
      <c r="A629" s="2" t="s">
        <v>790</v>
      </c>
      <c r="B629" s="3">
        <v>1.7245716666699999</v>
      </c>
      <c r="C629" s="2" t="s">
        <v>791</v>
      </c>
      <c r="D629" s="2" t="s">
        <v>792</v>
      </c>
      <c r="E629" s="3" t="s">
        <v>793</v>
      </c>
      <c r="F629" s="3" t="s">
        <v>316</v>
      </c>
      <c r="G629" s="3" t="s">
        <v>317</v>
      </c>
      <c r="H629" s="2" t="s">
        <v>794</v>
      </c>
      <c r="I629" s="3">
        <v>1.08354921264E-2</v>
      </c>
      <c r="J629" s="3">
        <v>3.6748000000000003E-2</v>
      </c>
      <c r="K629" s="3">
        <v>-0.14601500000000001</v>
      </c>
      <c r="L629" s="3">
        <v>-1.7245716666699999</v>
      </c>
      <c r="M629" s="3"/>
      <c r="N629" s="3" t="s">
        <v>793</v>
      </c>
      <c r="O629" s="3" t="s">
        <v>795</v>
      </c>
      <c r="P629" s="3" t="s">
        <v>796</v>
      </c>
      <c r="Q629" s="3" t="s">
        <v>797</v>
      </c>
      <c r="R629" s="3" t="s">
        <v>798</v>
      </c>
      <c r="S629" s="3">
        <v>8.3547849999999997</v>
      </c>
      <c r="T629" s="3">
        <v>9.1858249999999995</v>
      </c>
      <c r="U629" s="3">
        <v>1.08354921264E-2</v>
      </c>
      <c r="V629" s="3">
        <v>0.32003622927000003</v>
      </c>
      <c r="W629" s="3">
        <v>1.5785566666699999</v>
      </c>
      <c r="X629" s="2" t="s">
        <v>799</v>
      </c>
      <c r="Y629" s="3" t="s">
        <v>800</v>
      </c>
      <c r="Z629" s="3" t="s">
        <v>32</v>
      </c>
      <c r="AA629" s="3" t="s">
        <v>793</v>
      </c>
      <c r="AB629" s="3" t="s">
        <v>801</v>
      </c>
      <c r="AC629" s="3" t="s">
        <v>379</v>
      </c>
      <c r="AD629" s="3">
        <v>4</v>
      </c>
      <c r="AE629" s="2" t="s">
        <v>791</v>
      </c>
      <c r="AF629" s="2" t="s">
        <v>794</v>
      </c>
    </row>
    <row r="630" spans="1:32" x14ac:dyDescent="0.25">
      <c r="A630" s="2" t="s">
        <v>377</v>
      </c>
      <c r="B630" s="3">
        <v>1.5089791269799999</v>
      </c>
      <c r="C630" s="2" t="s">
        <v>36</v>
      </c>
      <c r="D630" s="2" t="s">
        <v>378</v>
      </c>
      <c r="E630" s="3" t="s">
        <v>532</v>
      </c>
      <c r="F630" s="3" t="s">
        <v>316</v>
      </c>
      <c r="G630" s="3" t="s">
        <v>317</v>
      </c>
      <c r="H630" s="2" t="s">
        <v>1204</v>
      </c>
      <c r="I630" s="3">
        <v>3.678E-2</v>
      </c>
      <c r="J630" s="3">
        <v>3.678E-2</v>
      </c>
      <c r="K630" s="3">
        <v>-1.2170783333299999</v>
      </c>
      <c r="L630" s="3">
        <v>-1.5089791269799999</v>
      </c>
      <c r="M630" s="3"/>
      <c r="N630" s="3" t="s">
        <v>532</v>
      </c>
      <c r="O630" s="3" t="s">
        <v>1205</v>
      </c>
      <c r="P630" s="3" t="s">
        <v>1206</v>
      </c>
      <c r="Q630" s="3" t="s">
        <v>1207</v>
      </c>
      <c r="R630" s="3" t="s">
        <v>344</v>
      </c>
      <c r="S630" s="3">
        <v>8.9753749999999997</v>
      </c>
      <c r="T630" s="3">
        <v>7.8361292857100002</v>
      </c>
      <c r="U630" s="3">
        <v>4.6368202305099998E-2</v>
      </c>
      <c r="V630" s="3">
        <v>1.80381017423E-2</v>
      </c>
      <c r="W630" s="3">
        <v>0.29190079365100002</v>
      </c>
      <c r="X630" s="2" t="s">
        <v>385</v>
      </c>
      <c r="Y630" s="3" t="s">
        <v>1208</v>
      </c>
      <c r="Z630" s="3" t="s">
        <v>32</v>
      </c>
      <c r="AA630" s="3" t="s">
        <v>387</v>
      </c>
      <c r="AB630" s="3"/>
      <c r="AC630" s="3" t="s">
        <v>387</v>
      </c>
      <c r="AD630" s="3">
        <v>2</v>
      </c>
      <c r="AE630" s="2" t="s">
        <v>36</v>
      </c>
      <c r="AF630" s="2" t="s">
        <v>1204</v>
      </c>
    </row>
    <row r="631" spans="1:32" x14ac:dyDescent="0.25">
      <c r="A631" s="2" t="s">
        <v>1724</v>
      </c>
      <c r="B631" s="3">
        <v>1.23896619048</v>
      </c>
      <c r="C631" s="2" t="s">
        <v>1725</v>
      </c>
      <c r="D631" s="2" t="s">
        <v>1726</v>
      </c>
      <c r="E631" s="3" t="s">
        <v>871</v>
      </c>
      <c r="F631" s="3" t="s">
        <v>316</v>
      </c>
      <c r="G631" s="3" t="s">
        <v>317</v>
      </c>
      <c r="H631" s="2" t="s">
        <v>1727</v>
      </c>
      <c r="I631" s="3">
        <v>2.55226551718E-2</v>
      </c>
      <c r="J631" s="3">
        <v>3.6783000000000003E-2</v>
      </c>
      <c r="K631" s="3">
        <v>-1.7193750000000001</v>
      </c>
      <c r="L631" s="3">
        <v>-1.23896619048</v>
      </c>
      <c r="M631" s="3"/>
      <c r="N631" s="3" t="s">
        <v>871</v>
      </c>
      <c r="O631" s="3" t="s">
        <v>1728</v>
      </c>
      <c r="P631" s="3" t="s">
        <v>344</v>
      </c>
      <c r="Q631" s="3" t="s">
        <v>1729</v>
      </c>
      <c r="R631" s="3" t="s">
        <v>344</v>
      </c>
      <c r="S631" s="3">
        <v>7.2051049999999996</v>
      </c>
      <c r="T631" s="3">
        <v>9.5541621428599992</v>
      </c>
      <c r="U631" s="3">
        <v>2.55226551718E-2</v>
      </c>
      <c r="V631" s="3">
        <v>1.6576384405600001E-2</v>
      </c>
      <c r="W631" s="3">
        <v>-0.480408809524</v>
      </c>
      <c r="X631" s="2" t="s">
        <v>1730</v>
      </c>
      <c r="Y631" s="3" t="s">
        <v>1731</v>
      </c>
      <c r="Z631" s="3" t="s">
        <v>31</v>
      </c>
      <c r="AA631" s="3" t="s">
        <v>407</v>
      </c>
      <c r="AB631" s="3"/>
      <c r="AC631" s="3" t="s">
        <v>407</v>
      </c>
      <c r="AD631" s="3">
        <v>2</v>
      </c>
      <c r="AE631" s="2" t="s">
        <v>1725</v>
      </c>
      <c r="AF631" s="2" t="s">
        <v>1727</v>
      </c>
    </row>
    <row r="632" spans="1:32" x14ac:dyDescent="0.25">
      <c r="A632" s="2" t="s">
        <v>1066</v>
      </c>
      <c r="B632" s="3">
        <v>1.0382935</v>
      </c>
      <c r="C632" s="2" t="s">
        <v>1067</v>
      </c>
      <c r="D632" s="2" t="s">
        <v>1068</v>
      </c>
      <c r="E632" s="3" t="s">
        <v>512</v>
      </c>
      <c r="F632" s="3" t="s">
        <v>316</v>
      </c>
      <c r="G632" s="3" t="s">
        <v>317</v>
      </c>
      <c r="H632" s="2" t="s">
        <v>2618</v>
      </c>
      <c r="I632" s="3">
        <v>1.00779679094E-2</v>
      </c>
      <c r="J632" s="3">
        <v>3.6871000000000001E-2</v>
      </c>
      <c r="K632" s="3">
        <v>-1.9358816666700001</v>
      </c>
      <c r="L632" s="3">
        <v>-1.0382935</v>
      </c>
      <c r="M632" s="3"/>
      <c r="N632" s="3" t="s">
        <v>512</v>
      </c>
      <c r="O632" s="3" t="s">
        <v>2619</v>
      </c>
      <c r="P632" s="3" t="s">
        <v>2620</v>
      </c>
      <c r="Q632" s="3" t="s">
        <v>2621</v>
      </c>
      <c r="R632" s="3" t="s">
        <v>2622</v>
      </c>
      <c r="S632" s="3">
        <v>7.5144650000000004</v>
      </c>
      <c r="T632" s="3">
        <v>7.6430594999999997</v>
      </c>
      <c r="U632" s="3">
        <v>1.00779679094E-2</v>
      </c>
      <c r="V632" s="3">
        <v>3.9544930192199996E-3</v>
      </c>
      <c r="W632" s="3">
        <v>-0.89758816666700003</v>
      </c>
      <c r="X632" s="2" t="s">
        <v>1071</v>
      </c>
      <c r="Y632" s="3" t="s">
        <v>2623</v>
      </c>
      <c r="Z632" s="3" t="s">
        <v>32</v>
      </c>
      <c r="AA632" s="3" t="s">
        <v>512</v>
      </c>
      <c r="AB632" s="3"/>
      <c r="AC632" s="3" t="s">
        <v>1073</v>
      </c>
      <c r="AD632" s="3">
        <v>2</v>
      </c>
      <c r="AE632" s="2" t="s">
        <v>1067</v>
      </c>
      <c r="AF632" s="2" t="s">
        <v>2618</v>
      </c>
    </row>
    <row r="633" spans="1:32" x14ac:dyDescent="0.25">
      <c r="A633" s="2" t="s">
        <v>1845</v>
      </c>
      <c r="B633" s="3">
        <v>-1.1760136111099999</v>
      </c>
      <c r="C633" s="2" t="s">
        <v>1846</v>
      </c>
      <c r="D633" s="2" t="s">
        <v>1847</v>
      </c>
      <c r="E633" s="3" t="s">
        <v>315</v>
      </c>
      <c r="F633" s="3" t="s">
        <v>2805</v>
      </c>
      <c r="G633" s="3" t="s">
        <v>317</v>
      </c>
      <c r="H633" s="2" t="s">
        <v>4216</v>
      </c>
      <c r="I633" s="3">
        <v>8.36359346794E-3</v>
      </c>
      <c r="J633" s="3">
        <v>3.6928000000000002E-2</v>
      </c>
      <c r="K633" s="3">
        <v>0.227191666667</v>
      </c>
      <c r="L633" s="3">
        <v>1.1760136111099999</v>
      </c>
      <c r="M633" s="3" t="s">
        <v>315</v>
      </c>
      <c r="N633" s="3"/>
      <c r="O633" s="3" t="s">
        <v>3273</v>
      </c>
      <c r="P633" s="3" t="s">
        <v>3274</v>
      </c>
      <c r="Q633" s="3" t="s">
        <v>3275</v>
      </c>
      <c r="R633" s="3" t="s">
        <v>517</v>
      </c>
      <c r="S633" s="3">
        <v>8.083615</v>
      </c>
      <c r="T633" s="3">
        <v>9.3166808333300004</v>
      </c>
      <c r="U633" s="3">
        <v>8.36359346794E-3</v>
      </c>
      <c r="V633" s="3">
        <v>0.40478785766800002</v>
      </c>
      <c r="W633" s="3">
        <v>-0.94882194444400003</v>
      </c>
      <c r="X633" s="2" t="s">
        <v>1853</v>
      </c>
      <c r="Y633" s="3" t="s">
        <v>4217</v>
      </c>
      <c r="Z633" s="3" t="s">
        <v>31</v>
      </c>
      <c r="AA633" s="3" t="s">
        <v>315</v>
      </c>
      <c r="AB633" s="3" t="s">
        <v>453</v>
      </c>
      <c r="AC633" s="3" t="s">
        <v>1855</v>
      </c>
      <c r="AD633" s="3">
        <v>3</v>
      </c>
      <c r="AE633" s="2" t="s">
        <v>1846</v>
      </c>
      <c r="AF633" s="2" t="s">
        <v>4216</v>
      </c>
    </row>
    <row r="634" spans="1:32" x14ac:dyDescent="0.25">
      <c r="A634" s="2" t="s">
        <v>4541</v>
      </c>
      <c r="B634" s="3">
        <v>-1.23598128205</v>
      </c>
      <c r="C634" s="2" t="s">
        <v>4542</v>
      </c>
      <c r="D634" s="2" t="s">
        <v>4543</v>
      </c>
      <c r="E634" s="3" t="s">
        <v>906</v>
      </c>
      <c r="F634" s="3" t="s">
        <v>2805</v>
      </c>
      <c r="G634" s="3" t="s">
        <v>317</v>
      </c>
      <c r="H634" s="2" t="s">
        <v>4544</v>
      </c>
      <c r="I634" s="3">
        <v>1.14787064641E-2</v>
      </c>
      <c r="J634" s="3">
        <v>3.6942999999999997E-2</v>
      </c>
      <c r="K634" s="3">
        <v>1.17771166667</v>
      </c>
      <c r="L634" s="3">
        <v>1.23598128205</v>
      </c>
      <c r="M634" s="3" t="s">
        <v>906</v>
      </c>
      <c r="N634" s="3"/>
      <c r="O634" s="3" t="s">
        <v>4545</v>
      </c>
      <c r="P634" s="3" t="s">
        <v>4546</v>
      </c>
      <c r="Q634" s="3" t="s">
        <v>4547</v>
      </c>
      <c r="R634" s="3" t="s">
        <v>4548</v>
      </c>
      <c r="S634" s="3">
        <v>5.1044150000000004</v>
      </c>
      <c r="T634" s="3">
        <v>7.0945819230799998</v>
      </c>
      <c r="U634" s="3">
        <v>1.14787064641E-2</v>
      </c>
      <c r="V634" s="3">
        <v>1.48654429327E-2</v>
      </c>
      <c r="W634" s="3">
        <v>-5.8269615384600001E-2</v>
      </c>
      <c r="X634" s="2" t="s">
        <v>4549</v>
      </c>
      <c r="Y634" s="3" t="s">
        <v>4550</v>
      </c>
      <c r="Z634" s="3" t="s">
        <v>31</v>
      </c>
      <c r="AA634" s="3" t="s">
        <v>906</v>
      </c>
      <c r="AB634" s="3"/>
      <c r="AC634" s="3" t="s">
        <v>364</v>
      </c>
      <c r="AD634" s="3">
        <v>2</v>
      </c>
      <c r="AE634" s="2" t="s">
        <v>4542</v>
      </c>
      <c r="AF634" s="2" t="s">
        <v>4544</v>
      </c>
    </row>
    <row r="635" spans="1:32" x14ac:dyDescent="0.25">
      <c r="A635" s="2" t="s">
        <v>2576</v>
      </c>
      <c r="B635" s="3">
        <v>1.04584714286</v>
      </c>
      <c r="C635" s="2" t="s">
        <v>2577</v>
      </c>
      <c r="D635" s="2" t="s">
        <v>2578</v>
      </c>
      <c r="E635" s="3" t="s">
        <v>1088</v>
      </c>
      <c r="F635" s="3" t="s">
        <v>316</v>
      </c>
      <c r="G635" s="3" t="s">
        <v>317</v>
      </c>
      <c r="H635" s="2" t="s">
        <v>2579</v>
      </c>
      <c r="I635" s="3">
        <v>3.6949999999999997E-2</v>
      </c>
      <c r="J635" s="3">
        <v>3.6949999999999997E-2</v>
      </c>
      <c r="K635" s="3">
        <v>-1.52434</v>
      </c>
      <c r="L635" s="3">
        <v>-1.04584714286</v>
      </c>
      <c r="M635" s="3"/>
      <c r="N635" s="3" t="s">
        <v>1088</v>
      </c>
      <c r="O635" s="3" t="s">
        <v>344</v>
      </c>
      <c r="P635" s="3" t="s">
        <v>344</v>
      </c>
      <c r="Q635" s="3"/>
      <c r="R635" s="3" t="s">
        <v>2580</v>
      </c>
      <c r="S635" s="3">
        <v>6.8692099999999998</v>
      </c>
      <c r="T635" s="3">
        <v>7.0466857142899997</v>
      </c>
      <c r="U635" s="3">
        <v>4.3837731548800003E-2</v>
      </c>
      <c r="V635" s="3">
        <v>2.16065216671E-2</v>
      </c>
      <c r="W635" s="3">
        <v>-0.47849285714299999</v>
      </c>
      <c r="X635" s="2" t="s">
        <v>2581</v>
      </c>
      <c r="Y635" s="3" t="s">
        <v>2582</v>
      </c>
      <c r="Z635" s="3" t="s">
        <v>31</v>
      </c>
      <c r="AA635" s="3" t="s">
        <v>1088</v>
      </c>
      <c r="AB635" s="3" t="s">
        <v>801</v>
      </c>
      <c r="AC635" s="3" t="s">
        <v>536</v>
      </c>
      <c r="AD635" s="3">
        <v>4</v>
      </c>
      <c r="AE635" s="2" t="s">
        <v>2577</v>
      </c>
      <c r="AF635" s="2" t="s">
        <v>2579</v>
      </c>
    </row>
    <row r="636" spans="1:32" x14ac:dyDescent="0.25">
      <c r="A636" s="2" t="s">
        <v>3333</v>
      </c>
      <c r="B636" s="3">
        <v>-1.0879725</v>
      </c>
      <c r="C636" s="2" t="s">
        <v>3334</v>
      </c>
      <c r="D636" s="2" t="s">
        <v>3335</v>
      </c>
      <c r="E636" s="3" t="s">
        <v>1088</v>
      </c>
      <c r="F636" s="3" t="s">
        <v>2805</v>
      </c>
      <c r="G636" s="3" t="s">
        <v>317</v>
      </c>
      <c r="H636" s="2" t="s">
        <v>3550</v>
      </c>
      <c r="I636" s="3">
        <v>9.4144433919199997E-3</v>
      </c>
      <c r="J636" s="3">
        <v>3.6957999999999998E-2</v>
      </c>
      <c r="K636" s="3">
        <v>1.1126450000000001</v>
      </c>
      <c r="L636" s="3">
        <v>1.0879725</v>
      </c>
      <c r="M636" s="3" t="s">
        <v>1088</v>
      </c>
      <c r="N636" s="3"/>
      <c r="O636" s="3" t="s">
        <v>3337</v>
      </c>
      <c r="P636" s="3" t="s">
        <v>3338</v>
      </c>
      <c r="Q636" s="3" t="s">
        <v>3339</v>
      </c>
      <c r="R636" s="3" t="s">
        <v>3340</v>
      </c>
      <c r="S636" s="3">
        <v>8.8446750000000005</v>
      </c>
      <c r="T636" s="3">
        <v>6.5226375000000001</v>
      </c>
      <c r="U636" s="3">
        <v>9.4144433919199997E-3</v>
      </c>
      <c r="V636" s="3">
        <v>6.9583981042000004E-3</v>
      </c>
      <c r="W636" s="3">
        <v>2.46725E-2</v>
      </c>
      <c r="X636" s="2" t="s">
        <v>3551</v>
      </c>
      <c r="Y636" s="3" t="s">
        <v>3342</v>
      </c>
      <c r="Z636" s="3" t="s">
        <v>32</v>
      </c>
      <c r="AA636" s="3" t="s">
        <v>1088</v>
      </c>
      <c r="AB636" s="3" t="s">
        <v>337</v>
      </c>
      <c r="AC636" s="3" t="s">
        <v>1128</v>
      </c>
      <c r="AD636" s="3">
        <v>3</v>
      </c>
      <c r="AE636" s="2" t="s">
        <v>3334</v>
      </c>
      <c r="AF636" s="2" t="s">
        <v>3550</v>
      </c>
    </row>
    <row r="637" spans="1:32" x14ac:dyDescent="0.25">
      <c r="A637" s="2" t="s">
        <v>5152</v>
      </c>
      <c r="B637" s="3">
        <v>-1.40130722222</v>
      </c>
      <c r="C637" s="2" t="s">
        <v>5153</v>
      </c>
      <c r="D637" s="2" t="s">
        <v>5154</v>
      </c>
      <c r="E637" s="3" t="s">
        <v>489</v>
      </c>
      <c r="F637" s="3" t="s">
        <v>2805</v>
      </c>
      <c r="G637" s="3" t="s">
        <v>317</v>
      </c>
      <c r="H637" s="2" t="s">
        <v>5155</v>
      </c>
      <c r="I637" s="3">
        <v>3.5792107017899998E-2</v>
      </c>
      <c r="J637" s="3">
        <v>3.6976000000000002E-2</v>
      </c>
      <c r="K637" s="3">
        <v>0.51451333333299998</v>
      </c>
      <c r="L637" s="3">
        <v>1.40130722222</v>
      </c>
      <c r="M637" s="3" t="s">
        <v>489</v>
      </c>
      <c r="N637" s="3"/>
      <c r="O637" s="3" t="s">
        <v>5156</v>
      </c>
      <c r="P637" s="3" t="s">
        <v>5157</v>
      </c>
      <c r="Q637" s="3" t="s">
        <v>5158</v>
      </c>
      <c r="R637" s="3" t="s">
        <v>344</v>
      </c>
      <c r="S637" s="3">
        <v>11.797129999999999</v>
      </c>
      <c r="T637" s="3">
        <v>9.8142899999999997</v>
      </c>
      <c r="U637" s="3">
        <v>3.5792107017899998E-2</v>
      </c>
      <c r="V637" s="3">
        <v>3.6556003166499998E-2</v>
      </c>
      <c r="W637" s="3">
        <v>-0.88679388888900001</v>
      </c>
      <c r="X637" s="2" t="s">
        <v>5159</v>
      </c>
      <c r="Y637" s="3" t="s">
        <v>5160</v>
      </c>
      <c r="Z637" s="3" t="s">
        <v>32</v>
      </c>
      <c r="AA637" s="3" t="s">
        <v>443</v>
      </c>
      <c r="AB637" s="3"/>
      <c r="AC637" s="3" t="s">
        <v>840</v>
      </c>
      <c r="AD637" s="3">
        <v>2</v>
      </c>
      <c r="AE637" s="2" t="s">
        <v>5153</v>
      </c>
      <c r="AF637" s="2" t="s">
        <v>5155</v>
      </c>
    </row>
    <row r="638" spans="1:32" x14ac:dyDescent="0.25">
      <c r="A638" s="2" t="s">
        <v>846</v>
      </c>
      <c r="B638" s="3">
        <v>1.53117833333</v>
      </c>
      <c r="C638" s="2" t="s">
        <v>847</v>
      </c>
      <c r="D638" s="2" t="s">
        <v>848</v>
      </c>
      <c r="E638" s="3" t="s">
        <v>1124</v>
      </c>
      <c r="F638" s="3" t="s">
        <v>316</v>
      </c>
      <c r="G638" s="3" t="s">
        <v>317</v>
      </c>
      <c r="H638" s="2" t="s">
        <v>1125</v>
      </c>
      <c r="I638" s="3">
        <v>3.7203E-2</v>
      </c>
      <c r="J638" s="3">
        <v>3.7203E-2</v>
      </c>
      <c r="K638" s="3">
        <v>-1.6370116666700001</v>
      </c>
      <c r="L638" s="3">
        <v>-1.53117833333</v>
      </c>
      <c r="M638" s="3"/>
      <c r="N638" s="3" t="s">
        <v>1124</v>
      </c>
      <c r="O638" s="3" t="s">
        <v>850</v>
      </c>
      <c r="P638" s="3" t="s">
        <v>851</v>
      </c>
      <c r="Q638" s="3" t="s">
        <v>852</v>
      </c>
      <c r="R638" s="3" t="s">
        <v>853</v>
      </c>
      <c r="S638" s="3">
        <v>8.7128350000000001</v>
      </c>
      <c r="T638" s="3">
        <v>8.7284100000000002</v>
      </c>
      <c r="U638" s="3">
        <v>4.5799963802099997E-2</v>
      </c>
      <c r="V638" s="3">
        <v>0.121364139622</v>
      </c>
      <c r="W638" s="3">
        <v>-0.105833333333</v>
      </c>
      <c r="X638" s="2" t="s">
        <v>854</v>
      </c>
      <c r="Y638" s="3" t="s">
        <v>1126</v>
      </c>
      <c r="Z638" s="3" t="s">
        <v>32</v>
      </c>
      <c r="AA638" s="3" t="s">
        <v>1127</v>
      </c>
      <c r="AB638" s="3"/>
      <c r="AC638" s="3" t="s">
        <v>856</v>
      </c>
      <c r="AD638" s="3">
        <v>2</v>
      </c>
      <c r="AE638" s="2" t="s">
        <v>847</v>
      </c>
      <c r="AF638" s="2" t="s">
        <v>1125</v>
      </c>
    </row>
    <row r="639" spans="1:32" x14ac:dyDescent="0.25">
      <c r="A639" s="2" t="s">
        <v>4306</v>
      </c>
      <c r="B639" s="3">
        <v>-1.1889274999999999</v>
      </c>
      <c r="C639" s="2" t="s">
        <v>4307</v>
      </c>
      <c r="D639" s="2" t="s">
        <v>4308</v>
      </c>
      <c r="E639" s="3" t="s">
        <v>1709</v>
      </c>
      <c r="F639" s="3" t="s">
        <v>2805</v>
      </c>
      <c r="G639" s="3" t="s">
        <v>317</v>
      </c>
      <c r="H639" s="2" t="s">
        <v>4309</v>
      </c>
      <c r="I639" s="3">
        <v>1.2572385097900001E-2</v>
      </c>
      <c r="J639" s="3">
        <v>3.7247000000000002E-2</v>
      </c>
      <c r="K639" s="3">
        <v>0.107426666667</v>
      </c>
      <c r="L639" s="3">
        <v>1.1889274999999999</v>
      </c>
      <c r="M639" s="3" t="s">
        <v>1709</v>
      </c>
      <c r="N639" s="3"/>
      <c r="O639" s="3" t="s">
        <v>4310</v>
      </c>
      <c r="P639" s="3" t="s">
        <v>344</v>
      </c>
      <c r="Q639" s="3" t="s">
        <v>4311</v>
      </c>
      <c r="R639" s="3" t="s">
        <v>344</v>
      </c>
      <c r="S639" s="3">
        <v>9.56935</v>
      </c>
      <c r="T639" s="3">
        <v>10.3619225</v>
      </c>
      <c r="U639" s="3">
        <v>1.2572385097900001E-2</v>
      </c>
      <c r="V639" s="3">
        <v>0.62930772398199997</v>
      </c>
      <c r="W639" s="3">
        <v>-1.08150083333</v>
      </c>
      <c r="X639" s="2" t="s">
        <v>4312</v>
      </c>
      <c r="Y639" s="3" t="s">
        <v>4313</v>
      </c>
      <c r="Z639" s="3" t="s">
        <v>32</v>
      </c>
      <c r="AA639" s="3" t="s">
        <v>431</v>
      </c>
      <c r="AB639" s="3" t="s">
        <v>2036</v>
      </c>
      <c r="AC639" s="3" t="s">
        <v>828</v>
      </c>
      <c r="AD639" s="3">
        <v>3</v>
      </c>
      <c r="AE639" s="2" t="s">
        <v>4307</v>
      </c>
      <c r="AF639" s="2" t="s">
        <v>4309</v>
      </c>
    </row>
    <row r="640" spans="1:32" x14ac:dyDescent="0.25">
      <c r="A640" s="2" t="s">
        <v>1035</v>
      </c>
      <c r="B640" s="3">
        <v>1.5732699999999999</v>
      </c>
      <c r="C640" s="2" t="s">
        <v>1036</v>
      </c>
      <c r="D640" s="2" t="s">
        <v>1037</v>
      </c>
      <c r="E640" s="3" t="s">
        <v>1038</v>
      </c>
      <c r="F640" s="3" t="s">
        <v>316</v>
      </c>
      <c r="G640" s="3" t="s">
        <v>317</v>
      </c>
      <c r="H640" s="2" t="s">
        <v>1039</v>
      </c>
      <c r="I640" s="3">
        <v>3.5795233515899999E-2</v>
      </c>
      <c r="J640" s="3">
        <v>3.7326999999999999E-2</v>
      </c>
      <c r="K640" s="3">
        <v>-1.6989716666700001</v>
      </c>
      <c r="L640" s="3">
        <v>-1.5732699999999999</v>
      </c>
      <c r="M640" s="3"/>
      <c r="N640" s="3" t="s">
        <v>1038</v>
      </c>
      <c r="O640" s="3" t="s">
        <v>1040</v>
      </c>
      <c r="P640" s="3" t="s">
        <v>1041</v>
      </c>
      <c r="Q640" s="3" t="s">
        <v>1042</v>
      </c>
      <c r="R640" s="3" t="s">
        <v>344</v>
      </c>
      <c r="S640" s="3">
        <v>6.1569050000000001</v>
      </c>
      <c r="T640" s="3">
        <v>7.140695</v>
      </c>
      <c r="U640" s="3">
        <v>3.5795233515899999E-2</v>
      </c>
      <c r="V640" s="3">
        <v>2.8221643053300001E-2</v>
      </c>
      <c r="W640" s="3">
        <v>-0.125701666667</v>
      </c>
      <c r="X640" s="2" t="s">
        <v>1043</v>
      </c>
      <c r="Y640" s="3" t="s">
        <v>1044</v>
      </c>
      <c r="Z640" s="3" t="s">
        <v>32</v>
      </c>
      <c r="AA640" s="3" t="s">
        <v>793</v>
      </c>
      <c r="AB640" s="3" t="s">
        <v>453</v>
      </c>
      <c r="AC640" s="3" t="s">
        <v>1045</v>
      </c>
      <c r="AD640" s="3">
        <v>3</v>
      </c>
      <c r="AE640" s="2" t="s">
        <v>1036</v>
      </c>
      <c r="AF640" s="2" t="s">
        <v>1039</v>
      </c>
    </row>
    <row r="641" spans="1:32" x14ac:dyDescent="0.25">
      <c r="A641" s="2" t="s">
        <v>3365</v>
      </c>
      <c r="B641" s="3">
        <v>-1.0711670370399999</v>
      </c>
      <c r="C641" s="2" t="s">
        <v>3366</v>
      </c>
      <c r="D641" s="2" t="s">
        <v>3367</v>
      </c>
      <c r="E641" s="3" t="s">
        <v>891</v>
      </c>
      <c r="F641" s="3" t="s">
        <v>2805</v>
      </c>
      <c r="G641" s="3" t="s">
        <v>317</v>
      </c>
      <c r="H641" s="2" t="s">
        <v>3368</v>
      </c>
      <c r="I641" s="3">
        <v>1.2353751962599999E-2</v>
      </c>
      <c r="J641" s="3">
        <v>3.7328E-2</v>
      </c>
      <c r="K641" s="3">
        <v>0.36357499999999998</v>
      </c>
      <c r="L641" s="3">
        <v>1.0711670370399999</v>
      </c>
      <c r="M641" s="3" t="s">
        <v>891</v>
      </c>
      <c r="N641" s="3"/>
      <c r="O641" s="3" t="s">
        <v>3369</v>
      </c>
      <c r="P641" s="3" t="s">
        <v>344</v>
      </c>
      <c r="Q641" s="3" t="s">
        <v>3370</v>
      </c>
      <c r="R641" s="3" t="s">
        <v>344</v>
      </c>
      <c r="S641" s="3">
        <v>10.896915</v>
      </c>
      <c r="T641" s="3">
        <v>9.7390461111099995</v>
      </c>
      <c r="U641" s="3">
        <v>1.2353751962599999E-2</v>
      </c>
      <c r="V641" s="3">
        <v>0.217461862358</v>
      </c>
      <c r="W641" s="3">
        <v>-0.70759203703700002</v>
      </c>
      <c r="X641" s="2" t="s">
        <v>3371</v>
      </c>
      <c r="Y641" s="3" t="s">
        <v>3372</v>
      </c>
      <c r="Z641" s="3" t="s">
        <v>32</v>
      </c>
      <c r="AA641" s="3" t="s">
        <v>1709</v>
      </c>
      <c r="AB641" s="3" t="s">
        <v>813</v>
      </c>
      <c r="AC641" s="3" t="s">
        <v>3373</v>
      </c>
      <c r="AD641" s="3">
        <v>3</v>
      </c>
      <c r="AE641" s="2" t="s">
        <v>3366</v>
      </c>
      <c r="AF641" s="2" t="s">
        <v>3368</v>
      </c>
    </row>
    <row r="642" spans="1:32" x14ac:dyDescent="0.25">
      <c r="A642" s="2" t="s">
        <v>5491</v>
      </c>
      <c r="B642" s="3">
        <v>-1.5349921666699999</v>
      </c>
      <c r="C642" s="2" t="s">
        <v>234</v>
      </c>
      <c r="D642" s="2" t="s">
        <v>5492</v>
      </c>
      <c r="E642" s="3" t="s">
        <v>5493</v>
      </c>
      <c r="F642" s="3" t="s">
        <v>2805</v>
      </c>
      <c r="G642" s="3" t="s">
        <v>317</v>
      </c>
      <c r="H642" s="2" t="s">
        <v>5494</v>
      </c>
      <c r="I642" s="3">
        <v>3.7332999999999998E-2</v>
      </c>
      <c r="J642" s="3">
        <v>3.7332999999999998E-2</v>
      </c>
      <c r="K642" s="3">
        <v>0.41240666666699999</v>
      </c>
      <c r="L642" s="3">
        <v>1.5349921666699999</v>
      </c>
      <c r="M642" s="3" t="s">
        <v>5493</v>
      </c>
      <c r="N642" s="3"/>
      <c r="O642" s="3" t="s">
        <v>344</v>
      </c>
      <c r="P642" s="3" t="s">
        <v>344</v>
      </c>
      <c r="Q642" s="3"/>
      <c r="R642" s="3" t="s">
        <v>344</v>
      </c>
      <c r="S642" s="3">
        <v>10.062620000000001</v>
      </c>
      <c r="T642" s="3">
        <v>8.0396324999999997</v>
      </c>
      <c r="U642" s="3">
        <v>3.9713877012399999E-2</v>
      </c>
      <c r="V642" s="3">
        <v>0.21495729289500001</v>
      </c>
      <c r="W642" s="3">
        <v>-1.1225855</v>
      </c>
      <c r="X642" s="2" t="s">
        <v>5495</v>
      </c>
      <c r="Y642" s="3" t="s">
        <v>5496</v>
      </c>
      <c r="Z642" s="3" t="s">
        <v>31</v>
      </c>
      <c r="AA642" s="3" t="s">
        <v>531</v>
      </c>
      <c r="AB642" s="3"/>
      <c r="AC642" s="3" t="s">
        <v>531</v>
      </c>
      <c r="AD642" s="3">
        <v>2</v>
      </c>
      <c r="AE642" s="2" t="s">
        <v>234</v>
      </c>
      <c r="AF642" s="2" t="s">
        <v>5494</v>
      </c>
    </row>
    <row r="643" spans="1:32" x14ac:dyDescent="0.25">
      <c r="A643" s="2" t="s">
        <v>721</v>
      </c>
      <c r="B643" s="3">
        <v>1.78845916667</v>
      </c>
      <c r="C643" s="2" t="s">
        <v>722</v>
      </c>
      <c r="D643" s="2" t="s">
        <v>723</v>
      </c>
      <c r="E643" s="3" t="s">
        <v>582</v>
      </c>
      <c r="F643" s="3" t="s">
        <v>316</v>
      </c>
      <c r="G643" s="3" t="s">
        <v>317</v>
      </c>
      <c r="H643" s="2" t="s">
        <v>724</v>
      </c>
      <c r="I643" s="3">
        <v>8.9876969171100007E-3</v>
      </c>
      <c r="J643" s="3">
        <v>3.7358000000000002E-2</v>
      </c>
      <c r="K643" s="3">
        <v>-1.0990599999999999</v>
      </c>
      <c r="L643" s="3">
        <v>-1.78845916667</v>
      </c>
      <c r="M643" s="3"/>
      <c r="N643" s="3" t="s">
        <v>582</v>
      </c>
      <c r="O643" s="3" t="s">
        <v>725</v>
      </c>
      <c r="P643" s="3" t="s">
        <v>344</v>
      </c>
      <c r="Q643" s="3" t="s">
        <v>726</v>
      </c>
      <c r="R643" s="3" t="s">
        <v>344</v>
      </c>
      <c r="S643" s="3">
        <v>7.6008899999999997</v>
      </c>
      <c r="T643" s="3">
        <v>11.427565833299999</v>
      </c>
      <c r="U643" s="3">
        <v>8.9876969171100007E-3</v>
      </c>
      <c r="V643" s="3">
        <v>0.102108776215</v>
      </c>
      <c r="W643" s="3">
        <v>0.68939916666699996</v>
      </c>
      <c r="X643" s="2" t="s">
        <v>727</v>
      </c>
      <c r="Y643" s="3" t="s">
        <v>728</v>
      </c>
      <c r="Z643" s="3" t="s">
        <v>32</v>
      </c>
      <c r="AA643" s="3" t="s">
        <v>582</v>
      </c>
      <c r="AB643" s="3" t="s">
        <v>395</v>
      </c>
      <c r="AC643" s="3" t="s">
        <v>729</v>
      </c>
      <c r="AD643" s="3">
        <v>3</v>
      </c>
      <c r="AE643" s="2" t="s">
        <v>722</v>
      </c>
      <c r="AF643" s="2" t="s">
        <v>724</v>
      </c>
    </row>
    <row r="644" spans="1:32" x14ac:dyDescent="0.25">
      <c r="A644" s="2" t="s">
        <v>930</v>
      </c>
      <c r="B644" s="3">
        <v>1.2618125</v>
      </c>
      <c r="C644" s="2" t="s">
        <v>931</v>
      </c>
      <c r="D644" s="2" t="s">
        <v>932</v>
      </c>
      <c r="E644" s="3" t="s">
        <v>906</v>
      </c>
      <c r="F644" s="3" t="s">
        <v>316</v>
      </c>
      <c r="G644" s="3" t="s">
        <v>317</v>
      </c>
      <c r="H644" s="2" t="s">
        <v>1649</v>
      </c>
      <c r="I644" s="3">
        <v>1.0999573313500001E-2</v>
      </c>
      <c r="J644" s="3">
        <v>3.7468000000000001E-2</v>
      </c>
      <c r="K644" s="3">
        <v>-0.68884000000000001</v>
      </c>
      <c r="L644" s="3">
        <v>-1.2618125</v>
      </c>
      <c r="M644" s="3"/>
      <c r="N644" s="3" t="s">
        <v>906</v>
      </c>
      <c r="O644" s="3" t="s">
        <v>1134</v>
      </c>
      <c r="P644" s="3" t="s">
        <v>935</v>
      </c>
      <c r="Q644" s="3" t="s">
        <v>1135</v>
      </c>
      <c r="R644" s="3" t="s">
        <v>1136</v>
      </c>
      <c r="S644" s="3">
        <v>8.6071299999999997</v>
      </c>
      <c r="T644" s="3">
        <v>9.1841275000000007</v>
      </c>
      <c r="U644" s="3">
        <v>1.0999573313500001E-2</v>
      </c>
      <c r="V644" s="3">
        <v>6.2547540740099994E-2</v>
      </c>
      <c r="W644" s="3">
        <v>0.5729725</v>
      </c>
      <c r="X644" s="2" t="s">
        <v>937</v>
      </c>
      <c r="Y644" s="3" t="s">
        <v>1650</v>
      </c>
      <c r="Z644" s="3" t="s">
        <v>32</v>
      </c>
      <c r="AA644" s="3" t="s">
        <v>906</v>
      </c>
      <c r="AB644" s="3"/>
      <c r="AC644" s="3" t="s">
        <v>939</v>
      </c>
      <c r="AD644" s="3">
        <v>2</v>
      </c>
      <c r="AE644" s="2" t="s">
        <v>931</v>
      </c>
      <c r="AF644" s="2" t="s">
        <v>1649</v>
      </c>
    </row>
    <row r="645" spans="1:32" x14ac:dyDescent="0.25">
      <c r="A645" s="2" t="s">
        <v>4440</v>
      </c>
      <c r="B645" s="3">
        <v>-1.2163994444399999</v>
      </c>
      <c r="C645" s="2" t="s">
        <v>4441</v>
      </c>
      <c r="D645" s="2" t="s">
        <v>4442</v>
      </c>
      <c r="E645" s="3" t="s">
        <v>652</v>
      </c>
      <c r="F645" s="3" t="s">
        <v>2805</v>
      </c>
      <c r="G645" s="3" t="s">
        <v>317</v>
      </c>
      <c r="H645" s="2" t="s">
        <v>4443</v>
      </c>
      <c r="I645" s="3">
        <v>2.4940809459199999E-2</v>
      </c>
      <c r="J645" s="3">
        <v>3.7497999999999997E-2</v>
      </c>
      <c r="K645" s="3">
        <v>6.7378333333299997E-2</v>
      </c>
      <c r="L645" s="3">
        <v>1.2163994444399999</v>
      </c>
      <c r="M645" s="3" t="s">
        <v>652</v>
      </c>
      <c r="N645" s="3"/>
      <c r="O645" s="3" t="s">
        <v>4444</v>
      </c>
      <c r="P645" s="3" t="s">
        <v>344</v>
      </c>
      <c r="Q645" s="3" t="s">
        <v>4445</v>
      </c>
      <c r="R645" s="3" t="s">
        <v>344</v>
      </c>
      <c r="S645" s="3">
        <v>9.8027350000000002</v>
      </c>
      <c r="T645" s="3">
        <v>12.197763333299999</v>
      </c>
      <c r="U645" s="3">
        <v>2.4940809459199999E-2</v>
      </c>
      <c r="V645" s="3">
        <v>0.152984433393</v>
      </c>
      <c r="W645" s="3">
        <v>-1.1490211111099999</v>
      </c>
      <c r="X645" s="2" t="s">
        <v>4446</v>
      </c>
      <c r="Y645" s="3" t="s">
        <v>4447</v>
      </c>
      <c r="Z645" s="3" t="s">
        <v>32</v>
      </c>
      <c r="AA645" s="3" t="s">
        <v>652</v>
      </c>
      <c r="AB645" s="3" t="s">
        <v>1144</v>
      </c>
      <c r="AC645" s="3" t="s">
        <v>412</v>
      </c>
      <c r="AD645" s="3">
        <v>4</v>
      </c>
      <c r="AE645" s="2" t="s">
        <v>4441</v>
      </c>
      <c r="AF645" s="2" t="s">
        <v>4443</v>
      </c>
    </row>
    <row r="646" spans="1:32" x14ac:dyDescent="0.25">
      <c r="A646" s="2" t="s">
        <v>6062</v>
      </c>
      <c r="B646" s="3">
        <v>-2.4822866666699999</v>
      </c>
      <c r="C646" s="2" t="s">
        <v>53</v>
      </c>
      <c r="D646" s="2" t="s">
        <v>6063</v>
      </c>
      <c r="E646" s="3" t="s">
        <v>315</v>
      </c>
      <c r="F646" s="3" t="s">
        <v>2805</v>
      </c>
      <c r="G646" s="3" t="s">
        <v>317</v>
      </c>
      <c r="H646" s="2" t="s">
        <v>6064</v>
      </c>
      <c r="I646" s="3">
        <v>9.1704630763799998E-3</v>
      </c>
      <c r="J646" s="3">
        <v>3.7579000000000001E-2</v>
      </c>
      <c r="K646" s="3">
        <v>1.08053333333</v>
      </c>
      <c r="L646" s="3">
        <v>2.4822866666699999</v>
      </c>
      <c r="M646" s="3" t="s">
        <v>315</v>
      </c>
      <c r="N646" s="3"/>
      <c r="O646" s="3" t="s">
        <v>6065</v>
      </c>
      <c r="P646" s="3" t="s">
        <v>6066</v>
      </c>
      <c r="Q646" s="3" t="s">
        <v>6067</v>
      </c>
      <c r="R646" s="3" t="s">
        <v>344</v>
      </c>
      <c r="S646" s="3">
        <v>7.3919600000000001</v>
      </c>
      <c r="T646" s="3">
        <v>8.1317649999999997</v>
      </c>
      <c r="U646" s="3">
        <v>9.1704630763799998E-3</v>
      </c>
      <c r="V646" s="3">
        <v>6.43103866356E-2</v>
      </c>
      <c r="W646" s="3">
        <v>-1.4017533333300001</v>
      </c>
      <c r="X646" s="2" t="s">
        <v>6068</v>
      </c>
      <c r="Y646" s="3" t="s">
        <v>6069</v>
      </c>
      <c r="Z646" s="3" t="s">
        <v>32</v>
      </c>
      <c r="AA646" s="3" t="s">
        <v>315</v>
      </c>
      <c r="AB646" s="3" t="s">
        <v>1506</v>
      </c>
      <c r="AC646" s="3" t="s">
        <v>3923</v>
      </c>
      <c r="AD646" s="3">
        <v>5</v>
      </c>
      <c r="AE646" s="2" t="s">
        <v>53</v>
      </c>
      <c r="AF646" s="2" t="s">
        <v>6064</v>
      </c>
    </row>
    <row r="647" spans="1:32" x14ac:dyDescent="0.25">
      <c r="A647" s="2" t="s">
        <v>3310</v>
      </c>
      <c r="B647" s="3">
        <v>-1.05909125</v>
      </c>
      <c r="C647" s="2" t="s">
        <v>3311</v>
      </c>
      <c r="D647" s="2" t="s">
        <v>3312</v>
      </c>
      <c r="E647" s="3" t="s">
        <v>652</v>
      </c>
      <c r="F647" s="3" t="s">
        <v>2805</v>
      </c>
      <c r="G647" s="3" t="s">
        <v>317</v>
      </c>
      <c r="H647" s="2" t="s">
        <v>3313</v>
      </c>
      <c r="I647" s="3">
        <v>1.03416804714E-2</v>
      </c>
      <c r="J647" s="3">
        <v>3.7596999999999998E-2</v>
      </c>
      <c r="K647" s="3">
        <v>0.95591499999999996</v>
      </c>
      <c r="L647" s="3">
        <v>1.05909125</v>
      </c>
      <c r="M647" s="3" t="s">
        <v>652</v>
      </c>
      <c r="N647" s="3"/>
      <c r="O647" s="3" t="s">
        <v>3314</v>
      </c>
      <c r="P647" s="3" t="s">
        <v>3315</v>
      </c>
      <c r="Q647" s="3" t="s">
        <v>3316</v>
      </c>
      <c r="R647" s="3" t="s">
        <v>344</v>
      </c>
      <c r="S647" s="3">
        <v>6.289015</v>
      </c>
      <c r="T647" s="3">
        <v>7.0994062500000004</v>
      </c>
      <c r="U647" s="3">
        <v>1.03416804714E-2</v>
      </c>
      <c r="V647" s="3">
        <v>3.7882675408799998E-2</v>
      </c>
      <c r="W647" s="3">
        <v>-0.10317625</v>
      </c>
      <c r="X647" s="2" t="s">
        <v>3317</v>
      </c>
      <c r="Y647" s="3" t="s">
        <v>3318</v>
      </c>
      <c r="Z647" s="3" t="s">
        <v>32</v>
      </c>
      <c r="AA647" s="3" t="s">
        <v>652</v>
      </c>
      <c r="AB647" s="3" t="s">
        <v>675</v>
      </c>
      <c r="AC647" s="3" t="s">
        <v>3319</v>
      </c>
      <c r="AD647" s="3">
        <v>5</v>
      </c>
      <c r="AE647" s="2" t="s">
        <v>3311</v>
      </c>
      <c r="AF647" s="2" t="s">
        <v>3313</v>
      </c>
    </row>
    <row r="648" spans="1:32" x14ac:dyDescent="0.25">
      <c r="A648" s="2" t="s">
        <v>4725</v>
      </c>
      <c r="B648" s="3">
        <v>-1.2785466666700001</v>
      </c>
      <c r="C648" s="2" t="s">
        <v>4726</v>
      </c>
      <c r="D648" s="2" t="s">
        <v>4727</v>
      </c>
      <c r="E648" s="3" t="s">
        <v>466</v>
      </c>
      <c r="F648" s="3" t="s">
        <v>2805</v>
      </c>
      <c r="G648" s="3" t="s">
        <v>317</v>
      </c>
      <c r="H648" s="2" t="s">
        <v>4728</v>
      </c>
      <c r="I648" s="3">
        <v>3.7734999999999998E-2</v>
      </c>
      <c r="J648" s="3">
        <v>3.7734999999999998E-2</v>
      </c>
      <c r="K648" s="3">
        <v>0.25790000000000002</v>
      </c>
      <c r="L648" s="3">
        <v>1.2785466666700001</v>
      </c>
      <c r="M648" s="3" t="s">
        <v>466</v>
      </c>
      <c r="N648" s="3"/>
      <c r="O648" s="3" t="s">
        <v>4729</v>
      </c>
      <c r="P648" s="3" t="s">
        <v>4730</v>
      </c>
      <c r="Q648" s="3" t="s">
        <v>4731</v>
      </c>
      <c r="R648" s="3" t="s">
        <v>344</v>
      </c>
      <c r="S648" s="3">
        <v>6.3183600000000002</v>
      </c>
      <c r="T648" s="3">
        <v>8.5846466666700003</v>
      </c>
      <c r="U648" s="3">
        <v>4.6224776715300002E-2</v>
      </c>
      <c r="V648" s="3">
        <v>0.65594984934400002</v>
      </c>
      <c r="W648" s="3">
        <v>-1.02064666667</v>
      </c>
      <c r="X648" s="2" t="s">
        <v>4732</v>
      </c>
      <c r="Y648" s="3" t="s">
        <v>4733</v>
      </c>
      <c r="Z648" s="3" t="s">
        <v>32</v>
      </c>
      <c r="AA648" s="3" t="s">
        <v>466</v>
      </c>
      <c r="AB648" s="3" t="s">
        <v>813</v>
      </c>
      <c r="AC648" s="3" t="s">
        <v>3122</v>
      </c>
      <c r="AD648" s="3">
        <v>3</v>
      </c>
      <c r="AE648" s="2" t="s">
        <v>4726</v>
      </c>
      <c r="AF648" s="2" t="s">
        <v>4728</v>
      </c>
    </row>
    <row r="649" spans="1:32" x14ac:dyDescent="0.25">
      <c r="A649" s="2" t="s">
        <v>3865</v>
      </c>
      <c r="B649" s="3">
        <v>-1.1161360606099999</v>
      </c>
      <c r="C649" s="2" t="s">
        <v>3866</v>
      </c>
      <c r="D649" s="2" t="s">
        <v>3867</v>
      </c>
      <c r="E649" s="3" t="s">
        <v>1435</v>
      </c>
      <c r="F649" s="3" t="s">
        <v>2805</v>
      </c>
      <c r="G649" s="3" t="s">
        <v>317</v>
      </c>
      <c r="H649" s="2" t="s">
        <v>3868</v>
      </c>
      <c r="I649" s="3">
        <v>9.70451879558E-3</v>
      </c>
      <c r="J649" s="3">
        <v>3.7762999999999998E-2</v>
      </c>
      <c r="K649" s="3">
        <v>0.123585</v>
      </c>
      <c r="L649" s="3">
        <v>1.1161360606099999</v>
      </c>
      <c r="M649" s="3" t="s">
        <v>1435</v>
      </c>
      <c r="N649" s="3"/>
      <c r="O649" s="3" t="s">
        <v>3869</v>
      </c>
      <c r="P649" s="3" t="s">
        <v>3870</v>
      </c>
      <c r="Q649" s="3" t="s">
        <v>3871</v>
      </c>
      <c r="R649" s="3" t="s">
        <v>344</v>
      </c>
      <c r="S649" s="3">
        <v>8.8252550000000003</v>
      </c>
      <c r="T649" s="3">
        <v>8.68489227273</v>
      </c>
      <c r="U649" s="3">
        <v>9.70451879558E-3</v>
      </c>
      <c r="V649" s="3">
        <v>2.23632141165E-2</v>
      </c>
      <c r="W649" s="3">
        <v>-0.99255106060599996</v>
      </c>
      <c r="X649" s="2" t="s">
        <v>3872</v>
      </c>
      <c r="Y649" s="3" t="s">
        <v>3873</v>
      </c>
      <c r="Z649" s="3" t="s">
        <v>32</v>
      </c>
      <c r="AA649" s="3" t="s">
        <v>1435</v>
      </c>
      <c r="AB649" s="3" t="s">
        <v>675</v>
      </c>
      <c r="AC649" s="3" t="s">
        <v>408</v>
      </c>
      <c r="AD649" s="3">
        <v>5</v>
      </c>
      <c r="AE649" s="2" t="s">
        <v>3866</v>
      </c>
      <c r="AF649" s="2" t="s">
        <v>3868</v>
      </c>
    </row>
    <row r="650" spans="1:32" x14ac:dyDescent="0.25">
      <c r="A650" s="2" t="s">
        <v>312</v>
      </c>
      <c r="B650" s="3">
        <v>2.2501741666699999</v>
      </c>
      <c r="C650" s="2" t="s">
        <v>313</v>
      </c>
      <c r="D650" s="2" t="s">
        <v>314</v>
      </c>
      <c r="E650" s="3" t="s">
        <v>325</v>
      </c>
      <c r="F650" s="3" t="s">
        <v>316</v>
      </c>
      <c r="G650" s="3" t="s">
        <v>317</v>
      </c>
      <c r="H650" s="2" t="s">
        <v>500</v>
      </c>
      <c r="I650" s="3">
        <v>3.7877000000000001E-2</v>
      </c>
      <c r="J650" s="3">
        <v>3.7877000000000001E-2</v>
      </c>
      <c r="K650" s="3">
        <v>-2.1130516666700001</v>
      </c>
      <c r="L650" s="3">
        <v>-2.2501741666699999</v>
      </c>
      <c r="M650" s="3"/>
      <c r="N650" s="3" t="s">
        <v>325</v>
      </c>
      <c r="O650" s="3" t="s">
        <v>501</v>
      </c>
      <c r="P650" s="3" t="s">
        <v>502</v>
      </c>
      <c r="Q650" s="3" t="s">
        <v>503</v>
      </c>
      <c r="R650" s="3" t="s">
        <v>344</v>
      </c>
      <c r="S650" s="3">
        <v>7.382085</v>
      </c>
      <c r="T650" s="3">
        <v>9.0400475</v>
      </c>
      <c r="U650" s="3">
        <v>4.5340043642799997E-2</v>
      </c>
      <c r="V650" s="3">
        <v>4.00947883585E-2</v>
      </c>
      <c r="W650" s="3">
        <v>0.13712250000000001</v>
      </c>
      <c r="X650" s="2" t="s">
        <v>323</v>
      </c>
      <c r="Y650" s="3" t="s">
        <v>504</v>
      </c>
      <c r="Z650" s="3" t="s">
        <v>32</v>
      </c>
      <c r="AA650" s="3" t="s">
        <v>505</v>
      </c>
      <c r="AB650" s="3" t="s">
        <v>506</v>
      </c>
      <c r="AC650" s="3" t="s">
        <v>325</v>
      </c>
      <c r="AD650" s="3">
        <v>3</v>
      </c>
      <c r="AE650" s="2" t="s">
        <v>313</v>
      </c>
      <c r="AF650" s="2" t="s">
        <v>500</v>
      </c>
    </row>
    <row r="651" spans="1:32" x14ac:dyDescent="0.25">
      <c r="A651" s="2" t="s">
        <v>3972</v>
      </c>
      <c r="B651" s="3">
        <v>-1.1338200000000001</v>
      </c>
      <c r="C651" s="2" t="s">
        <v>3973</v>
      </c>
      <c r="D651" s="2" t="s">
        <v>3974</v>
      </c>
      <c r="E651" s="3" t="s">
        <v>891</v>
      </c>
      <c r="F651" s="3" t="s">
        <v>2805</v>
      </c>
      <c r="G651" s="3" t="s">
        <v>317</v>
      </c>
      <c r="H651" s="2" t="s">
        <v>3975</v>
      </c>
      <c r="I651" s="3">
        <v>1.2246749462900001E-2</v>
      </c>
      <c r="J651" s="3">
        <v>3.7967000000000001E-2</v>
      </c>
      <c r="K651" s="3">
        <v>0.16120333333299999</v>
      </c>
      <c r="L651" s="3">
        <v>1.1338200000000001</v>
      </c>
      <c r="M651" s="3" t="s">
        <v>891</v>
      </c>
      <c r="N651" s="3"/>
      <c r="O651" s="3" t="s">
        <v>3976</v>
      </c>
      <c r="P651" s="3" t="s">
        <v>344</v>
      </c>
      <c r="Q651" s="3" t="s">
        <v>3977</v>
      </c>
      <c r="R651" s="3" t="s">
        <v>344</v>
      </c>
      <c r="S651" s="3">
        <v>9.9276999999999997</v>
      </c>
      <c r="T651" s="3">
        <v>9.2926380000000002</v>
      </c>
      <c r="U651" s="3">
        <v>1.2246749462900001E-2</v>
      </c>
      <c r="V651" s="3">
        <v>0.393451728562</v>
      </c>
      <c r="W651" s="3">
        <v>-0.97261666666699997</v>
      </c>
      <c r="X651" s="2" t="s">
        <v>3978</v>
      </c>
      <c r="Y651" s="3" t="s">
        <v>3979</v>
      </c>
      <c r="Z651" s="3" t="s">
        <v>32</v>
      </c>
      <c r="AA651" s="3" t="s">
        <v>391</v>
      </c>
      <c r="AB651" s="3" t="s">
        <v>395</v>
      </c>
      <c r="AC651" s="3" t="s">
        <v>3923</v>
      </c>
      <c r="AD651" s="3">
        <v>3</v>
      </c>
      <c r="AE651" s="2" t="s">
        <v>3973</v>
      </c>
      <c r="AF651" s="2" t="s">
        <v>3975</v>
      </c>
    </row>
    <row r="652" spans="1:32" x14ac:dyDescent="0.25">
      <c r="A652" s="2" t="s">
        <v>2109</v>
      </c>
      <c r="B652" s="3">
        <v>1.1534606862700001</v>
      </c>
      <c r="C652" s="2" t="s">
        <v>2110</v>
      </c>
      <c r="D652" s="2" t="s">
        <v>2111</v>
      </c>
      <c r="E652" s="3" t="s">
        <v>531</v>
      </c>
      <c r="F652" s="3" t="s">
        <v>316</v>
      </c>
      <c r="G652" s="3" t="s">
        <v>317</v>
      </c>
      <c r="H652" s="2" t="s">
        <v>2112</v>
      </c>
      <c r="I652" s="3">
        <v>2.6996752968800001E-2</v>
      </c>
      <c r="J652" s="3">
        <v>3.7990999999999997E-2</v>
      </c>
      <c r="K652" s="3">
        <v>-2.3631383333299998</v>
      </c>
      <c r="L652" s="3">
        <v>-1.1534606862700001</v>
      </c>
      <c r="M652" s="3"/>
      <c r="N652" s="3" t="s">
        <v>531</v>
      </c>
      <c r="O652" s="3" t="s">
        <v>2113</v>
      </c>
      <c r="P652" s="3" t="s">
        <v>2114</v>
      </c>
      <c r="Q652" s="3" t="s">
        <v>2115</v>
      </c>
      <c r="R652" s="3" t="s">
        <v>2116</v>
      </c>
      <c r="S652" s="3">
        <v>7.2520550000000004</v>
      </c>
      <c r="T652" s="3">
        <v>8.9763105882400005</v>
      </c>
      <c r="U652" s="3">
        <v>2.6996752968800001E-2</v>
      </c>
      <c r="V652" s="3">
        <v>2.76982443167E-2</v>
      </c>
      <c r="W652" s="3">
        <v>-1.2096776470599999</v>
      </c>
      <c r="X652" s="2" t="s">
        <v>2117</v>
      </c>
      <c r="Y652" s="3" t="s">
        <v>2118</v>
      </c>
      <c r="Z652" s="3" t="s">
        <v>31</v>
      </c>
      <c r="AA652" s="3" t="s">
        <v>531</v>
      </c>
      <c r="AB652" s="3"/>
      <c r="AC652" s="3" t="s">
        <v>476</v>
      </c>
      <c r="AD652" s="3">
        <v>2</v>
      </c>
      <c r="AE652" s="2" t="s">
        <v>2110</v>
      </c>
      <c r="AF652" s="2" t="s">
        <v>2112</v>
      </c>
    </row>
    <row r="653" spans="1:32" x14ac:dyDescent="0.25">
      <c r="A653" s="2" t="s">
        <v>1161</v>
      </c>
      <c r="B653" s="3">
        <v>1.1515505555600001</v>
      </c>
      <c r="C653" s="2" t="s">
        <v>1162</v>
      </c>
      <c r="D653" s="2" t="s">
        <v>1163</v>
      </c>
      <c r="E653" s="3" t="s">
        <v>1340</v>
      </c>
      <c r="F653" s="3" t="s">
        <v>316</v>
      </c>
      <c r="G653" s="3" t="s">
        <v>317</v>
      </c>
      <c r="H653" s="2" t="s">
        <v>2119</v>
      </c>
      <c r="I653" s="3">
        <v>1.11340421401E-2</v>
      </c>
      <c r="J653" s="3">
        <v>3.7997999999999997E-2</v>
      </c>
      <c r="K653" s="3">
        <v>0.106155</v>
      </c>
      <c r="L653" s="3">
        <v>-1.1515505555600001</v>
      </c>
      <c r="M653" s="3"/>
      <c r="N653" s="3" t="s">
        <v>1340</v>
      </c>
      <c r="O653" s="3" t="s">
        <v>2120</v>
      </c>
      <c r="P653" s="3" t="s">
        <v>344</v>
      </c>
      <c r="Q653" s="3" t="s">
        <v>2121</v>
      </c>
      <c r="R653" s="3" t="s">
        <v>344</v>
      </c>
      <c r="S653" s="3">
        <v>13.840954999999999</v>
      </c>
      <c r="T653" s="3">
        <v>9.2800600000000006</v>
      </c>
      <c r="U653" s="3">
        <v>1.11340421401E-2</v>
      </c>
      <c r="V653" s="3">
        <v>0.59245279066300005</v>
      </c>
      <c r="W653" s="3">
        <v>1.2577055555600001</v>
      </c>
      <c r="X653" s="2" t="s">
        <v>2122</v>
      </c>
      <c r="Y653" s="3" t="s">
        <v>2123</v>
      </c>
      <c r="Z653" s="3" t="s">
        <v>32</v>
      </c>
      <c r="AA653" s="3" t="s">
        <v>1340</v>
      </c>
      <c r="AB653" s="3" t="s">
        <v>2124</v>
      </c>
      <c r="AC653" s="3" t="s">
        <v>1170</v>
      </c>
      <c r="AD653" s="3">
        <v>5</v>
      </c>
      <c r="AE653" s="2" t="s">
        <v>1162</v>
      </c>
      <c r="AF653" s="2" t="s">
        <v>2119</v>
      </c>
    </row>
    <row r="654" spans="1:32" x14ac:dyDescent="0.25">
      <c r="A654" s="2" t="s">
        <v>1066</v>
      </c>
      <c r="B654" s="3">
        <v>1.5626168333299999</v>
      </c>
      <c r="C654" s="2" t="s">
        <v>1067</v>
      </c>
      <c r="D654" s="2" t="s">
        <v>1068</v>
      </c>
      <c r="E654" s="3" t="s">
        <v>315</v>
      </c>
      <c r="F654" s="3" t="s">
        <v>316</v>
      </c>
      <c r="G654" s="3" t="s">
        <v>317</v>
      </c>
      <c r="H654" s="2" t="s">
        <v>1069</v>
      </c>
      <c r="I654" s="3">
        <v>3.8033999999999998E-2</v>
      </c>
      <c r="J654" s="3">
        <v>3.8033999999999998E-2</v>
      </c>
      <c r="K654" s="3">
        <v>-2.4602050000000002</v>
      </c>
      <c r="L654" s="3">
        <v>-1.5626168333299999</v>
      </c>
      <c r="M654" s="3"/>
      <c r="N654" s="3" t="s">
        <v>315</v>
      </c>
      <c r="O654" s="3" t="s">
        <v>344</v>
      </c>
      <c r="P654" s="3" t="s">
        <v>344</v>
      </c>
      <c r="Q654" s="3"/>
      <c r="R654" s="3" t="s">
        <v>1070</v>
      </c>
      <c r="S654" s="3">
        <v>7.8622550000000002</v>
      </c>
      <c r="T654" s="3">
        <v>7.6430594999999997</v>
      </c>
      <c r="U654" s="3">
        <v>4.5695857033100001E-2</v>
      </c>
      <c r="V654" s="3">
        <v>2.4636531527800001E-2</v>
      </c>
      <c r="W654" s="3">
        <v>-0.89758816666700003</v>
      </c>
      <c r="X654" s="2" t="s">
        <v>1071</v>
      </c>
      <c r="Y654" s="3" t="s">
        <v>1072</v>
      </c>
      <c r="Z654" s="3" t="s">
        <v>31</v>
      </c>
      <c r="AA654" s="3" t="s">
        <v>315</v>
      </c>
      <c r="AB654" s="3"/>
      <c r="AC654" s="3" t="s">
        <v>1073</v>
      </c>
      <c r="AD654" s="3">
        <v>2</v>
      </c>
      <c r="AE654" s="2" t="s">
        <v>1067</v>
      </c>
      <c r="AF654" s="2" t="s">
        <v>1069</v>
      </c>
    </row>
    <row r="655" spans="1:32" x14ac:dyDescent="0.25">
      <c r="A655" s="2" t="s">
        <v>1066</v>
      </c>
      <c r="B655" s="3">
        <v>1.45810516667</v>
      </c>
      <c r="C655" s="2" t="s">
        <v>1067</v>
      </c>
      <c r="D655" s="2" t="s">
        <v>1068</v>
      </c>
      <c r="E655" s="3" t="s">
        <v>757</v>
      </c>
      <c r="F655" s="3" t="s">
        <v>316</v>
      </c>
      <c r="G655" s="3" t="s">
        <v>317</v>
      </c>
      <c r="H655" s="2" t="s">
        <v>1252</v>
      </c>
      <c r="I655" s="3">
        <v>1.5189330609999999E-2</v>
      </c>
      <c r="J655" s="3">
        <v>3.8054999999999999E-2</v>
      </c>
      <c r="K655" s="3">
        <v>-2.3556933333300001</v>
      </c>
      <c r="L655" s="3">
        <v>-1.45810516667</v>
      </c>
      <c r="M655" s="3"/>
      <c r="N655" s="3" t="s">
        <v>757</v>
      </c>
      <c r="O655" s="3" t="s">
        <v>1253</v>
      </c>
      <c r="P655" s="3" t="s">
        <v>1254</v>
      </c>
      <c r="Q655" s="3" t="s">
        <v>1255</v>
      </c>
      <c r="R655" s="3" t="s">
        <v>1256</v>
      </c>
      <c r="S655" s="3">
        <v>7.7451400000000001</v>
      </c>
      <c r="T655" s="3">
        <v>7.6430594999999997</v>
      </c>
      <c r="U655" s="3">
        <v>1.5189330609999999E-2</v>
      </c>
      <c r="V655" s="3">
        <v>4.7500605335499997E-3</v>
      </c>
      <c r="W655" s="3">
        <v>-0.89758816666700003</v>
      </c>
      <c r="X655" s="2" t="s">
        <v>1071</v>
      </c>
      <c r="Y655" s="3" t="s">
        <v>1257</v>
      </c>
      <c r="Z655" s="3" t="s">
        <v>32</v>
      </c>
      <c r="AA655" s="3" t="s">
        <v>757</v>
      </c>
      <c r="AB655" s="3"/>
      <c r="AC655" s="3" t="s">
        <v>1073</v>
      </c>
      <c r="AD655" s="3">
        <v>2</v>
      </c>
      <c r="AE655" s="2" t="s">
        <v>1067</v>
      </c>
      <c r="AF655" s="2" t="s">
        <v>1252</v>
      </c>
    </row>
    <row r="656" spans="1:32" x14ac:dyDescent="0.25">
      <c r="A656" s="2" t="s">
        <v>2542</v>
      </c>
      <c r="B656" s="3">
        <v>-1.0858779999999999</v>
      </c>
      <c r="C656" s="2" t="s">
        <v>2543</v>
      </c>
      <c r="D656" s="2" t="s">
        <v>2544</v>
      </c>
      <c r="E656" s="3" t="s">
        <v>454</v>
      </c>
      <c r="F656" s="3" t="s">
        <v>2805</v>
      </c>
      <c r="G656" s="3" t="s">
        <v>317</v>
      </c>
      <c r="H656" s="2" t="s">
        <v>3526</v>
      </c>
      <c r="I656" s="3">
        <v>9.3489835144699995E-3</v>
      </c>
      <c r="J656" s="3">
        <v>3.8135000000000002E-2</v>
      </c>
      <c r="K656" s="3">
        <v>0.123721666667</v>
      </c>
      <c r="L656" s="3">
        <v>1.0858779999999999</v>
      </c>
      <c r="M656" s="3" t="s">
        <v>454</v>
      </c>
      <c r="N656" s="3"/>
      <c r="O656" s="3" t="s">
        <v>3527</v>
      </c>
      <c r="P656" s="3" t="s">
        <v>3528</v>
      </c>
      <c r="Q656" s="3" t="s">
        <v>3529</v>
      </c>
      <c r="R656" s="3" t="s">
        <v>344</v>
      </c>
      <c r="S656" s="3">
        <v>7.4537950000000004</v>
      </c>
      <c r="T656" s="3">
        <v>7.9755089999999997</v>
      </c>
      <c r="U656" s="3">
        <v>9.3489835144699995E-3</v>
      </c>
      <c r="V656" s="3">
        <v>0.21000669191900001</v>
      </c>
      <c r="W656" s="3">
        <v>-0.96215633333299999</v>
      </c>
      <c r="X656" s="2" t="s">
        <v>3530</v>
      </c>
      <c r="Y656" s="3"/>
      <c r="Z656" s="3" t="s">
        <v>32</v>
      </c>
      <c r="AA656" s="3"/>
      <c r="AB656" s="3"/>
      <c r="AC656" s="3" t="s">
        <v>1017</v>
      </c>
      <c r="AD656" s="3">
        <v>2</v>
      </c>
      <c r="AE656" s="2" t="s">
        <v>2543</v>
      </c>
      <c r="AF656" s="2" t="s">
        <v>3526</v>
      </c>
    </row>
    <row r="657" spans="1:32" x14ac:dyDescent="0.25">
      <c r="A657" s="2" t="s">
        <v>6009</v>
      </c>
      <c r="B657" s="3">
        <v>-2.0928794444399998</v>
      </c>
      <c r="C657" s="2" t="s">
        <v>6010</v>
      </c>
      <c r="D657" s="2" t="s">
        <v>6011</v>
      </c>
      <c r="E657" s="3" t="s">
        <v>391</v>
      </c>
      <c r="F657" s="3" t="s">
        <v>2805</v>
      </c>
      <c r="G657" s="3" t="s">
        <v>317</v>
      </c>
      <c r="H657" s="2" t="s">
        <v>6012</v>
      </c>
      <c r="I657" s="3">
        <v>9.5184258920399997E-3</v>
      </c>
      <c r="J657" s="3">
        <v>3.8150999999999997E-2</v>
      </c>
      <c r="K657" s="3">
        <v>1.3363499999999999</v>
      </c>
      <c r="L657" s="3">
        <v>2.0928794444399998</v>
      </c>
      <c r="M657" s="3" t="s">
        <v>391</v>
      </c>
      <c r="N657" s="3"/>
      <c r="O657" s="3" t="s">
        <v>6013</v>
      </c>
      <c r="P657" s="3" t="s">
        <v>6014</v>
      </c>
      <c r="Q657" s="3" t="s">
        <v>6015</v>
      </c>
      <c r="R657" s="3" t="s">
        <v>344</v>
      </c>
      <c r="S657" s="3">
        <v>5.3669000000000002</v>
      </c>
      <c r="T657" s="3">
        <v>11.4456516667</v>
      </c>
      <c r="U657" s="3">
        <v>9.5184258920399997E-3</v>
      </c>
      <c r="V657" s="3">
        <v>2.5510013415100002E-3</v>
      </c>
      <c r="W657" s="3">
        <v>-0.75652944444400005</v>
      </c>
      <c r="X657" s="2" t="s">
        <v>6016</v>
      </c>
      <c r="Y657" s="3" t="s">
        <v>6017</v>
      </c>
      <c r="Z657" s="3" t="s">
        <v>32</v>
      </c>
      <c r="AA657" s="3" t="s">
        <v>891</v>
      </c>
      <c r="AB657" s="3" t="s">
        <v>395</v>
      </c>
      <c r="AC657" s="3" t="s">
        <v>4266</v>
      </c>
      <c r="AD657" s="3">
        <v>3</v>
      </c>
      <c r="AE657" s="2" t="s">
        <v>6010</v>
      </c>
      <c r="AF657" s="2" t="s">
        <v>6012</v>
      </c>
    </row>
    <row r="658" spans="1:32" x14ac:dyDescent="0.25">
      <c r="A658" s="2" t="s">
        <v>3383</v>
      </c>
      <c r="B658" s="3">
        <v>-1.0719698958299999</v>
      </c>
      <c r="C658" s="2" t="s">
        <v>3384</v>
      </c>
      <c r="D658" s="2" t="s">
        <v>3385</v>
      </c>
      <c r="E658" s="3" t="s">
        <v>652</v>
      </c>
      <c r="F658" s="3" t="s">
        <v>2805</v>
      </c>
      <c r="G658" s="3" t="s">
        <v>317</v>
      </c>
      <c r="H658" s="2" t="s">
        <v>3386</v>
      </c>
      <c r="I658" s="3">
        <v>1.30781487625E-2</v>
      </c>
      <c r="J658" s="3">
        <v>3.8429999999999999E-2</v>
      </c>
      <c r="K658" s="3">
        <v>0.161683333333</v>
      </c>
      <c r="L658" s="3">
        <v>1.0719698958299999</v>
      </c>
      <c r="M658" s="3" t="s">
        <v>652</v>
      </c>
      <c r="N658" s="3"/>
      <c r="O658" s="3" t="s">
        <v>3387</v>
      </c>
      <c r="P658" s="3" t="s">
        <v>3388</v>
      </c>
      <c r="Q658" s="3" t="s">
        <v>3389</v>
      </c>
      <c r="R658" s="3" t="s">
        <v>344</v>
      </c>
      <c r="S658" s="3">
        <v>9.0576500000000006</v>
      </c>
      <c r="T658" s="3">
        <v>8.8410859375000008</v>
      </c>
      <c r="U658" s="3">
        <v>1.30781487625E-2</v>
      </c>
      <c r="V658" s="3">
        <v>0.31241549004300001</v>
      </c>
      <c r="W658" s="3">
        <v>-0.91028656249999995</v>
      </c>
      <c r="X658" s="2" t="s">
        <v>3390</v>
      </c>
      <c r="Y658" s="3" t="s">
        <v>3391</v>
      </c>
      <c r="Z658" s="3" t="s">
        <v>31</v>
      </c>
      <c r="AA658" s="3" t="s">
        <v>652</v>
      </c>
      <c r="AB658" s="3"/>
      <c r="AC658" s="3" t="s">
        <v>1017</v>
      </c>
      <c r="AD658" s="3">
        <v>2</v>
      </c>
      <c r="AE658" s="2" t="s">
        <v>3384</v>
      </c>
      <c r="AF658" s="2" t="s">
        <v>3386</v>
      </c>
    </row>
    <row r="659" spans="1:32" x14ac:dyDescent="0.25">
      <c r="A659" s="2" t="s">
        <v>444</v>
      </c>
      <c r="B659" s="3">
        <v>1.6410066666700001</v>
      </c>
      <c r="C659" s="2" t="s">
        <v>78</v>
      </c>
      <c r="D659" s="2" t="s">
        <v>445</v>
      </c>
      <c r="E659" s="3" t="s">
        <v>531</v>
      </c>
      <c r="F659" s="3" t="s">
        <v>316</v>
      </c>
      <c r="G659" s="3" t="s">
        <v>317</v>
      </c>
      <c r="H659" s="2" t="s">
        <v>907</v>
      </c>
      <c r="I659" s="3">
        <v>3.8450999999999999E-2</v>
      </c>
      <c r="J659" s="3">
        <v>3.8450999999999999E-2</v>
      </c>
      <c r="K659" s="3">
        <v>-1.96672166667</v>
      </c>
      <c r="L659" s="3">
        <v>-1.6410066666700001</v>
      </c>
      <c r="M659" s="3"/>
      <c r="N659" s="3" t="s">
        <v>531</v>
      </c>
      <c r="O659" s="3" t="s">
        <v>908</v>
      </c>
      <c r="P659" s="3" t="s">
        <v>909</v>
      </c>
      <c r="Q659" s="3" t="s">
        <v>910</v>
      </c>
      <c r="R659" s="3" t="s">
        <v>911</v>
      </c>
      <c r="S659" s="3">
        <v>7.0310249999999996</v>
      </c>
      <c r="T659" s="3">
        <v>7.9984450000000002</v>
      </c>
      <c r="U659" s="3">
        <v>3.9471641330499997E-2</v>
      </c>
      <c r="V659" s="3">
        <v>1.3945494619399999E-2</v>
      </c>
      <c r="W659" s="3">
        <v>-0.32571499999999998</v>
      </c>
      <c r="X659" s="2" t="s">
        <v>451</v>
      </c>
      <c r="Y659" s="3" t="s">
        <v>912</v>
      </c>
      <c r="Z659" s="3" t="s">
        <v>32</v>
      </c>
      <c r="AA659" s="3" t="s">
        <v>531</v>
      </c>
      <c r="AB659" s="3"/>
      <c r="AC659" s="3" t="s">
        <v>446</v>
      </c>
      <c r="AD659" s="3">
        <v>2</v>
      </c>
      <c r="AE659" s="2" t="s">
        <v>78</v>
      </c>
      <c r="AF659" s="2" t="s">
        <v>907</v>
      </c>
    </row>
    <row r="660" spans="1:32" x14ac:dyDescent="0.25">
      <c r="A660" s="2" t="s">
        <v>2997</v>
      </c>
      <c r="B660" s="3">
        <v>-1.0273033333299999</v>
      </c>
      <c r="C660" s="2" t="s">
        <v>2998</v>
      </c>
      <c r="D660" s="2" t="s">
        <v>2999</v>
      </c>
      <c r="E660" s="3" t="s">
        <v>1127</v>
      </c>
      <c r="F660" s="3" t="s">
        <v>2805</v>
      </c>
      <c r="G660" s="3" t="s">
        <v>317</v>
      </c>
      <c r="H660" s="2" t="s">
        <v>3000</v>
      </c>
      <c r="I660" s="3">
        <v>9.9511502731600004E-3</v>
      </c>
      <c r="J660" s="3">
        <v>3.8471999999999999E-2</v>
      </c>
      <c r="K660" s="3">
        <v>0.65103</v>
      </c>
      <c r="L660" s="3">
        <v>1.0273033333299999</v>
      </c>
      <c r="M660" s="3" t="s">
        <v>1127</v>
      </c>
      <c r="N660" s="3"/>
      <c r="O660" s="3" t="s">
        <v>3001</v>
      </c>
      <c r="P660" s="3" t="s">
        <v>3002</v>
      </c>
      <c r="Q660" s="3" t="s">
        <v>3003</v>
      </c>
      <c r="R660" s="3" t="s">
        <v>344</v>
      </c>
      <c r="S660" s="3">
        <v>5.4921600000000002</v>
      </c>
      <c r="T660" s="3">
        <v>7.10039</v>
      </c>
      <c r="U660" s="3">
        <v>9.9511502731600004E-3</v>
      </c>
      <c r="V660" s="3">
        <v>0.130964458205</v>
      </c>
      <c r="W660" s="3">
        <v>-0.376273333333</v>
      </c>
      <c r="X660" s="2" t="s">
        <v>3004</v>
      </c>
      <c r="Y660" s="3" t="s">
        <v>3005</v>
      </c>
      <c r="Z660" s="3" t="s">
        <v>32</v>
      </c>
      <c r="AA660" s="3" t="s">
        <v>1127</v>
      </c>
      <c r="AB660" s="3" t="s">
        <v>337</v>
      </c>
      <c r="AC660" s="3" t="s">
        <v>1127</v>
      </c>
      <c r="AD660" s="3">
        <v>3</v>
      </c>
      <c r="AE660" s="2" t="s">
        <v>2998</v>
      </c>
      <c r="AF660" s="2" t="s">
        <v>3000</v>
      </c>
    </row>
    <row r="661" spans="1:32" x14ac:dyDescent="0.25">
      <c r="A661" s="2" t="s">
        <v>4068</v>
      </c>
      <c r="B661" s="3">
        <v>-1.15320166667</v>
      </c>
      <c r="C661" s="2" t="s">
        <v>4069</v>
      </c>
      <c r="D661" s="2" t="s">
        <v>4070</v>
      </c>
      <c r="E661" s="3" t="s">
        <v>391</v>
      </c>
      <c r="F661" s="3" t="s">
        <v>2805</v>
      </c>
      <c r="G661" s="3" t="s">
        <v>317</v>
      </c>
      <c r="H661" s="2" t="s">
        <v>4071</v>
      </c>
      <c r="I661" s="3">
        <v>3.8497999999999998E-2</v>
      </c>
      <c r="J661" s="3">
        <v>3.8497999999999998E-2</v>
      </c>
      <c r="K661" s="3">
        <v>0.52308333333299994</v>
      </c>
      <c r="L661" s="3">
        <v>1.15320166667</v>
      </c>
      <c r="M661" s="3" t="s">
        <v>391</v>
      </c>
      <c r="N661" s="3"/>
      <c r="O661" s="3" t="s">
        <v>4072</v>
      </c>
      <c r="P661" s="3" t="s">
        <v>344</v>
      </c>
      <c r="Q661" s="3" t="s">
        <v>4073</v>
      </c>
      <c r="R661" s="3" t="s">
        <v>344</v>
      </c>
      <c r="S661" s="3">
        <v>10.07328</v>
      </c>
      <c r="T661" s="3">
        <v>9.8142099999999992</v>
      </c>
      <c r="U661" s="3">
        <v>3.9668260719499998E-2</v>
      </c>
      <c r="V661" s="3">
        <v>2.6955564399200001E-2</v>
      </c>
      <c r="W661" s="3">
        <v>-0.63011833333300005</v>
      </c>
      <c r="X661" s="2" t="s">
        <v>4074</v>
      </c>
      <c r="Y661" s="3" t="s">
        <v>4075</v>
      </c>
      <c r="Z661" s="3" t="s">
        <v>32</v>
      </c>
      <c r="AA661" s="3" t="s">
        <v>391</v>
      </c>
      <c r="AB661" s="3" t="s">
        <v>453</v>
      </c>
      <c r="AC661" s="3" t="s">
        <v>4076</v>
      </c>
      <c r="AD661" s="3">
        <v>3</v>
      </c>
      <c r="AE661" s="2" t="s">
        <v>4069</v>
      </c>
      <c r="AF661" s="2" t="s">
        <v>4071</v>
      </c>
    </row>
    <row r="662" spans="1:32" x14ac:dyDescent="0.25">
      <c r="A662" s="2" t="s">
        <v>4833</v>
      </c>
      <c r="B662" s="3">
        <v>-1.2964308333300001</v>
      </c>
      <c r="C662" s="2" t="s">
        <v>276</v>
      </c>
      <c r="D662" s="2" t="s">
        <v>4834</v>
      </c>
      <c r="E662" s="3" t="s">
        <v>2214</v>
      </c>
      <c r="F662" s="3" t="s">
        <v>2805</v>
      </c>
      <c r="G662" s="3" t="s">
        <v>317</v>
      </c>
      <c r="H662" s="2" t="s">
        <v>4835</v>
      </c>
      <c r="I662" s="3">
        <v>1.39629621505E-2</v>
      </c>
      <c r="J662" s="3">
        <v>3.8539999999999998E-2</v>
      </c>
      <c r="K662" s="3">
        <v>0.47244833333300001</v>
      </c>
      <c r="L662" s="3">
        <v>1.2964308333300001</v>
      </c>
      <c r="M662" s="3" t="s">
        <v>2214</v>
      </c>
      <c r="N662" s="3"/>
      <c r="O662" s="3" t="s">
        <v>4836</v>
      </c>
      <c r="P662" s="3" t="s">
        <v>4837</v>
      </c>
      <c r="Q662" s="3" t="s">
        <v>4838</v>
      </c>
      <c r="R662" s="3" t="s">
        <v>344</v>
      </c>
      <c r="S662" s="3">
        <v>10.810325000000001</v>
      </c>
      <c r="T662" s="3">
        <v>7.1608074999999998</v>
      </c>
      <c r="U662" s="3">
        <v>1.39629621505E-2</v>
      </c>
      <c r="V662" s="3">
        <v>0.27755033858900002</v>
      </c>
      <c r="W662" s="3">
        <v>-0.82398249999999995</v>
      </c>
      <c r="X662" s="2" t="s">
        <v>4839</v>
      </c>
      <c r="Y662" s="3" t="s">
        <v>4840</v>
      </c>
      <c r="Z662" s="3" t="s">
        <v>32</v>
      </c>
      <c r="AA662" s="3" t="s">
        <v>581</v>
      </c>
      <c r="AB662" s="3"/>
      <c r="AC662" s="3" t="s">
        <v>428</v>
      </c>
      <c r="AD662" s="3">
        <v>2</v>
      </c>
      <c r="AE662" s="2" t="s">
        <v>276</v>
      </c>
      <c r="AF662" s="2" t="s">
        <v>4835</v>
      </c>
    </row>
    <row r="663" spans="1:32" x14ac:dyDescent="0.25">
      <c r="A663" s="2" t="s">
        <v>5459</v>
      </c>
      <c r="B663" s="3">
        <v>-1.5160805555600001</v>
      </c>
      <c r="C663" s="2" t="s">
        <v>5460</v>
      </c>
      <c r="D663" s="3"/>
      <c r="E663" s="3" t="s">
        <v>391</v>
      </c>
      <c r="F663" s="3" t="s">
        <v>2805</v>
      </c>
      <c r="G663" s="3" t="s">
        <v>317</v>
      </c>
      <c r="H663" s="2" t="s">
        <v>5461</v>
      </c>
      <c r="I663" s="3">
        <v>1.28315817243E-2</v>
      </c>
      <c r="J663" s="3">
        <v>3.8563E-2</v>
      </c>
      <c r="K663" s="3">
        <v>2.2052933333300002</v>
      </c>
      <c r="L663" s="3">
        <v>1.5160805555600001</v>
      </c>
      <c r="M663" s="3" t="s">
        <v>391</v>
      </c>
      <c r="N663" s="3"/>
      <c r="O663" s="3" t="s">
        <v>344</v>
      </c>
      <c r="P663" s="3" t="s">
        <v>344</v>
      </c>
      <c r="Q663" s="3"/>
      <c r="R663" s="3" t="s">
        <v>344</v>
      </c>
      <c r="S663" s="3">
        <v>6.8071799999999998</v>
      </c>
      <c r="T663" s="3">
        <v>6.8701650000000001</v>
      </c>
      <c r="U663" s="3">
        <v>1.28315817243E-2</v>
      </c>
      <c r="V663" s="3">
        <v>8.2434924888500002E-3</v>
      </c>
      <c r="W663" s="3">
        <v>0.68921277777800005</v>
      </c>
      <c r="X663" s="2" t="s">
        <v>5462</v>
      </c>
      <c r="Y663" s="3" t="s">
        <v>5463</v>
      </c>
      <c r="Z663" s="3" t="s">
        <v>31</v>
      </c>
      <c r="AA663" s="3" t="s">
        <v>391</v>
      </c>
      <c r="AB663" s="3"/>
      <c r="AC663" s="3" t="s">
        <v>346</v>
      </c>
      <c r="AD663" s="3">
        <v>2</v>
      </c>
      <c r="AE663" s="2" t="s">
        <v>5460</v>
      </c>
      <c r="AF663" s="2" t="s">
        <v>5461</v>
      </c>
    </row>
    <row r="664" spans="1:32" x14ac:dyDescent="0.25">
      <c r="A664" s="2" t="s">
        <v>4088</v>
      </c>
      <c r="B664" s="3">
        <v>-1.1554774999999999</v>
      </c>
      <c r="C664" s="2" t="s">
        <v>4089</v>
      </c>
      <c r="D664" s="2" t="s">
        <v>4090</v>
      </c>
      <c r="E664" s="3" t="s">
        <v>3110</v>
      </c>
      <c r="F664" s="3" t="s">
        <v>2805</v>
      </c>
      <c r="G664" s="3" t="s">
        <v>317</v>
      </c>
      <c r="H664" s="2" t="s">
        <v>4091</v>
      </c>
      <c r="I664" s="3">
        <v>2.4685329155000001E-2</v>
      </c>
      <c r="J664" s="3">
        <v>3.8628000000000003E-2</v>
      </c>
      <c r="K664" s="3">
        <v>0.28014166666700002</v>
      </c>
      <c r="L664" s="3">
        <v>1.1554774999999999</v>
      </c>
      <c r="M664" s="3" t="s">
        <v>3110</v>
      </c>
      <c r="N664" s="3"/>
      <c r="O664" s="3" t="s">
        <v>4092</v>
      </c>
      <c r="P664" s="3" t="s">
        <v>4093</v>
      </c>
      <c r="Q664" s="3" t="s">
        <v>4094</v>
      </c>
      <c r="R664" s="3" t="s">
        <v>4095</v>
      </c>
      <c r="S664" s="3">
        <v>7.8973050000000002</v>
      </c>
      <c r="T664" s="3">
        <v>9.4566475000000008</v>
      </c>
      <c r="U664" s="3">
        <v>2.4685329155000001E-2</v>
      </c>
      <c r="V664" s="3">
        <v>0.52294124446500001</v>
      </c>
      <c r="W664" s="3">
        <v>-0.87533583333300002</v>
      </c>
      <c r="X664" s="2" t="s">
        <v>4096</v>
      </c>
      <c r="Y664" s="3" t="s">
        <v>4097</v>
      </c>
      <c r="Z664" s="3" t="s">
        <v>32</v>
      </c>
      <c r="AA664" s="3" t="s">
        <v>548</v>
      </c>
      <c r="AB664" s="3" t="s">
        <v>813</v>
      </c>
      <c r="AC664" s="3" t="s">
        <v>582</v>
      </c>
      <c r="AD664" s="3">
        <v>3</v>
      </c>
      <c r="AE664" s="2" t="s">
        <v>4089</v>
      </c>
      <c r="AF664" s="2" t="s">
        <v>4091</v>
      </c>
    </row>
    <row r="665" spans="1:32" x14ac:dyDescent="0.25">
      <c r="A665" s="2" t="s">
        <v>2672</v>
      </c>
      <c r="B665" s="3">
        <v>1.0263438888900001</v>
      </c>
      <c r="C665" s="2" t="s">
        <v>2673</v>
      </c>
      <c r="D665" s="2" t="s">
        <v>2674</v>
      </c>
      <c r="E665" s="3" t="s">
        <v>2214</v>
      </c>
      <c r="F665" s="3" t="s">
        <v>316</v>
      </c>
      <c r="G665" s="3" t="s">
        <v>317</v>
      </c>
      <c r="H665" s="2" t="s">
        <v>2675</v>
      </c>
      <c r="I665" s="3">
        <v>2.52786360587E-2</v>
      </c>
      <c r="J665" s="3">
        <v>3.8668000000000001E-2</v>
      </c>
      <c r="K665" s="3">
        <v>-0.72920166666700004</v>
      </c>
      <c r="L665" s="3">
        <v>-1.0263438888900001</v>
      </c>
      <c r="M665" s="3"/>
      <c r="N665" s="3" t="s">
        <v>2214</v>
      </c>
      <c r="O665" s="3" t="s">
        <v>2676</v>
      </c>
      <c r="P665" s="3" t="s">
        <v>2677</v>
      </c>
      <c r="Q665" s="3" t="s">
        <v>2678</v>
      </c>
      <c r="R665" s="3" t="s">
        <v>344</v>
      </c>
      <c r="S665" s="3">
        <v>7.7111450000000001</v>
      </c>
      <c r="T665" s="3">
        <v>7.0752333333299999</v>
      </c>
      <c r="U665" s="3">
        <v>2.52786360587E-2</v>
      </c>
      <c r="V665" s="3">
        <v>5.67480210629E-2</v>
      </c>
      <c r="W665" s="3">
        <v>0.29714222222199999</v>
      </c>
      <c r="X665" s="2" t="s">
        <v>2679</v>
      </c>
      <c r="Y665" s="3" t="s">
        <v>2680</v>
      </c>
      <c r="Z665" s="3" t="s">
        <v>32</v>
      </c>
      <c r="AA665" s="3" t="s">
        <v>346</v>
      </c>
      <c r="AB665" s="3" t="s">
        <v>462</v>
      </c>
      <c r="AC665" s="3" t="s">
        <v>1088</v>
      </c>
      <c r="AD665" s="3">
        <v>4</v>
      </c>
      <c r="AE665" s="2" t="s">
        <v>2673</v>
      </c>
      <c r="AF665" s="2" t="s">
        <v>2675</v>
      </c>
    </row>
    <row r="666" spans="1:32" x14ac:dyDescent="0.25">
      <c r="A666" s="2" t="s">
        <v>563</v>
      </c>
      <c r="B666" s="3">
        <v>1.16771916667</v>
      </c>
      <c r="C666" s="2" t="s">
        <v>564</v>
      </c>
      <c r="D666" s="2" t="s">
        <v>565</v>
      </c>
      <c r="E666" s="3" t="s">
        <v>346</v>
      </c>
      <c r="F666" s="3" t="s">
        <v>316</v>
      </c>
      <c r="G666" s="3" t="s">
        <v>317</v>
      </c>
      <c r="H666" s="2" t="s">
        <v>2062</v>
      </c>
      <c r="I666" s="3">
        <v>3.8764E-2</v>
      </c>
      <c r="J666" s="3">
        <v>3.8764E-2</v>
      </c>
      <c r="K666" s="3">
        <v>4.4583333333300001E-2</v>
      </c>
      <c r="L666" s="3">
        <v>-1.16771916667</v>
      </c>
      <c r="M666" s="3"/>
      <c r="N666" s="3" t="s">
        <v>346</v>
      </c>
      <c r="O666" s="3" t="s">
        <v>2063</v>
      </c>
      <c r="P666" s="3" t="s">
        <v>2064</v>
      </c>
      <c r="Q666" s="3" t="s">
        <v>2065</v>
      </c>
      <c r="R666" s="3" t="s">
        <v>344</v>
      </c>
      <c r="S666" s="3">
        <v>7.6018999999999997</v>
      </c>
      <c r="T666" s="3">
        <v>9.8800425000000001</v>
      </c>
      <c r="U666" s="3">
        <v>4.6013870651000002E-2</v>
      </c>
      <c r="V666" s="3">
        <v>0.87760921044399998</v>
      </c>
      <c r="W666" s="3">
        <v>1.2123025000000001</v>
      </c>
      <c r="X666" s="2" t="s">
        <v>570</v>
      </c>
      <c r="Y666" s="3" t="s">
        <v>2066</v>
      </c>
      <c r="Z666" s="3" t="s">
        <v>32</v>
      </c>
      <c r="AA666" s="3" t="s">
        <v>581</v>
      </c>
      <c r="AB666" s="3"/>
      <c r="AC666" s="3" t="s">
        <v>338</v>
      </c>
      <c r="AD666" s="3">
        <v>2</v>
      </c>
      <c r="AE666" s="2" t="s">
        <v>564</v>
      </c>
      <c r="AF666" s="2" t="s">
        <v>2062</v>
      </c>
    </row>
    <row r="667" spans="1:32" x14ac:dyDescent="0.25">
      <c r="A667" s="2" t="s">
        <v>3474</v>
      </c>
      <c r="B667" s="3">
        <v>-1.08100611111</v>
      </c>
      <c r="C667" s="2" t="s">
        <v>3475</v>
      </c>
      <c r="D667" s="2" t="s">
        <v>3476</v>
      </c>
      <c r="E667" s="3" t="s">
        <v>865</v>
      </c>
      <c r="F667" s="3" t="s">
        <v>2805</v>
      </c>
      <c r="G667" s="3" t="s">
        <v>317</v>
      </c>
      <c r="H667" s="2" t="s">
        <v>3477</v>
      </c>
      <c r="I667" s="3">
        <v>1.0471573443300001E-2</v>
      </c>
      <c r="J667" s="3">
        <v>3.8774000000000003E-2</v>
      </c>
      <c r="K667" s="3">
        <v>0.411403333333</v>
      </c>
      <c r="L667" s="3">
        <v>1.08100611111</v>
      </c>
      <c r="M667" s="3" t="s">
        <v>865</v>
      </c>
      <c r="N667" s="3"/>
      <c r="O667" s="3" t="s">
        <v>3478</v>
      </c>
      <c r="P667" s="3" t="s">
        <v>3479</v>
      </c>
      <c r="Q667" s="3" t="s">
        <v>3480</v>
      </c>
      <c r="R667" s="3" t="s">
        <v>344</v>
      </c>
      <c r="S667" s="3">
        <v>9.2441800000000001</v>
      </c>
      <c r="T667" s="3">
        <v>7.3752849999999999</v>
      </c>
      <c r="U667" s="3">
        <v>1.0471573443300001E-2</v>
      </c>
      <c r="V667" s="3">
        <v>4.4830620530199997E-2</v>
      </c>
      <c r="W667" s="3">
        <v>-0.66960277777800004</v>
      </c>
      <c r="X667" s="2" t="s">
        <v>3481</v>
      </c>
      <c r="Y667" s="3" t="s">
        <v>3482</v>
      </c>
      <c r="Z667" s="3" t="s">
        <v>32</v>
      </c>
      <c r="AA667" s="3" t="s">
        <v>1088</v>
      </c>
      <c r="AB667" s="3"/>
      <c r="AC667" s="3" t="s">
        <v>476</v>
      </c>
      <c r="AD667" s="3">
        <v>2</v>
      </c>
      <c r="AE667" s="2" t="s">
        <v>3475</v>
      </c>
      <c r="AF667" s="2" t="s">
        <v>3477</v>
      </c>
    </row>
    <row r="668" spans="1:32" x14ac:dyDescent="0.25">
      <c r="A668" s="2" t="s">
        <v>1509</v>
      </c>
      <c r="B668" s="3">
        <v>1.2090716666700001</v>
      </c>
      <c r="C668" s="2" t="s">
        <v>128</v>
      </c>
      <c r="D668" s="2" t="s">
        <v>1510</v>
      </c>
      <c r="E668" s="3" t="s">
        <v>1856</v>
      </c>
      <c r="F668" s="3" t="s">
        <v>316</v>
      </c>
      <c r="G668" s="3" t="s">
        <v>317</v>
      </c>
      <c r="H668" s="2" t="s">
        <v>1857</v>
      </c>
      <c r="I668" s="3">
        <v>1.41568792063E-2</v>
      </c>
      <c r="J668" s="3">
        <v>3.8882E-2</v>
      </c>
      <c r="K668" s="3">
        <v>-0.51363666666700003</v>
      </c>
      <c r="L668" s="3">
        <v>-1.2090716666700001</v>
      </c>
      <c r="M668" s="3"/>
      <c r="N668" s="3" t="s">
        <v>1856</v>
      </c>
      <c r="O668" s="3" t="s">
        <v>1512</v>
      </c>
      <c r="P668" s="3" t="s">
        <v>1513</v>
      </c>
      <c r="Q668" s="3" t="s">
        <v>1514</v>
      </c>
      <c r="R668" s="3" t="s">
        <v>1858</v>
      </c>
      <c r="S668" s="3">
        <v>7.5232700000000001</v>
      </c>
      <c r="T668" s="3">
        <v>6.7848050000000004</v>
      </c>
      <c r="U668" s="3">
        <v>1.41568792063E-2</v>
      </c>
      <c r="V668" s="3">
        <v>0.37030497457900002</v>
      </c>
      <c r="W668" s="3">
        <v>0.69543500000000003</v>
      </c>
      <c r="X668" s="2" t="s">
        <v>1516</v>
      </c>
      <c r="Y668" s="3" t="s">
        <v>1859</v>
      </c>
      <c r="Z668" s="3" t="s">
        <v>32</v>
      </c>
      <c r="AA668" s="3" t="s">
        <v>596</v>
      </c>
      <c r="AB668" s="3"/>
      <c r="AC668" s="3" t="s">
        <v>865</v>
      </c>
      <c r="AD668" s="3">
        <v>2</v>
      </c>
      <c r="AE668" s="2" t="s">
        <v>128</v>
      </c>
      <c r="AF668" s="2" t="s">
        <v>1857</v>
      </c>
    </row>
    <row r="669" spans="1:32" x14ac:dyDescent="0.25">
      <c r="A669" s="2" t="s">
        <v>754</v>
      </c>
      <c r="B669" s="3">
        <v>-1.1995512500000001</v>
      </c>
      <c r="C669" s="2" t="s">
        <v>755</v>
      </c>
      <c r="D669" s="2" t="s">
        <v>756</v>
      </c>
      <c r="E669" s="3" t="s">
        <v>1709</v>
      </c>
      <c r="F669" s="3" t="s">
        <v>2805</v>
      </c>
      <c r="G669" s="3" t="s">
        <v>317</v>
      </c>
      <c r="H669" s="2" t="s">
        <v>4358</v>
      </c>
      <c r="I669" s="3">
        <v>1.25200110975E-2</v>
      </c>
      <c r="J669" s="3">
        <v>3.8885999999999997E-2</v>
      </c>
      <c r="K669" s="3">
        <v>0.45225833333299997</v>
      </c>
      <c r="L669" s="3">
        <v>1.1995512500000001</v>
      </c>
      <c r="M669" s="3" t="s">
        <v>1709</v>
      </c>
      <c r="N669" s="3"/>
      <c r="O669" s="3" t="s">
        <v>4359</v>
      </c>
      <c r="P669" s="3" t="s">
        <v>4360</v>
      </c>
      <c r="Q669" s="3" t="s">
        <v>4361</v>
      </c>
      <c r="R669" s="3" t="s">
        <v>344</v>
      </c>
      <c r="S669" s="3">
        <v>8.8070950000000003</v>
      </c>
      <c r="T669" s="3">
        <v>7.3292250000000001</v>
      </c>
      <c r="U669" s="3">
        <v>1.25200110975E-2</v>
      </c>
      <c r="V669" s="3">
        <v>0.24699132515700001</v>
      </c>
      <c r="W669" s="3">
        <v>-0.74729291666700004</v>
      </c>
      <c r="X669" s="2" t="s">
        <v>763</v>
      </c>
      <c r="Y669" s="3" t="s">
        <v>4362</v>
      </c>
      <c r="Z669" s="3" t="s">
        <v>32</v>
      </c>
      <c r="AA669" s="3" t="s">
        <v>1709</v>
      </c>
      <c r="AB669" s="3"/>
      <c r="AC669" s="3" t="s">
        <v>765</v>
      </c>
      <c r="AD669" s="3">
        <v>2</v>
      </c>
      <c r="AE669" s="2" t="s">
        <v>755</v>
      </c>
      <c r="AF669" s="2" t="s">
        <v>4358</v>
      </c>
    </row>
    <row r="670" spans="1:32" x14ac:dyDescent="0.25">
      <c r="A670" s="2" t="s">
        <v>5643</v>
      </c>
      <c r="B670" s="3">
        <v>-1.6108340624999999</v>
      </c>
      <c r="C670" s="2" t="s">
        <v>5644</v>
      </c>
      <c r="D670" s="2" t="s">
        <v>5645</v>
      </c>
      <c r="E670" s="3" t="s">
        <v>5646</v>
      </c>
      <c r="F670" s="3" t="s">
        <v>2805</v>
      </c>
      <c r="G670" s="3" t="s">
        <v>317</v>
      </c>
      <c r="H670" s="2" t="s">
        <v>5647</v>
      </c>
      <c r="I670" s="3">
        <v>1.4719753696200001E-2</v>
      </c>
      <c r="J670" s="3">
        <v>3.8914999999999998E-2</v>
      </c>
      <c r="K670" s="3">
        <v>1.9414733333300001</v>
      </c>
      <c r="L670" s="3">
        <v>1.6108340624999999</v>
      </c>
      <c r="M670" s="3" t="s">
        <v>5646</v>
      </c>
      <c r="N670" s="3"/>
      <c r="O670" s="3" t="s">
        <v>344</v>
      </c>
      <c r="P670" s="3" t="s">
        <v>344</v>
      </c>
      <c r="Q670" s="3"/>
      <c r="R670" s="3" t="s">
        <v>344</v>
      </c>
      <c r="S670" s="3">
        <v>8.1892800000000001</v>
      </c>
      <c r="T670" s="3">
        <v>9.1733153124999998</v>
      </c>
      <c r="U670" s="3">
        <v>1.4719753696200001E-2</v>
      </c>
      <c r="V670" s="3">
        <v>0.106938380113</v>
      </c>
      <c r="W670" s="3">
        <v>0.33063927083299999</v>
      </c>
      <c r="X670" s="2" t="s">
        <v>5648</v>
      </c>
      <c r="Y670" s="3"/>
      <c r="Z670" s="3" t="s">
        <v>32</v>
      </c>
      <c r="AA670" s="3"/>
      <c r="AB670" s="3"/>
      <c r="AC670" s="3" t="s">
        <v>1186</v>
      </c>
      <c r="AD670" s="3">
        <v>2</v>
      </c>
      <c r="AE670" s="2" t="s">
        <v>5644</v>
      </c>
      <c r="AF670" s="2" t="s">
        <v>5647</v>
      </c>
    </row>
    <row r="671" spans="1:32" x14ac:dyDescent="0.25">
      <c r="A671" s="2" t="s">
        <v>3182</v>
      </c>
      <c r="B671" s="3">
        <v>-1.0460658333299999</v>
      </c>
      <c r="C671" s="2" t="s">
        <v>3183</v>
      </c>
      <c r="D671" s="2" t="s">
        <v>3184</v>
      </c>
      <c r="E671" s="3" t="s">
        <v>524</v>
      </c>
      <c r="F671" s="3" t="s">
        <v>2805</v>
      </c>
      <c r="G671" s="3" t="s">
        <v>317</v>
      </c>
      <c r="H671" s="2" t="s">
        <v>3185</v>
      </c>
      <c r="I671" s="3">
        <v>1.39923694525E-2</v>
      </c>
      <c r="J671" s="3">
        <v>3.8922999999999999E-2</v>
      </c>
      <c r="K671" s="3">
        <v>1.4225449999999999</v>
      </c>
      <c r="L671" s="3">
        <v>1.0460658333299999</v>
      </c>
      <c r="M671" s="3" t="s">
        <v>524</v>
      </c>
      <c r="N671" s="3"/>
      <c r="O671" s="3" t="s">
        <v>3186</v>
      </c>
      <c r="P671" s="3" t="s">
        <v>344</v>
      </c>
      <c r="Q671" s="3" t="s">
        <v>3187</v>
      </c>
      <c r="R671" s="3" t="s">
        <v>344</v>
      </c>
      <c r="S671" s="3">
        <v>7.857545</v>
      </c>
      <c r="T671" s="3">
        <v>9.4044124999999994</v>
      </c>
      <c r="U671" s="3">
        <v>1.39923694525E-2</v>
      </c>
      <c r="V671" s="3">
        <v>5.5300742537600003E-3</v>
      </c>
      <c r="W671" s="3">
        <v>0.37647916666699999</v>
      </c>
      <c r="X671" s="2" t="s">
        <v>3188</v>
      </c>
      <c r="Y671" s="3" t="s">
        <v>3189</v>
      </c>
      <c r="Z671" s="3" t="s">
        <v>32</v>
      </c>
      <c r="AA671" s="3" t="s">
        <v>531</v>
      </c>
      <c r="AB671" s="3" t="s">
        <v>453</v>
      </c>
      <c r="AC671" s="3" t="s">
        <v>582</v>
      </c>
      <c r="AD671" s="3">
        <v>3</v>
      </c>
      <c r="AE671" s="2" t="s">
        <v>3183</v>
      </c>
      <c r="AF671" s="2" t="s">
        <v>3185</v>
      </c>
    </row>
    <row r="672" spans="1:32" x14ac:dyDescent="0.25">
      <c r="A672" s="2" t="s">
        <v>477</v>
      </c>
      <c r="B672" s="3">
        <v>1.2389049999999999</v>
      </c>
      <c r="C672" s="2" t="s">
        <v>478</v>
      </c>
      <c r="D672" s="2" t="s">
        <v>479</v>
      </c>
      <c r="E672" s="3" t="s">
        <v>1732</v>
      </c>
      <c r="F672" s="3" t="s">
        <v>316</v>
      </c>
      <c r="G672" s="3" t="s">
        <v>317</v>
      </c>
      <c r="H672" s="2" t="s">
        <v>1733</v>
      </c>
      <c r="I672" s="3">
        <v>2.8359869726299999E-2</v>
      </c>
      <c r="J672" s="3">
        <v>3.8952000000000001E-2</v>
      </c>
      <c r="K672" s="3">
        <v>-2.2456900000000002</v>
      </c>
      <c r="L672" s="3">
        <v>-1.2389049999999999</v>
      </c>
      <c r="M672" s="3"/>
      <c r="N672" s="3" t="s">
        <v>1732</v>
      </c>
      <c r="O672" s="3" t="s">
        <v>482</v>
      </c>
      <c r="P672" s="3" t="s">
        <v>483</v>
      </c>
      <c r="Q672" s="3" t="s">
        <v>484</v>
      </c>
      <c r="R672" s="3" t="s">
        <v>1235</v>
      </c>
      <c r="S672" s="3">
        <v>8.2301800000000007</v>
      </c>
      <c r="T672" s="3">
        <v>7.3694674999999998</v>
      </c>
      <c r="U672" s="3">
        <v>2.8359869726299999E-2</v>
      </c>
      <c r="V672" s="3">
        <v>5.3053353539400001E-3</v>
      </c>
      <c r="W672" s="3">
        <v>-1.006785</v>
      </c>
      <c r="X672" s="2" t="s">
        <v>486</v>
      </c>
      <c r="Y672" s="3" t="s">
        <v>1734</v>
      </c>
      <c r="Z672" s="3" t="s">
        <v>32</v>
      </c>
      <c r="AA672" s="3" t="s">
        <v>1732</v>
      </c>
      <c r="AB672" s="3"/>
      <c r="AC672" s="3" t="s">
        <v>488</v>
      </c>
      <c r="AD672" s="3">
        <v>2</v>
      </c>
      <c r="AE672" s="2" t="s">
        <v>478</v>
      </c>
      <c r="AF672" s="2" t="s">
        <v>1733</v>
      </c>
    </row>
    <row r="673" spans="1:32" x14ac:dyDescent="0.25">
      <c r="A673" s="2" t="s">
        <v>3062</v>
      </c>
      <c r="B673" s="3">
        <v>-1.03452072917</v>
      </c>
      <c r="C673" s="2" t="s">
        <v>3063</v>
      </c>
      <c r="D673" s="2" t="s">
        <v>3064</v>
      </c>
      <c r="E673" s="3" t="s">
        <v>443</v>
      </c>
      <c r="F673" s="3" t="s">
        <v>2805</v>
      </c>
      <c r="G673" s="3" t="s">
        <v>317</v>
      </c>
      <c r="H673" s="2" t="s">
        <v>3065</v>
      </c>
      <c r="I673" s="3">
        <v>2.4177418452700002E-2</v>
      </c>
      <c r="J673" s="3">
        <v>3.8991999999999999E-2</v>
      </c>
      <c r="K673" s="3">
        <v>0.59538166666699999</v>
      </c>
      <c r="L673" s="3">
        <v>1.03452072917</v>
      </c>
      <c r="M673" s="3" t="s">
        <v>443</v>
      </c>
      <c r="N673" s="3"/>
      <c r="O673" s="3" t="s">
        <v>3066</v>
      </c>
      <c r="P673" s="3" t="s">
        <v>3067</v>
      </c>
      <c r="Q673" s="3" t="s">
        <v>3068</v>
      </c>
      <c r="R673" s="3" t="s">
        <v>3069</v>
      </c>
      <c r="S673" s="3">
        <v>7.9774649999999996</v>
      </c>
      <c r="T673" s="3">
        <v>8.4608628125000003</v>
      </c>
      <c r="U673" s="3">
        <v>2.4177418452700002E-2</v>
      </c>
      <c r="V673" s="3">
        <v>3.77481428232E-2</v>
      </c>
      <c r="W673" s="3">
        <v>-0.43913906250000001</v>
      </c>
      <c r="X673" s="2" t="s">
        <v>3070</v>
      </c>
      <c r="Y673" s="3" t="s">
        <v>3071</v>
      </c>
      <c r="Z673" s="3" t="s">
        <v>32</v>
      </c>
      <c r="AA673" s="3" t="s">
        <v>357</v>
      </c>
      <c r="AB673" s="3"/>
      <c r="AC673" s="3" t="s">
        <v>364</v>
      </c>
      <c r="AD673" s="3">
        <v>2</v>
      </c>
      <c r="AE673" s="2" t="s">
        <v>3063</v>
      </c>
      <c r="AF673" s="2" t="s">
        <v>3065</v>
      </c>
    </row>
    <row r="674" spans="1:32" x14ac:dyDescent="0.25">
      <c r="A674" s="2" t="s">
        <v>970</v>
      </c>
      <c r="B674" s="3">
        <v>1.6063070833299999</v>
      </c>
      <c r="C674" s="2" t="s">
        <v>971</v>
      </c>
      <c r="D674" s="2" t="s">
        <v>972</v>
      </c>
      <c r="E674" s="3" t="s">
        <v>581</v>
      </c>
      <c r="F674" s="3" t="s">
        <v>316</v>
      </c>
      <c r="G674" s="3" t="s">
        <v>317</v>
      </c>
      <c r="H674" s="2" t="s">
        <v>973</v>
      </c>
      <c r="I674" s="3">
        <v>3.9040999999999999E-2</v>
      </c>
      <c r="J674" s="3">
        <v>3.9040999999999999E-2</v>
      </c>
      <c r="K674" s="3">
        <v>-0.100566666667</v>
      </c>
      <c r="L674" s="3">
        <v>-1.6063070833299999</v>
      </c>
      <c r="M674" s="3"/>
      <c r="N674" s="3" t="s">
        <v>581</v>
      </c>
      <c r="O674" s="3" t="s">
        <v>974</v>
      </c>
      <c r="P674" s="3" t="s">
        <v>975</v>
      </c>
      <c r="Q674" s="3" t="s">
        <v>976</v>
      </c>
      <c r="R674" s="3" t="s">
        <v>344</v>
      </c>
      <c r="S674" s="3">
        <v>6.7589499999999996</v>
      </c>
      <c r="T674" s="3">
        <v>10.23517625</v>
      </c>
      <c r="U674" s="3">
        <v>4.7329752788899997E-2</v>
      </c>
      <c r="V674" s="3">
        <v>0.72572489688300001</v>
      </c>
      <c r="W674" s="3">
        <v>1.5057404166699999</v>
      </c>
      <c r="X674" s="2" t="s">
        <v>977</v>
      </c>
      <c r="Y674" s="3" t="s">
        <v>978</v>
      </c>
      <c r="Z674" s="3" t="s">
        <v>32</v>
      </c>
      <c r="AA674" s="3" t="s">
        <v>346</v>
      </c>
      <c r="AB674" s="3" t="s">
        <v>395</v>
      </c>
      <c r="AC674" s="3" t="s">
        <v>979</v>
      </c>
      <c r="AD674" s="3">
        <v>3</v>
      </c>
      <c r="AE674" s="2" t="s">
        <v>971</v>
      </c>
      <c r="AF674" s="2" t="s">
        <v>973</v>
      </c>
    </row>
    <row r="675" spans="1:32" x14ac:dyDescent="0.25">
      <c r="A675" s="2" t="s">
        <v>830</v>
      </c>
      <c r="B675" s="3">
        <v>1.7071608333299999</v>
      </c>
      <c r="C675" s="2" t="s">
        <v>831</v>
      </c>
      <c r="D675" s="2" t="s">
        <v>832</v>
      </c>
      <c r="E675" s="3" t="s">
        <v>652</v>
      </c>
      <c r="F675" s="3" t="s">
        <v>316</v>
      </c>
      <c r="G675" s="3" t="s">
        <v>317</v>
      </c>
      <c r="H675" s="2" t="s">
        <v>833</v>
      </c>
      <c r="I675" s="3">
        <v>1.48261516547E-2</v>
      </c>
      <c r="J675" s="3">
        <v>3.9066999999999998E-2</v>
      </c>
      <c r="K675" s="3">
        <v>-1.58293666667</v>
      </c>
      <c r="L675" s="3">
        <v>-1.7071608333299999</v>
      </c>
      <c r="M675" s="3"/>
      <c r="N675" s="3" t="s">
        <v>652</v>
      </c>
      <c r="O675" s="3" t="s">
        <v>834</v>
      </c>
      <c r="P675" s="3" t="s">
        <v>835</v>
      </c>
      <c r="Q675" s="3" t="s">
        <v>836</v>
      </c>
      <c r="R675" s="3" t="s">
        <v>837</v>
      </c>
      <c r="S675" s="3">
        <v>7.99634</v>
      </c>
      <c r="T675" s="3">
        <v>8.5786774999999995</v>
      </c>
      <c r="U675" s="3">
        <v>1.48261516547E-2</v>
      </c>
      <c r="V675" s="3">
        <v>2.3416075414099999E-2</v>
      </c>
      <c r="W675" s="3">
        <v>0.12422416666699999</v>
      </c>
      <c r="X675" s="2" t="s">
        <v>838</v>
      </c>
      <c r="Y675" s="3" t="s">
        <v>839</v>
      </c>
      <c r="Z675" s="3" t="s">
        <v>32</v>
      </c>
      <c r="AA675" s="3" t="s">
        <v>652</v>
      </c>
      <c r="AB675" s="3" t="s">
        <v>453</v>
      </c>
      <c r="AC675" s="3" t="s">
        <v>589</v>
      </c>
      <c r="AD675" s="3">
        <v>3</v>
      </c>
      <c r="AE675" s="2" t="s">
        <v>831</v>
      </c>
      <c r="AF675" s="2" t="s">
        <v>833</v>
      </c>
    </row>
    <row r="676" spans="1:32" x14ac:dyDescent="0.25">
      <c r="A676" s="2" t="s">
        <v>1268</v>
      </c>
      <c r="B676" s="3">
        <v>-1.58051583333</v>
      </c>
      <c r="C676" s="2" t="s">
        <v>1269</v>
      </c>
      <c r="D676" s="2" t="s">
        <v>1270</v>
      </c>
      <c r="E676" s="3" t="s">
        <v>891</v>
      </c>
      <c r="F676" s="3" t="s">
        <v>2805</v>
      </c>
      <c r="G676" s="3" t="s">
        <v>317</v>
      </c>
      <c r="H676" s="2" t="s">
        <v>5589</v>
      </c>
      <c r="I676" s="3">
        <v>2.4088034036699998E-2</v>
      </c>
      <c r="J676" s="3">
        <v>3.9128000000000003E-2</v>
      </c>
      <c r="K676" s="3">
        <v>0.43536999999999998</v>
      </c>
      <c r="L676" s="3">
        <v>1.58051583333</v>
      </c>
      <c r="M676" s="3" t="s">
        <v>891</v>
      </c>
      <c r="N676" s="3"/>
      <c r="O676" s="3" t="s">
        <v>5590</v>
      </c>
      <c r="P676" s="3" t="s">
        <v>5591</v>
      </c>
      <c r="Q676" s="3" t="s">
        <v>5592</v>
      </c>
      <c r="R676" s="3" t="s">
        <v>344</v>
      </c>
      <c r="S676" s="3">
        <v>10.62968</v>
      </c>
      <c r="T676" s="3">
        <v>12.567617500000001</v>
      </c>
      <c r="U676" s="3">
        <v>2.4088034036699998E-2</v>
      </c>
      <c r="V676" s="3">
        <v>0.15217406746100001</v>
      </c>
      <c r="W676" s="3">
        <v>-1.14514583333</v>
      </c>
      <c r="X676" s="2" t="s">
        <v>1276</v>
      </c>
      <c r="Y676" s="3" t="s">
        <v>5593</v>
      </c>
      <c r="Z676" s="3" t="s">
        <v>32</v>
      </c>
      <c r="AA676" s="3" t="s">
        <v>431</v>
      </c>
      <c r="AB676" s="3" t="s">
        <v>813</v>
      </c>
      <c r="AC676" s="3" t="s">
        <v>1279</v>
      </c>
      <c r="AD676" s="3">
        <v>3</v>
      </c>
      <c r="AE676" s="2" t="s">
        <v>1269</v>
      </c>
      <c r="AF676" s="2" t="s">
        <v>5589</v>
      </c>
    </row>
    <row r="677" spans="1:32" x14ac:dyDescent="0.25">
      <c r="A677" s="2" t="s">
        <v>326</v>
      </c>
      <c r="B677" s="3">
        <v>1.5216061111100001</v>
      </c>
      <c r="C677" s="2" t="s">
        <v>327</v>
      </c>
      <c r="D677" s="2" t="s">
        <v>328</v>
      </c>
      <c r="E677" s="3" t="s">
        <v>775</v>
      </c>
      <c r="F677" s="3" t="s">
        <v>316</v>
      </c>
      <c r="G677" s="3" t="s">
        <v>317</v>
      </c>
      <c r="H677" s="2" t="s">
        <v>1157</v>
      </c>
      <c r="I677" s="3">
        <v>1.03617043465E-2</v>
      </c>
      <c r="J677" s="3">
        <v>3.9148000000000002E-2</v>
      </c>
      <c r="K677" s="3">
        <v>-0.15629499999999999</v>
      </c>
      <c r="L677" s="3">
        <v>-1.5216061111100001</v>
      </c>
      <c r="M677" s="3"/>
      <c r="N677" s="3" t="s">
        <v>775</v>
      </c>
      <c r="O677" s="3" t="s">
        <v>1158</v>
      </c>
      <c r="P677" s="3" t="s">
        <v>332</v>
      </c>
      <c r="Q677" s="3" t="s">
        <v>1159</v>
      </c>
      <c r="R677" s="3" t="s">
        <v>344</v>
      </c>
      <c r="S677" s="3">
        <v>7.6585650000000003</v>
      </c>
      <c r="T677" s="3">
        <v>7.80681333333</v>
      </c>
      <c r="U677" s="3">
        <v>1.03617043465E-2</v>
      </c>
      <c r="V677" s="3">
        <v>7.9616394304399998E-2</v>
      </c>
      <c r="W677" s="3">
        <v>1.36531111111</v>
      </c>
      <c r="X677" s="2" t="s">
        <v>335</v>
      </c>
      <c r="Y677" s="3" t="s">
        <v>1160</v>
      </c>
      <c r="Z677" s="3" t="s">
        <v>32</v>
      </c>
      <c r="AA677" s="3" t="s">
        <v>582</v>
      </c>
      <c r="AB677" s="3"/>
      <c r="AC677" s="3" t="s">
        <v>338</v>
      </c>
      <c r="AD677" s="3">
        <v>2</v>
      </c>
      <c r="AE677" s="2" t="s">
        <v>327</v>
      </c>
      <c r="AF677" s="2" t="s">
        <v>1157</v>
      </c>
    </row>
    <row r="678" spans="1:32" x14ac:dyDescent="0.25">
      <c r="A678" s="2" t="s">
        <v>2983</v>
      </c>
      <c r="B678" s="3">
        <v>-1.3015687037000001</v>
      </c>
      <c r="C678" s="2" t="s">
        <v>2984</v>
      </c>
      <c r="D678" s="2" t="s">
        <v>2985</v>
      </c>
      <c r="E678" s="3" t="s">
        <v>891</v>
      </c>
      <c r="F678" s="3" t="s">
        <v>2805</v>
      </c>
      <c r="G678" s="3" t="s">
        <v>317</v>
      </c>
      <c r="H678" s="2" t="s">
        <v>4871</v>
      </c>
      <c r="I678" s="3">
        <v>1.00811490635E-2</v>
      </c>
      <c r="J678" s="3">
        <v>3.9269999999999999E-2</v>
      </c>
      <c r="K678" s="3">
        <v>0.135873333333</v>
      </c>
      <c r="L678" s="3">
        <v>1.3015687037000001</v>
      </c>
      <c r="M678" s="3" t="s">
        <v>891</v>
      </c>
      <c r="N678" s="3"/>
      <c r="O678" s="3" t="s">
        <v>344</v>
      </c>
      <c r="P678" s="3" t="s">
        <v>344</v>
      </c>
      <c r="Q678" s="3"/>
      <c r="R678" s="3" t="s">
        <v>344</v>
      </c>
      <c r="S678" s="3">
        <v>10.08625</v>
      </c>
      <c r="T678" s="3">
        <v>8.6670983333299993</v>
      </c>
      <c r="U678" s="3">
        <v>1.00811490635E-2</v>
      </c>
      <c r="V678" s="3">
        <v>0.46634841132799998</v>
      </c>
      <c r="W678" s="3">
        <v>-1.1656953703699999</v>
      </c>
      <c r="X678" s="2" t="s">
        <v>2989</v>
      </c>
      <c r="Y678" s="3" t="s">
        <v>4872</v>
      </c>
      <c r="Z678" s="3" t="s">
        <v>31</v>
      </c>
      <c r="AA678" s="3" t="s">
        <v>391</v>
      </c>
      <c r="AB678" s="3"/>
      <c r="AC678" s="3" t="s">
        <v>315</v>
      </c>
      <c r="AD678" s="3">
        <v>2</v>
      </c>
      <c r="AE678" s="2" t="s">
        <v>2984</v>
      </c>
      <c r="AF678" s="2" t="s">
        <v>4871</v>
      </c>
    </row>
    <row r="679" spans="1:32" x14ac:dyDescent="0.25">
      <c r="A679" s="2" t="s">
        <v>3696</v>
      </c>
      <c r="B679" s="3">
        <v>-1.1037013333300001</v>
      </c>
      <c r="C679" s="2" t="s">
        <v>3697</v>
      </c>
      <c r="D679" s="2" t="s">
        <v>3698</v>
      </c>
      <c r="E679" s="3" t="s">
        <v>2077</v>
      </c>
      <c r="F679" s="3" t="s">
        <v>2805</v>
      </c>
      <c r="G679" s="3" t="s">
        <v>317</v>
      </c>
      <c r="H679" s="2" t="s">
        <v>3699</v>
      </c>
      <c r="I679" s="3">
        <v>2.5684721693800001E-2</v>
      </c>
      <c r="J679" s="3">
        <v>3.9276999999999999E-2</v>
      </c>
      <c r="K679" s="3">
        <v>-0.10149166666700001</v>
      </c>
      <c r="L679" s="3">
        <v>1.1037013333300001</v>
      </c>
      <c r="M679" s="3" t="s">
        <v>2077</v>
      </c>
      <c r="N679" s="3"/>
      <c r="O679" s="3" t="s">
        <v>3700</v>
      </c>
      <c r="P679" s="3" t="s">
        <v>3701</v>
      </c>
      <c r="Q679" s="3" t="s">
        <v>3702</v>
      </c>
      <c r="R679" s="3" t="s">
        <v>344</v>
      </c>
      <c r="S679" s="3">
        <v>7.9157349999999997</v>
      </c>
      <c r="T679" s="3">
        <v>10.190875</v>
      </c>
      <c r="U679" s="3">
        <v>2.5684721693800001E-2</v>
      </c>
      <c r="V679" s="3">
        <v>0.34079140065000002</v>
      </c>
      <c r="W679" s="3">
        <v>-1.205193</v>
      </c>
      <c r="X679" s="2" t="s">
        <v>3703</v>
      </c>
      <c r="Y679" s="3" t="s">
        <v>3704</v>
      </c>
      <c r="Z679" s="3" t="s">
        <v>32</v>
      </c>
      <c r="AA679" s="3" t="s">
        <v>2552</v>
      </c>
      <c r="AB679" s="3" t="s">
        <v>462</v>
      </c>
      <c r="AC679" s="3" t="s">
        <v>3705</v>
      </c>
      <c r="AD679" s="3">
        <v>4</v>
      </c>
      <c r="AE679" s="2" t="s">
        <v>3697</v>
      </c>
      <c r="AF679" s="2" t="s">
        <v>3699</v>
      </c>
    </row>
    <row r="680" spans="1:32" x14ac:dyDescent="0.25">
      <c r="A680" s="2" t="s">
        <v>5423</v>
      </c>
      <c r="B680" s="3">
        <v>-1.5077866666699999</v>
      </c>
      <c r="C680" s="2" t="s">
        <v>5424</v>
      </c>
      <c r="D680" s="2" t="s">
        <v>5425</v>
      </c>
      <c r="E680" s="3" t="s">
        <v>5426</v>
      </c>
      <c r="F680" s="3" t="s">
        <v>2805</v>
      </c>
      <c r="G680" s="3" t="s">
        <v>317</v>
      </c>
      <c r="H680" s="2" t="s">
        <v>5427</v>
      </c>
      <c r="I680" s="3">
        <v>3.9307000000000002E-2</v>
      </c>
      <c r="J680" s="3">
        <v>3.9307000000000002E-2</v>
      </c>
      <c r="K680" s="3">
        <v>0.245805</v>
      </c>
      <c r="L680" s="3">
        <v>1.5077866666699999</v>
      </c>
      <c r="M680" s="3" t="s">
        <v>5426</v>
      </c>
      <c r="N680" s="3"/>
      <c r="O680" s="3" t="s">
        <v>5428</v>
      </c>
      <c r="P680" s="3" t="s">
        <v>5429</v>
      </c>
      <c r="Q680" s="3" t="s">
        <v>5430</v>
      </c>
      <c r="R680" s="3" t="s">
        <v>344</v>
      </c>
      <c r="S680" s="3">
        <v>9.6261050000000008</v>
      </c>
      <c r="T680" s="3">
        <v>11.562455</v>
      </c>
      <c r="U680" s="3">
        <v>4.4722069676499998E-2</v>
      </c>
      <c r="V680" s="3">
        <v>0.27940321302499999</v>
      </c>
      <c r="W680" s="3">
        <v>-1.2619816666699999</v>
      </c>
      <c r="X680" s="2" t="s">
        <v>5431</v>
      </c>
      <c r="Y680" s="3" t="s">
        <v>5432</v>
      </c>
      <c r="Z680" s="3" t="s">
        <v>32</v>
      </c>
      <c r="AA680" s="3"/>
      <c r="AB680" s="3" t="s">
        <v>459</v>
      </c>
      <c r="AC680" s="3" t="s">
        <v>1186</v>
      </c>
      <c r="AD680" s="3">
        <v>3</v>
      </c>
      <c r="AE680" s="2" t="s">
        <v>5424</v>
      </c>
      <c r="AF680" s="2" t="s">
        <v>5427</v>
      </c>
    </row>
    <row r="681" spans="1:32" x14ac:dyDescent="0.25">
      <c r="A681" s="2" t="s">
        <v>2520</v>
      </c>
      <c r="B681" s="3">
        <v>1.0579587500000001</v>
      </c>
      <c r="C681" s="2" t="s">
        <v>2521</v>
      </c>
      <c r="D681" s="3"/>
      <c r="E681" s="3" t="s">
        <v>652</v>
      </c>
      <c r="F681" s="3" t="s">
        <v>316</v>
      </c>
      <c r="G681" s="3" t="s">
        <v>317</v>
      </c>
      <c r="H681" s="2" t="s">
        <v>2522</v>
      </c>
      <c r="I681" s="3">
        <v>1.21304608738E-2</v>
      </c>
      <c r="J681" s="3">
        <v>3.9331999999999999E-2</v>
      </c>
      <c r="K681" s="3">
        <v>-0.96911666666700003</v>
      </c>
      <c r="L681" s="3">
        <v>-1.0579587500000001</v>
      </c>
      <c r="M681" s="3"/>
      <c r="N681" s="3" t="s">
        <v>652</v>
      </c>
      <c r="O681" s="3" t="s">
        <v>344</v>
      </c>
      <c r="P681" s="3" t="s">
        <v>344</v>
      </c>
      <c r="Q681" s="3"/>
      <c r="R681" s="3" t="s">
        <v>344</v>
      </c>
      <c r="S681" s="3">
        <v>6.2702499999999999</v>
      </c>
      <c r="T681" s="3">
        <v>6.6603487499999998</v>
      </c>
      <c r="U681" s="3">
        <v>1.21304608738E-2</v>
      </c>
      <c r="V681" s="3">
        <v>2.2477035713700001E-2</v>
      </c>
      <c r="W681" s="3">
        <v>8.8842083333300001E-2</v>
      </c>
      <c r="X681" s="2" t="s">
        <v>2523</v>
      </c>
      <c r="Y681" s="3" t="s">
        <v>2524</v>
      </c>
      <c r="Z681" s="3" t="s">
        <v>31</v>
      </c>
      <c r="AA681" s="3" t="s">
        <v>652</v>
      </c>
      <c r="AB681" s="3"/>
      <c r="AC681" s="3" t="s">
        <v>652</v>
      </c>
      <c r="AD681" s="3">
        <v>2</v>
      </c>
      <c r="AE681" s="2" t="s">
        <v>2521</v>
      </c>
      <c r="AF681" s="2" t="s">
        <v>2522</v>
      </c>
    </row>
    <row r="682" spans="1:32" x14ac:dyDescent="0.25">
      <c r="A682" s="2" t="s">
        <v>2137</v>
      </c>
      <c r="B682" s="3">
        <v>1.1444136111100001</v>
      </c>
      <c r="C682" s="2" t="s">
        <v>2138</v>
      </c>
      <c r="D682" s="2" t="s">
        <v>2139</v>
      </c>
      <c r="E682" s="3" t="s">
        <v>652</v>
      </c>
      <c r="F682" s="3" t="s">
        <v>316</v>
      </c>
      <c r="G682" s="3" t="s">
        <v>317</v>
      </c>
      <c r="H682" s="2" t="s">
        <v>2140</v>
      </c>
      <c r="I682" s="3">
        <v>3.2509502696800002E-2</v>
      </c>
      <c r="J682" s="3">
        <v>3.9507E-2</v>
      </c>
      <c r="K682" s="3">
        <v>-1.5660033333300001</v>
      </c>
      <c r="L682" s="3">
        <v>-1.1444136111100001</v>
      </c>
      <c r="M682" s="3"/>
      <c r="N682" s="3" t="s">
        <v>652</v>
      </c>
      <c r="O682" s="3" t="s">
        <v>344</v>
      </c>
      <c r="P682" s="3" t="s">
        <v>344</v>
      </c>
      <c r="Q682" s="3"/>
      <c r="R682" s="3" t="s">
        <v>2141</v>
      </c>
      <c r="S682" s="3">
        <v>6.3402200000000004</v>
      </c>
      <c r="T682" s="3">
        <v>6.7258458333300002</v>
      </c>
      <c r="U682" s="3">
        <v>3.2509502696800002E-2</v>
      </c>
      <c r="V682" s="3">
        <v>1.4166334402900001E-2</v>
      </c>
      <c r="W682" s="3">
        <v>-0.42158972222199997</v>
      </c>
      <c r="X682" s="2" t="s">
        <v>2142</v>
      </c>
      <c r="Y682" s="3" t="s">
        <v>2143</v>
      </c>
      <c r="Z682" s="3" t="s">
        <v>31</v>
      </c>
      <c r="AA682" s="3" t="s">
        <v>652</v>
      </c>
      <c r="AB682" s="3"/>
      <c r="AC682" s="3" t="s">
        <v>428</v>
      </c>
      <c r="AD682" s="3">
        <v>2</v>
      </c>
      <c r="AE682" s="2" t="s">
        <v>2138</v>
      </c>
      <c r="AF682" s="2" t="s">
        <v>2140</v>
      </c>
    </row>
    <row r="683" spans="1:32" x14ac:dyDescent="0.25">
      <c r="A683" s="2" t="s">
        <v>1301</v>
      </c>
      <c r="B683" s="3">
        <v>1.42250875</v>
      </c>
      <c r="C683" s="2" t="s">
        <v>85</v>
      </c>
      <c r="D683" s="2" t="s">
        <v>1302</v>
      </c>
      <c r="E683" s="3" t="s">
        <v>1292</v>
      </c>
      <c r="F683" s="3" t="s">
        <v>316</v>
      </c>
      <c r="G683" s="3" t="s">
        <v>317</v>
      </c>
      <c r="H683" s="2" t="s">
        <v>1303</v>
      </c>
      <c r="I683" s="3">
        <v>2.68651195607E-2</v>
      </c>
      <c r="J683" s="3">
        <v>3.9531999999999998E-2</v>
      </c>
      <c r="K683" s="3">
        <v>-2.53962166667</v>
      </c>
      <c r="L683" s="3">
        <v>-1.42250875</v>
      </c>
      <c r="M683" s="3"/>
      <c r="N683" s="3" t="s">
        <v>1292</v>
      </c>
      <c r="O683" s="3" t="s">
        <v>344</v>
      </c>
      <c r="P683" s="3" t="s">
        <v>344</v>
      </c>
      <c r="Q683" s="3"/>
      <c r="R683" s="3" t="s">
        <v>344</v>
      </c>
      <c r="S683" s="3">
        <v>10.852135000000001</v>
      </c>
      <c r="T683" s="3">
        <v>8.6674325000000003</v>
      </c>
      <c r="U683" s="3">
        <v>2.68651195607E-2</v>
      </c>
      <c r="V683" s="3">
        <v>1.2091883445199999E-3</v>
      </c>
      <c r="W683" s="3">
        <v>-1.11711291667</v>
      </c>
      <c r="X683" s="2" t="s">
        <v>1304</v>
      </c>
      <c r="Y683" s="3" t="s">
        <v>1305</v>
      </c>
      <c r="Z683" s="3" t="s">
        <v>31</v>
      </c>
      <c r="AA683" s="3" t="s">
        <v>391</v>
      </c>
      <c r="AB683" s="3"/>
      <c r="AC683" s="3" t="s">
        <v>391</v>
      </c>
      <c r="AD683" s="3">
        <v>2</v>
      </c>
      <c r="AE683" s="2" t="s">
        <v>85</v>
      </c>
      <c r="AF683" s="2" t="s">
        <v>1303</v>
      </c>
    </row>
    <row r="684" spans="1:32" x14ac:dyDescent="0.25">
      <c r="A684" s="2" t="s">
        <v>572</v>
      </c>
      <c r="B684" s="3">
        <v>1.2630304166699999</v>
      </c>
      <c r="C684" s="2" t="s">
        <v>573</v>
      </c>
      <c r="D684" s="2" t="s">
        <v>574</v>
      </c>
      <c r="E684" s="3" t="s">
        <v>891</v>
      </c>
      <c r="F684" s="3" t="s">
        <v>316</v>
      </c>
      <c r="G684" s="3" t="s">
        <v>317</v>
      </c>
      <c r="H684" s="2" t="s">
        <v>1645</v>
      </c>
      <c r="I684" s="3">
        <v>3.9623999999999999E-2</v>
      </c>
      <c r="J684" s="3">
        <v>3.9623999999999999E-2</v>
      </c>
      <c r="K684" s="3">
        <v>-4.9526666666699998E-2</v>
      </c>
      <c r="L684" s="3">
        <v>-1.2630304166699999</v>
      </c>
      <c r="M684" s="3"/>
      <c r="N684" s="3" t="s">
        <v>891</v>
      </c>
      <c r="O684" s="3" t="s">
        <v>1646</v>
      </c>
      <c r="P684" s="3" t="s">
        <v>577</v>
      </c>
      <c r="Q684" s="3" t="s">
        <v>1647</v>
      </c>
      <c r="R684" s="3" t="s">
        <v>344</v>
      </c>
      <c r="S684" s="3">
        <v>7.4150299999999998</v>
      </c>
      <c r="T684" s="3">
        <v>8.6845037499999993</v>
      </c>
      <c r="U684" s="3">
        <v>4.33946053029E-2</v>
      </c>
      <c r="V684" s="3">
        <v>0.64293701410799997</v>
      </c>
      <c r="W684" s="3">
        <v>1.2135037500000001</v>
      </c>
      <c r="X684" s="2" t="s">
        <v>579</v>
      </c>
      <c r="Y684" s="3" t="s">
        <v>1648</v>
      </c>
      <c r="Z684" s="3" t="s">
        <v>32</v>
      </c>
      <c r="AA684" s="3" t="s">
        <v>891</v>
      </c>
      <c r="AB684" s="3"/>
      <c r="AC684" s="3" t="s">
        <v>582</v>
      </c>
      <c r="AD684" s="3">
        <v>2</v>
      </c>
      <c r="AE684" s="2" t="s">
        <v>573</v>
      </c>
      <c r="AF684" s="2" t="s">
        <v>1645</v>
      </c>
    </row>
    <row r="685" spans="1:32" x14ac:dyDescent="0.25">
      <c r="A685" s="2" t="s">
        <v>1762</v>
      </c>
      <c r="B685" s="3">
        <v>1.2215737499999999</v>
      </c>
      <c r="C685" s="2" t="s">
        <v>1763</v>
      </c>
      <c r="D685" s="2" t="s">
        <v>1764</v>
      </c>
      <c r="E685" s="3" t="s">
        <v>315</v>
      </c>
      <c r="F685" s="3" t="s">
        <v>316</v>
      </c>
      <c r="G685" s="3" t="s">
        <v>317</v>
      </c>
      <c r="H685" s="2" t="s">
        <v>1780</v>
      </c>
      <c r="I685" s="3">
        <v>2.6090575065699999E-2</v>
      </c>
      <c r="J685" s="3">
        <v>3.9627999999999997E-2</v>
      </c>
      <c r="K685" s="3">
        <v>-0.52446666666700004</v>
      </c>
      <c r="L685" s="3">
        <v>-1.2215737499999999</v>
      </c>
      <c r="M685" s="3"/>
      <c r="N685" s="3" t="s">
        <v>315</v>
      </c>
      <c r="O685" s="3" t="s">
        <v>1781</v>
      </c>
      <c r="P685" s="3" t="s">
        <v>1782</v>
      </c>
      <c r="Q685" s="3" t="s">
        <v>1783</v>
      </c>
      <c r="R685" s="3" t="s">
        <v>344</v>
      </c>
      <c r="S685" s="3">
        <v>6.2278000000000002</v>
      </c>
      <c r="T685" s="3">
        <v>6.3643062500000003</v>
      </c>
      <c r="U685" s="3">
        <v>2.6090575065699999E-2</v>
      </c>
      <c r="V685" s="3">
        <v>5.4708189166000003E-2</v>
      </c>
      <c r="W685" s="3">
        <v>0.69710708333299998</v>
      </c>
      <c r="X685" s="2" t="s">
        <v>1768</v>
      </c>
      <c r="Y685" s="3" t="s">
        <v>1784</v>
      </c>
      <c r="Z685" s="3" t="s">
        <v>32</v>
      </c>
      <c r="AA685" s="3" t="s">
        <v>422</v>
      </c>
      <c r="AB685" s="3" t="s">
        <v>395</v>
      </c>
      <c r="AC685" s="3" t="s">
        <v>1038</v>
      </c>
      <c r="AD685" s="3">
        <v>3</v>
      </c>
      <c r="AE685" s="2" t="s">
        <v>1763</v>
      </c>
      <c r="AF685" s="2" t="s">
        <v>1780</v>
      </c>
    </row>
    <row r="686" spans="1:32" x14ac:dyDescent="0.25">
      <c r="A686" s="2" t="s">
        <v>361</v>
      </c>
      <c r="B686" s="3">
        <v>1.9713849999999999</v>
      </c>
      <c r="C686" s="2" t="s">
        <v>362</v>
      </c>
      <c r="D686" s="2" t="s">
        <v>363</v>
      </c>
      <c r="E686" s="3" t="s">
        <v>633</v>
      </c>
      <c r="F686" s="3" t="s">
        <v>316</v>
      </c>
      <c r="G686" s="3" t="s">
        <v>317</v>
      </c>
      <c r="H686" s="2" t="s">
        <v>634</v>
      </c>
      <c r="I686" s="3">
        <v>1.5094025080699999E-2</v>
      </c>
      <c r="J686" s="3">
        <v>3.9969999999999999E-2</v>
      </c>
      <c r="K686" s="3">
        <v>-2.8472916666699999</v>
      </c>
      <c r="L686" s="3">
        <v>-1.9713849999999999</v>
      </c>
      <c r="M686" s="3"/>
      <c r="N686" s="3" t="s">
        <v>633</v>
      </c>
      <c r="O686" s="3" t="s">
        <v>366</v>
      </c>
      <c r="P686" s="3" t="s">
        <v>367</v>
      </c>
      <c r="Q686" s="3" t="s">
        <v>368</v>
      </c>
      <c r="R686" s="3" t="s">
        <v>344</v>
      </c>
      <c r="S686" s="3">
        <v>10.122375</v>
      </c>
      <c r="T686" s="3">
        <v>13.268649999999999</v>
      </c>
      <c r="U686" s="3">
        <v>1.5094025080699999E-2</v>
      </c>
      <c r="V686" s="3">
        <v>1.7818851128799999E-2</v>
      </c>
      <c r="W686" s="3">
        <v>-0.87590666666700001</v>
      </c>
      <c r="X686" s="2" t="s">
        <v>370</v>
      </c>
      <c r="Y686" s="3" t="s">
        <v>635</v>
      </c>
      <c r="Z686" s="3" t="s">
        <v>32</v>
      </c>
      <c r="AA686" s="3"/>
      <c r="AB686" s="3" t="s">
        <v>459</v>
      </c>
      <c r="AC686" s="3" t="s">
        <v>373</v>
      </c>
      <c r="AD686" s="3">
        <v>3</v>
      </c>
      <c r="AE686" s="2" t="s">
        <v>362</v>
      </c>
      <c r="AF686" s="2" t="s">
        <v>634</v>
      </c>
    </row>
    <row r="687" spans="1:32" x14ac:dyDescent="0.25">
      <c r="A687" s="2" t="s">
        <v>3295</v>
      </c>
      <c r="B687" s="3">
        <v>-1.0573475000000001</v>
      </c>
      <c r="C687" s="2" t="s">
        <v>3296</v>
      </c>
      <c r="D687" s="2" t="s">
        <v>3297</v>
      </c>
      <c r="E687" s="3" t="s">
        <v>1332</v>
      </c>
      <c r="F687" s="3" t="s">
        <v>2805</v>
      </c>
      <c r="G687" s="3" t="s">
        <v>317</v>
      </c>
      <c r="H687" s="2" t="s">
        <v>3298</v>
      </c>
      <c r="I687" s="3">
        <v>2.5388222127399999E-2</v>
      </c>
      <c r="J687" s="3">
        <v>4.0063000000000001E-2</v>
      </c>
      <c r="K687" s="3">
        <v>0.16065499999999999</v>
      </c>
      <c r="L687" s="3">
        <v>1.0573475000000001</v>
      </c>
      <c r="M687" s="3" t="s">
        <v>1332</v>
      </c>
      <c r="N687" s="3"/>
      <c r="O687" s="3" t="s">
        <v>344</v>
      </c>
      <c r="P687" s="3" t="s">
        <v>344</v>
      </c>
      <c r="Q687" s="3"/>
      <c r="R687" s="3" t="s">
        <v>3299</v>
      </c>
      <c r="S687" s="3">
        <v>7.931705</v>
      </c>
      <c r="T687" s="3">
        <v>8.8044025000000001</v>
      </c>
      <c r="U687" s="3">
        <v>2.5388222127399999E-2</v>
      </c>
      <c r="V687" s="3">
        <v>0.36425600092400001</v>
      </c>
      <c r="W687" s="3">
        <v>-0.8966925</v>
      </c>
      <c r="X687" s="2" t="s">
        <v>3300</v>
      </c>
      <c r="Y687" s="3" t="s">
        <v>3301</v>
      </c>
      <c r="Z687" s="3" t="s">
        <v>32</v>
      </c>
      <c r="AA687" s="3" t="s">
        <v>1310</v>
      </c>
      <c r="AB687" s="3" t="s">
        <v>462</v>
      </c>
      <c r="AC687" s="3" t="s">
        <v>1332</v>
      </c>
      <c r="AD687" s="3">
        <v>4</v>
      </c>
      <c r="AE687" s="2" t="s">
        <v>3296</v>
      </c>
      <c r="AF687" s="2" t="s">
        <v>3298</v>
      </c>
    </row>
    <row r="688" spans="1:32" x14ac:dyDescent="0.25">
      <c r="A688" s="2" t="s">
        <v>4512</v>
      </c>
      <c r="B688" s="3">
        <v>-1.2310433333299999</v>
      </c>
      <c r="C688" s="2" t="s">
        <v>4513</v>
      </c>
      <c r="D688" s="2" t="s">
        <v>4514</v>
      </c>
      <c r="E688" s="3" t="s">
        <v>1145</v>
      </c>
      <c r="F688" s="3" t="s">
        <v>2805</v>
      </c>
      <c r="G688" s="3" t="s">
        <v>317</v>
      </c>
      <c r="H688" s="2" t="s">
        <v>4515</v>
      </c>
      <c r="I688" s="3">
        <v>2.69950476173E-2</v>
      </c>
      <c r="J688" s="3">
        <v>4.0271000000000001E-2</v>
      </c>
      <c r="K688" s="3">
        <v>0.68825166666699999</v>
      </c>
      <c r="L688" s="3">
        <v>1.2310433333299999</v>
      </c>
      <c r="M688" s="3" t="s">
        <v>1145</v>
      </c>
      <c r="N688" s="3"/>
      <c r="O688" s="3" t="s">
        <v>4516</v>
      </c>
      <c r="P688" s="3" t="s">
        <v>4517</v>
      </c>
      <c r="Q688" s="3" t="s">
        <v>4518</v>
      </c>
      <c r="R688" s="3" t="s">
        <v>4519</v>
      </c>
      <c r="S688" s="3">
        <v>9.9793749999999992</v>
      </c>
      <c r="T688" s="3">
        <v>8.4330999999999996</v>
      </c>
      <c r="U688" s="3">
        <v>2.69950476173E-2</v>
      </c>
      <c r="V688" s="3">
        <v>3.3749415052399999E-2</v>
      </c>
      <c r="W688" s="3">
        <v>-0.54279166666699996</v>
      </c>
      <c r="X688" s="2" t="s">
        <v>4520</v>
      </c>
      <c r="Y688" s="3" t="s">
        <v>4521</v>
      </c>
      <c r="Z688" s="3" t="s">
        <v>32</v>
      </c>
      <c r="AA688" s="3" t="s">
        <v>1143</v>
      </c>
      <c r="AB688" s="3" t="s">
        <v>506</v>
      </c>
      <c r="AC688" s="3" t="s">
        <v>1073</v>
      </c>
      <c r="AD688" s="3">
        <v>3</v>
      </c>
      <c r="AE688" s="2" t="s">
        <v>4513</v>
      </c>
      <c r="AF688" s="2" t="s">
        <v>4515</v>
      </c>
    </row>
    <row r="689" spans="1:32" x14ac:dyDescent="0.25">
      <c r="A689" s="2" t="s">
        <v>444</v>
      </c>
      <c r="B689" s="3">
        <v>1.24555833333</v>
      </c>
      <c r="C689" s="2" t="s">
        <v>78</v>
      </c>
      <c r="D689" s="2" t="s">
        <v>445</v>
      </c>
      <c r="E689" s="3" t="s">
        <v>512</v>
      </c>
      <c r="F689" s="3" t="s">
        <v>316</v>
      </c>
      <c r="G689" s="3" t="s">
        <v>317</v>
      </c>
      <c r="H689" s="2" t="s">
        <v>1700</v>
      </c>
      <c r="I689" s="3">
        <v>1.05621959568E-2</v>
      </c>
      <c r="J689" s="3">
        <v>4.0349999999999997E-2</v>
      </c>
      <c r="K689" s="3">
        <v>-1.57127333333</v>
      </c>
      <c r="L689" s="3">
        <v>-1.24555833333</v>
      </c>
      <c r="M689" s="3"/>
      <c r="N689" s="3" t="s">
        <v>512</v>
      </c>
      <c r="O689" s="3" t="s">
        <v>678</v>
      </c>
      <c r="P689" s="3" t="s">
        <v>679</v>
      </c>
      <c r="Q689" s="3" t="s">
        <v>680</v>
      </c>
      <c r="R689" s="3" t="s">
        <v>344</v>
      </c>
      <c r="S689" s="3">
        <v>8.0698100000000004</v>
      </c>
      <c r="T689" s="3">
        <v>7.9984450000000002</v>
      </c>
      <c r="U689" s="3">
        <v>1.05621959568E-2</v>
      </c>
      <c r="V689" s="3">
        <v>3.2608665467500002E-3</v>
      </c>
      <c r="W689" s="3">
        <v>-0.32571499999999998</v>
      </c>
      <c r="X689" s="2" t="s">
        <v>451</v>
      </c>
      <c r="Y689" s="3" t="s">
        <v>1701</v>
      </c>
      <c r="Z689" s="3" t="s">
        <v>32</v>
      </c>
      <c r="AA689" s="3" t="s">
        <v>512</v>
      </c>
      <c r="AB689" s="3"/>
      <c r="AC689" s="3" t="s">
        <v>446</v>
      </c>
      <c r="AD689" s="3">
        <v>2</v>
      </c>
      <c r="AE689" s="2" t="s">
        <v>78</v>
      </c>
      <c r="AF689" s="2" t="s">
        <v>1700</v>
      </c>
    </row>
    <row r="690" spans="1:32" x14ac:dyDescent="0.25">
      <c r="A690" s="2" t="s">
        <v>2595</v>
      </c>
      <c r="B690" s="3">
        <v>1.04483083333</v>
      </c>
      <c r="C690" s="2" t="s">
        <v>2596</v>
      </c>
      <c r="D690" s="2" t="s">
        <v>2597</v>
      </c>
      <c r="E690" s="3" t="s">
        <v>1128</v>
      </c>
      <c r="F690" s="3" t="s">
        <v>316</v>
      </c>
      <c r="G690" s="3" t="s">
        <v>317</v>
      </c>
      <c r="H690" s="2" t="s">
        <v>2598</v>
      </c>
      <c r="I690" s="3">
        <v>2.46791736426E-2</v>
      </c>
      <c r="J690" s="3">
        <v>4.0425999999999997E-2</v>
      </c>
      <c r="K690" s="3">
        <v>-9.10616666667E-2</v>
      </c>
      <c r="L690" s="3">
        <v>-1.04483083333</v>
      </c>
      <c r="M690" s="3"/>
      <c r="N690" s="3" t="s">
        <v>1128</v>
      </c>
      <c r="O690" s="3" t="s">
        <v>2599</v>
      </c>
      <c r="P690" s="3" t="s">
        <v>344</v>
      </c>
      <c r="Q690" s="3" t="s">
        <v>2600</v>
      </c>
      <c r="R690" s="3" t="s">
        <v>344</v>
      </c>
      <c r="S690" s="3">
        <v>8.1325649999999996</v>
      </c>
      <c r="T690" s="3">
        <v>5.8888350000000003</v>
      </c>
      <c r="U690" s="3">
        <v>2.46791736426E-2</v>
      </c>
      <c r="V690" s="3">
        <v>0.63092560168599998</v>
      </c>
      <c r="W690" s="3">
        <v>0.95376916666699996</v>
      </c>
      <c r="X690" s="2" t="s">
        <v>2601</v>
      </c>
      <c r="Y690" s="3" t="s">
        <v>2602</v>
      </c>
      <c r="Z690" s="3" t="s">
        <v>32</v>
      </c>
      <c r="AA690" s="3" t="s">
        <v>1128</v>
      </c>
      <c r="AB690" s="3" t="s">
        <v>506</v>
      </c>
      <c r="AC690" s="3" t="s">
        <v>1062</v>
      </c>
      <c r="AD690" s="3">
        <v>3</v>
      </c>
      <c r="AE690" s="2" t="s">
        <v>2596</v>
      </c>
      <c r="AF690" s="2" t="s">
        <v>2598</v>
      </c>
    </row>
    <row r="691" spans="1:32" x14ac:dyDescent="0.25">
      <c r="A691" s="2" t="s">
        <v>5568</v>
      </c>
      <c r="B691" s="3">
        <v>-1.5725800000000001</v>
      </c>
      <c r="C691" s="2" t="s">
        <v>5569</v>
      </c>
      <c r="D691" s="2" t="s">
        <v>5570</v>
      </c>
      <c r="E691" s="3" t="s">
        <v>357</v>
      </c>
      <c r="F691" s="3" t="s">
        <v>2805</v>
      </c>
      <c r="G691" s="3" t="s">
        <v>317</v>
      </c>
      <c r="H691" s="2" t="s">
        <v>5571</v>
      </c>
      <c r="I691" s="3">
        <v>1.2169711668000001E-2</v>
      </c>
      <c r="J691" s="3">
        <v>4.0445000000000002E-2</v>
      </c>
      <c r="K691" s="3">
        <v>0.343073333333</v>
      </c>
      <c r="L691" s="3">
        <v>1.5725800000000001</v>
      </c>
      <c r="M691" s="3" t="s">
        <v>357</v>
      </c>
      <c r="N691" s="3"/>
      <c r="O691" s="3" t="s">
        <v>344</v>
      </c>
      <c r="P691" s="3" t="s">
        <v>344</v>
      </c>
      <c r="Q691" s="3"/>
      <c r="R691" s="3" t="s">
        <v>344</v>
      </c>
      <c r="S691" s="3">
        <v>7.1165500000000002</v>
      </c>
      <c r="T691" s="3">
        <v>7.6231049999999998</v>
      </c>
      <c r="U691" s="3">
        <v>1.2169711668000001E-2</v>
      </c>
      <c r="V691" s="3">
        <v>8.6068386423499996E-2</v>
      </c>
      <c r="W691" s="3">
        <v>-1.2295066666700001</v>
      </c>
      <c r="X691" s="2" t="s">
        <v>5572</v>
      </c>
      <c r="Y691" s="3" t="s">
        <v>5573</v>
      </c>
      <c r="Z691" s="3" t="s">
        <v>32</v>
      </c>
      <c r="AA691" s="3" t="s">
        <v>357</v>
      </c>
      <c r="AB691" s="3" t="s">
        <v>2124</v>
      </c>
      <c r="AC691" s="3" t="s">
        <v>757</v>
      </c>
      <c r="AD691" s="3">
        <v>5</v>
      </c>
      <c r="AE691" s="2" t="s">
        <v>5569</v>
      </c>
      <c r="AF691" s="2" t="s">
        <v>5571</v>
      </c>
    </row>
    <row r="692" spans="1:32" x14ac:dyDescent="0.25">
      <c r="A692" s="2" t="s">
        <v>3796</v>
      </c>
      <c r="B692" s="3">
        <v>-1.1111791666699999</v>
      </c>
      <c r="C692" s="2" t="s">
        <v>3797</v>
      </c>
      <c r="D692" s="2" t="s">
        <v>3798</v>
      </c>
      <c r="E692" s="3" t="s">
        <v>346</v>
      </c>
      <c r="F692" s="3" t="s">
        <v>2805</v>
      </c>
      <c r="G692" s="3" t="s">
        <v>317</v>
      </c>
      <c r="H692" s="2" t="s">
        <v>3799</v>
      </c>
      <c r="I692" s="3">
        <v>4.0640999999999997E-2</v>
      </c>
      <c r="J692" s="3">
        <v>4.0640999999999997E-2</v>
      </c>
      <c r="K692" s="3">
        <v>1.4632449999999999</v>
      </c>
      <c r="L692" s="3">
        <v>1.1111791666699999</v>
      </c>
      <c r="M692" s="3" t="s">
        <v>346</v>
      </c>
      <c r="N692" s="3"/>
      <c r="O692" s="3" t="s">
        <v>344</v>
      </c>
      <c r="P692" s="3" t="s">
        <v>344</v>
      </c>
      <c r="Q692" s="3"/>
      <c r="R692" s="3" t="s">
        <v>344</v>
      </c>
      <c r="S692" s="3">
        <v>7.6679550000000001</v>
      </c>
      <c r="T692" s="3">
        <v>7.14268083333</v>
      </c>
      <c r="U692" s="3">
        <v>4.4951065812900003E-2</v>
      </c>
      <c r="V692" s="3">
        <v>0.124013585983</v>
      </c>
      <c r="W692" s="3">
        <v>0.35206583333300001</v>
      </c>
      <c r="X692" s="2" t="s">
        <v>3800</v>
      </c>
      <c r="Y692" s="3" t="s">
        <v>3801</v>
      </c>
      <c r="Z692" s="3" t="s">
        <v>31</v>
      </c>
      <c r="AA692" s="3" t="s">
        <v>346</v>
      </c>
      <c r="AB692" s="3"/>
      <c r="AC692" s="3" t="s">
        <v>315</v>
      </c>
      <c r="AD692" s="3">
        <v>2</v>
      </c>
      <c r="AE692" s="2" t="s">
        <v>3797</v>
      </c>
      <c r="AF692" s="2" t="s">
        <v>3799</v>
      </c>
    </row>
    <row r="693" spans="1:32" x14ac:dyDescent="0.25">
      <c r="A693" s="2" t="s">
        <v>3729</v>
      </c>
      <c r="B693" s="3">
        <v>-1.1672122222200001</v>
      </c>
      <c r="C693" s="2" t="s">
        <v>3730</v>
      </c>
      <c r="D693" s="2" t="s">
        <v>3731</v>
      </c>
      <c r="E693" s="3" t="s">
        <v>346</v>
      </c>
      <c r="F693" s="3" t="s">
        <v>2805</v>
      </c>
      <c r="G693" s="3" t="s">
        <v>317</v>
      </c>
      <c r="H693" s="2" t="s">
        <v>4158</v>
      </c>
      <c r="I693" s="3">
        <v>4.0812000000000001E-2</v>
      </c>
      <c r="J693" s="3">
        <v>4.0812000000000001E-2</v>
      </c>
      <c r="K693" s="3">
        <v>9.39683333333E-2</v>
      </c>
      <c r="L693" s="3">
        <v>1.1672122222200001</v>
      </c>
      <c r="M693" s="3" t="s">
        <v>346</v>
      </c>
      <c r="N693" s="3"/>
      <c r="O693" s="3" t="s">
        <v>344</v>
      </c>
      <c r="P693" s="3" t="s">
        <v>344</v>
      </c>
      <c r="Q693" s="3"/>
      <c r="R693" s="3" t="s">
        <v>344</v>
      </c>
      <c r="S693" s="3">
        <v>7.8063549999999999</v>
      </c>
      <c r="T693" s="3">
        <v>9.8294650000000008</v>
      </c>
      <c r="U693" s="3">
        <v>4.2582243179699997E-2</v>
      </c>
      <c r="V693" s="3">
        <v>0.49090816967200002</v>
      </c>
      <c r="W693" s="3">
        <v>-1.07324388889</v>
      </c>
      <c r="X693" s="2" t="s">
        <v>3736</v>
      </c>
      <c r="Y693" s="3" t="s">
        <v>3737</v>
      </c>
      <c r="Z693" s="3" t="s">
        <v>32</v>
      </c>
      <c r="AA693" s="3" t="s">
        <v>581</v>
      </c>
      <c r="AB693" s="3" t="s">
        <v>337</v>
      </c>
      <c r="AC693" s="3" t="s">
        <v>2864</v>
      </c>
      <c r="AD693" s="3">
        <v>3</v>
      </c>
      <c r="AE693" s="2" t="s">
        <v>3730</v>
      </c>
      <c r="AF693" s="2" t="s">
        <v>4158</v>
      </c>
    </row>
    <row r="694" spans="1:32" x14ac:dyDescent="0.25">
      <c r="A694" s="2" t="s">
        <v>701</v>
      </c>
      <c r="B694" s="3">
        <v>1.5452266666700001</v>
      </c>
      <c r="C694" s="2" t="s">
        <v>702</v>
      </c>
      <c r="D694" s="2" t="s">
        <v>703</v>
      </c>
      <c r="E694" s="3" t="s">
        <v>499</v>
      </c>
      <c r="F694" s="3" t="s">
        <v>316</v>
      </c>
      <c r="G694" s="3" t="s">
        <v>317</v>
      </c>
      <c r="H694" s="2" t="s">
        <v>1096</v>
      </c>
      <c r="I694" s="3">
        <v>8.7913843930100006E-3</v>
      </c>
      <c r="J694" s="3">
        <v>4.0863999999999998E-2</v>
      </c>
      <c r="K694" s="3">
        <v>1.11166666667E-2</v>
      </c>
      <c r="L694" s="3">
        <v>-1.5452266666700001</v>
      </c>
      <c r="M694" s="3"/>
      <c r="N694" s="3" t="s">
        <v>499</v>
      </c>
      <c r="O694" s="3" t="s">
        <v>1097</v>
      </c>
      <c r="P694" s="3" t="s">
        <v>1098</v>
      </c>
      <c r="Q694" s="3" t="s">
        <v>1099</v>
      </c>
      <c r="R694" s="3" t="s">
        <v>1100</v>
      </c>
      <c r="S694" s="3">
        <v>12.622719999999999</v>
      </c>
      <c r="T694" s="3">
        <v>6.8801899999999998</v>
      </c>
      <c r="U694" s="3">
        <v>8.7913843930100006E-3</v>
      </c>
      <c r="V694" s="3">
        <v>0.97432733886599998</v>
      </c>
      <c r="W694" s="3">
        <v>1.5563433333300001</v>
      </c>
      <c r="X694" s="2" t="s">
        <v>709</v>
      </c>
      <c r="Y694" s="3" t="s">
        <v>1101</v>
      </c>
      <c r="Z694" s="3" t="s">
        <v>32</v>
      </c>
      <c r="AA694" s="3" t="s">
        <v>428</v>
      </c>
      <c r="AB694" s="3" t="s">
        <v>996</v>
      </c>
      <c r="AC694" s="3" t="s">
        <v>711</v>
      </c>
      <c r="AD694" s="3">
        <v>5</v>
      </c>
      <c r="AE694" s="2" t="s">
        <v>702</v>
      </c>
      <c r="AF694" s="2" t="s">
        <v>1096</v>
      </c>
    </row>
    <row r="695" spans="1:32" x14ac:dyDescent="0.25">
      <c r="A695" s="2" t="s">
        <v>2399</v>
      </c>
      <c r="B695" s="3">
        <v>1.0900300000000001</v>
      </c>
      <c r="C695" s="2" t="s">
        <v>2400</v>
      </c>
      <c r="D695" s="2" t="s">
        <v>2401</v>
      </c>
      <c r="E695" s="3" t="s">
        <v>1170</v>
      </c>
      <c r="F695" s="3" t="s">
        <v>316</v>
      </c>
      <c r="G695" s="3" t="s">
        <v>317</v>
      </c>
      <c r="H695" s="2" t="s">
        <v>2402</v>
      </c>
      <c r="I695" s="3">
        <v>2.5877476739599999E-2</v>
      </c>
      <c r="J695" s="3">
        <v>4.0967999999999997E-2</v>
      </c>
      <c r="K695" s="3">
        <v>-0.75487833333300003</v>
      </c>
      <c r="L695" s="3">
        <v>-1.0900300000000001</v>
      </c>
      <c r="M695" s="3"/>
      <c r="N695" s="3" t="s">
        <v>1170</v>
      </c>
      <c r="O695" s="3" t="s">
        <v>2403</v>
      </c>
      <c r="P695" s="3" t="s">
        <v>2404</v>
      </c>
      <c r="Q695" s="3" t="s">
        <v>2405</v>
      </c>
      <c r="R695" s="3" t="s">
        <v>344</v>
      </c>
      <c r="S695" s="3">
        <v>7.406345</v>
      </c>
      <c r="T695" s="3">
        <v>7.3362550000000004</v>
      </c>
      <c r="U695" s="3">
        <v>2.5877476739599999E-2</v>
      </c>
      <c r="V695" s="3">
        <v>2.9344362842699999E-2</v>
      </c>
      <c r="W695" s="3">
        <v>0.33515166666700003</v>
      </c>
      <c r="X695" s="2" t="s">
        <v>2406</v>
      </c>
      <c r="Y695" s="3" t="s">
        <v>2407</v>
      </c>
      <c r="Z695" s="3" t="s">
        <v>32</v>
      </c>
      <c r="AA695" s="3" t="s">
        <v>1170</v>
      </c>
      <c r="AB695" s="3" t="s">
        <v>462</v>
      </c>
      <c r="AC695" s="3" t="s">
        <v>865</v>
      </c>
      <c r="AD695" s="3">
        <v>4</v>
      </c>
      <c r="AE695" s="2" t="s">
        <v>2400</v>
      </c>
      <c r="AF695" s="2" t="s">
        <v>2402</v>
      </c>
    </row>
    <row r="696" spans="1:32" x14ac:dyDescent="0.25">
      <c r="A696" s="2" t="s">
        <v>5965</v>
      </c>
      <c r="B696" s="3">
        <v>-1.9531499999999999</v>
      </c>
      <c r="C696" s="2" t="s">
        <v>5966</v>
      </c>
      <c r="D696" s="2" t="s">
        <v>5967</v>
      </c>
      <c r="E696" s="3" t="s">
        <v>5426</v>
      </c>
      <c r="F696" s="3" t="s">
        <v>2805</v>
      </c>
      <c r="G696" s="3" t="s">
        <v>317</v>
      </c>
      <c r="H696" s="2" t="s">
        <v>5968</v>
      </c>
      <c r="I696" s="3">
        <v>1.28950341848E-2</v>
      </c>
      <c r="J696" s="3">
        <v>4.0974999999999998E-2</v>
      </c>
      <c r="K696" s="3">
        <v>1.01312333333</v>
      </c>
      <c r="L696" s="3">
        <v>1.9531499999999999</v>
      </c>
      <c r="M696" s="3" t="s">
        <v>5426</v>
      </c>
      <c r="N696" s="3"/>
      <c r="O696" s="3" t="s">
        <v>344</v>
      </c>
      <c r="P696" s="3" t="s">
        <v>344</v>
      </c>
      <c r="Q696" s="3"/>
      <c r="R696" s="3" t="s">
        <v>344</v>
      </c>
      <c r="S696" s="3">
        <v>5.1717199999999997</v>
      </c>
      <c r="T696" s="3">
        <v>8.0649800000000003</v>
      </c>
      <c r="U696" s="3">
        <v>1.28950341848E-2</v>
      </c>
      <c r="V696" s="3">
        <v>2.55071793973E-2</v>
      </c>
      <c r="W696" s="3">
        <v>-0.94002666666699997</v>
      </c>
      <c r="X696" s="2" t="s">
        <v>5969</v>
      </c>
      <c r="Y696" s="3"/>
      <c r="Z696" s="3" t="s">
        <v>32</v>
      </c>
      <c r="AA696" s="3"/>
      <c r="AB696" s="3"/>
      <c r="AC696" s="3" t="s">
        <v>3395</v>
      </c>
      <c r="AD696" s="3">
        <v>2</v>
      </c>
      <c r="AE696" s="2" t="s">
        <v>5966</v>
      </c>
      <c r="AF696" s="2" t="s">
        <v>5968</v>
      </c>
    </row>
    <row r="697" spans="1:32" x14ac:dyDescent="0.25">
      <c r="A697" s="2" t="s">
        <v>1147</v>
      </c>
      <c r="B697" s="3">
        <v>1.52465083333</v>
      </c>
      <c r="C697" s="2" t="s">
        <v>1148</v>
      </c>
      <c r="D697" s="2" t="s">
        <v>1149</v>
      </c>
      <c r="E697" s="3" t="s">
        <v>512</v>
      </c>
      <c r="F697" s="3" t="s">
        <v>316</v>
      </c>
      <c r="G697" s="3" t="s">
        <v>317</v>
      </c>
      <c r="H697" s="2" t="s">
        <v>1150</v>
      </c>
      <c r="I697" s="3">
        <v>4.1103000000000001E-2</v>
      </c>
      <c r="J697" s="3">
        <v>4.1103000000000001E-2</v>
      </c>
      <c r="K697" s="3">
        <v>-1.4652383333300001</v>
      </c>
      <c r="L697" s="3">
        <v>-1.52465083333</v>
      </c>
      <c r="M697" s="3"/>
      <c r="N697" s="3" t="s">
        <v>512</v>
      </c>
      <c r="O697" s="3" t="s">
        <v>1151</v>
      </c>
      <c r="P697" s="3" t="s">
        <v>1152</v>
      </c>
      <c r="Q697" s="3" t="s">
        <v>1153</v>
      </c>
      <c r="R697" s="3" t="s">
        <v>344</v>
      </c>
      <c r="S697" s="3">
        <v>7.7614749999999999</v>
      </c>
      <c r="T697" s="3">
        <v>9.3521975000000008</v>
      </c>
      <c r="U697" s="3">
        <v>4.5009267348899998E-2</v>
      </c>
      <c r="V697" s="3">
        <v>4.6650563728799999E-2</v>
      </c>
      <c r="W697" s="3">
        <v>5.94125E-2</v>
      </c>
      <c r="X697" s="2" t="s">
        <v>1154</v>
      </c>
      <c r="Y697" s="3" t="s">
        <v>1155</v>
      </c>
      <c r="Z697" s="3" t="s">
        <v>32</v>
      </c>
      <c r="AA697" s="3" t="s">
        <v>512</v>
      </c>
      <c r="AB697" s="3" t="s">
        <v>1156</v>
      </c>
      <c r="AC697" s="3" t="s">
        <v>906</v>
      </c>
      <c r="AD697" s="3">
        <v>5</v>
      </c>
      <c r="AE697" s="2" t="s">
        <v>1148</v>
      </c>
      <c r="AF697" s="2" t="s">
        <v>1150</v>
      </c>
    </row>
    <row r="698" spans="1:32" x14ac:dyDescent="0.25">
      <c r="A698" s="2" t="s">
        <v>4823</v>
      </c>
      <c r="B698" s="3">
        <v>-1.29627461538</v>
      </c>
      <c r="C698" s="2" t="s">
        <v>4824</v>
      </c>
      <c r="D698" s="2" t="s">
        <v>4825</v>
      </c>
      <c r="E698" s="3" t="s">
        <v>476</v>
      </c>
      <c r="F698" s="3" t="s">
        <v>2805</v>
      </c>
      <c r="G698" s="3" t="s">
        <v>317</v>
      </c>
      <c r="H698" s="2" t="s">
        <v>4826</v>
      </c>
      <c r="I698" s="3">
        <v>4.1112000000000003E-2</v>
      </c>
      <c r="J698" s="3">
        <v>4.1112000000000003E-2</v>
      </c>
      <c r="K698" s="3">
        <v>2.5883333333299998E-3</v>
      </c>
      <c r="L698" s="3">
        <v>1.29627461538</v>
      </c>
      <c r="M698" s="3" t="s">
        <v>476</v>
      </c>
      <c r="N698" s="3"/>
      <c r="O698" s="3" t="s">
        <v>4827</v>
      </c>
      <c r="P698" s="3" t="s">
        <v>4828</v>
      </c>
      <c r="Q698" s="3" t="s">
        <v>4829</v>
      </c>
      <c r="R698" s="3" t="s">
        <v>344</v>
      </c>
      <c r="S698" s="3">
        <v>7.7897049999999997</v>
      </c>
      <c r="T698" s="3">
        <v>7.4716988461499998</v>
      </c>
      <c r="U698" s="3">
        <v>4.8723288836299998E-2</v>
      </c>
      <c r="V698" s="3">
        <v>0.98671485147100002</v>
      </c>
      <c r="W698" s="3">
        <v>-1.2936862820499999</v>
      </c>
      <c r="X698" s="2" t="s">
        <v>4830</v>
      </c>
      <c r="Y698" s="3" t="s">
        <v>4831</v>
      </c>
      <c r="Z698" s="3" t="s">
        <v>32</v>
      </c>
      <c r="AA698" s="3" t="s">
        <v>476</v>
      </c>
      <c r="AB698" s="3" t="s">
        <v>453</v>
      </c>
      <c r="AC698" s="3" t="s">
        <v>4832</v>
      </c>
      <c r="AD698" s="3">
        <v>3</v>
      </c>
      <c r="AE698" s="2" t="s">
        <v>4824</v>
      </c>
      <c r="AF698" s="2" t="s">
        <v>4826</v>
      </c>
    </row>
    <row r="699" spans="1:32" x14ac:dyDescent="0.25">
      <c r="A699" s="2" t="s">
        <v>477</v>
      </c>
      <c r="B699" s="3">
        <v>1.01976333333</v>
      </c>
      <c r="C699" s="2" t="s">
        <v>478</v>
      </c>
      <c r="D699" s="2" t="s">
        <v>479</v>
      </c>
      <c r="E699" s="3" t="s">
        <v>2707</v>
      </c>
      <c r="F699" s="3" t="s">
        <v>316</v>
      </c>
      <c r="G699" s="3" t="s">
        <v>317</v>
      </c>
      <c r="H699" s="2" t="s">
        <v>2708</v>
      </c>
      <c r="I699" s="3">
        <v>2.89779123789E-2</v>
      </c>
      <c r="J699" s="3">
        <v>4.1121999999999999E-2</v>
      </c>
      <c r="K699" s="3">
        <v>-2.0265483333300001</v>
      </c>
      <c r="L699" s="3">
        <v>-1.01976333333</v>
      </c>
      <c r="M699" s="3"/>
      <c r="N699" s="3" t="s">
        <v>2707</v>
      </c>
      <c r="O699" s="3" t="s">
        <v>482</v>
      </c>
      <c r="P699" s="3" t="s">
        <v>483</v>
      </c>
      <c r="Q699" s="3" t="s">
        <v>484</v>
      </c>
      <c r="R699" s="3" t="s">
        <v>1235</v>
      </c>
      <c r="S699" s="3">
        <v>8.7653949999999998</v>
      </c>
      <c r="T699" s="3">
        <v>7.3694674999999998</v>
      </c>
      <c r="U699" s="3">
        <v>2.89779123789E-2</v>
      </c>
      <c r="V699" s="3">
        <v>4.1607433387099999E-3</v>
      </c>
      <c r="W699" s="3">
        <v>-1.006785</v>
      </c>
      <c r="X699" s="2" t="s">
        <v>486</v>
      </c>
      <c r="Y699" s="3" t="s">
        <v>2709</v>
      </c>
      <c r="Z699" s="3" t="s">
        <v>32</v>
      </c>
      <c r="AA699" s="3" t="s">
        <v>2707</v>
      </c>
      <c r="AB699" s="3"/>
      <c r="AC699" s="3" t="s">
        <v>488</v>
      </c>
      <c r="AD699" s="3">
        <v>2</v>
      </c>
      <c r="AE699" s="2" t="s">
        <v>478</v>
      </c>
      <c r="AF699" s="2" t="s">
        <v>2708</v>
      </c>
    </row>
    <row r="700" spans="1:32" x14ac:dyDescent="0.25">
      <c r="A700" s="2" t="s">
        <v>2559</v>
      </c>
      <c r="B700" s="3">
        <v>1.0482145833300001</v>
      </c>
      <c r="C700" s="2" t="s">
        <v>2560</v>
      </c>
      <c r="D700" s="2" t="s">
        <v>2561</v>
      </c>
      <c r="E700" s="3" t="s">
        <v>632</v>
      </c>
      <c r="F700" s="3" t="s">
        <v>316</v>
      </c>
      <c r="G700" s="3" t="s">
        <v>317</v>
      </c>
      <c r="H700" s="2" t="s">
        <v>2562</v>
      </c>
      <c r="I700" s="3">
        <v>1.17836504315E-2</v>
      </c>
      <c r="J700" s="3">
        <v>4.1145000000000001E-2</v>
      </c>
      <c r="K700" s="3">
        <v>-1.716645</v>
      </c>
      <c r="L700" s="3">
        <v>-1.0482145833300001</v>
      </c>
      <c r="M700" s="3"/>
      <c r="N700" s="3" t="s">
        <v>632</v>
      </c>
      <c r="O700" s="3" t="s">
        <v>344</v>
      </c>
      <c r="P700" s="3" t="s">
        <v>344</v>
      </c>
      <c r="Q700" s="3"/>
      <c r="R700" s="3" t="s">
        <v>2563</v>
      </c>
      <c r="S700" s="3">
        <v>10.602795</v>
      </c>
      <c r="T700" s="3">
        <v>7.5344087499999999</v>
      </c>
      <c r="U700" s="3">
        <v>1.17836504315E-2</v>
      </c>
      <c r="V700" s="3">
        <v>1.71136829341E-2</v>
      </c>
      <c r="W700" s="3">
        <v>-0.66843041666699998</v>
      </c>
      <c r="X700" s="2" t="s">
        <v>2564</v>
      </c>
      <c r="Y700" s="3" t="s">
        <v>2565</v>
      </c>
      <c r="Z700" s="3" t="s">
        <v>31</v>
      </c>
      <c r="AA700" s="3" t="s">
        <v>632</v>
      </c>
      <c r="AB700" s="3"/>
      <c r="AC700" s="3" t="s">
        <v>1186</v>
      </c>
      <c r="AD700" s="3">
        <v>2</v>
      </c>
      <c r="AE700" s="2" t="s">
        <v>2560</v>
      </c>
      <c r="AF700" s="2" t="s">
        <v>2562</v>
      </c>
    </row>
    <row r="701" spans="1:32" x14ac:dyDescent="0.25">
      <c r="A701" s="2" t="s">
        <v>5249</v>
      </c>
      <c r="B701" s="3">
        <v>-1.45401277778</v>
      </c>
      <c r="C701" s="2" t="s">
        <v>281</v>
      </c>
      <c r="D701" s="2" t="s">
        <v>5250</v>
      </c>
      <c r="E701" s="3" t="s">
        <v>346</v>
      </c>
      <c r="F701" s="3" t="s">
        <v>2805</v>
      </c>
      <c r="G701" s="3" t="s">
        <v>317</v>
      </c>
      <c r="H701" s="2" t="s">
        <v>5251</v>
      </c>
      <c r="I701" s="3">
        <v>1.28428524079E-2</v>
      </c>
      <c r="J701" s="3">
        <v>4.1146000000000002E-2</v>
      </c>
      <c r="K701" s="3">
        <v>0.15095500000000001</v>
      </c>
      <c r="L701" s="3">
        <v>1.45401277778</v>
      </c>
      <c r="M701" s="3" t="s">
        <v>346</v>
      </c>
      <c r="N701" s="3"/>
      <c r="O701" s="3" t="s">
        <v>5252</v>
      </c>
      <c r="P701" s="3" t="s">
        <v>5253</v>
      </c>
      <c r="Q701" s="3" t="s">
        <v>5254</v>
      </c>
      <c r="R701" s="3" t="s">
        <v>344</v>
      </c>
      <c r="S701" s="3">
        <v>13.893825</v>
      </c>
      <c r="T701" s="3">
        <v>8.07663166667</v>
      </c>
      <c r="U701" s="3">
        <v>1.28428524079E-2</v>
      </c>
      <c r="V701" s="3">
        <v>0.20464290196099999</v>
      </c>
      <c r="W701" s="3">
        <v>-1.3030577777800001</v>
      </c>
      <c r="X701" s="2" t="s">
        <v>5255</v>
      </c>
      <c r="Y701" s="3" t="s">
        <v>5256</v>
      </c>
      <c r="Z701" s="3" t="s">
        <v>32</v>
      </c>
      <c r="AA701" s="3" t="s">
        <v>346</v>
      </c>
      <c r="AB701" s="3" t="s">
        <v>1506</v>
      </c>
      <c r="AC701" s="3" t="s">
        <v>531</v>
      </c>
      <c r="AD701" s="3">
        <v>5</v>
      </c>
      <c r="AE701" s="2" t="s">
        <v>281</v>
      </c>
      <c r="AF701" s="2" t="s">
        <v>5251</v>
      </c>
    </row>
    <row r="702" spans="1:32" x14ac:dyDescent="0.25">
      <c r="A702" s="2" t="s">
        <v>4000</v>
      </c>
      <c r="B702" s="3">
        <v>-1.14188766667</v>
      </c>
      <c r="C702" s="2" t="s">
        <v>4001</v>
      </c>
      <c r="D702" s="2" t="s">
        <v>4002</v>
      </c>
      <c r="E702" s="3" t="s">
        <v>1709</v>
      </c>
      <c r="F702" s="3" t="s">
        <v>2805</v>
      </c>
      <c r="G702" s="3" t="s">
        <v>317</v>
      </c>
      <c r="H702" s="2" t="s">
        <v>4003</v>
      </c>
      <c r="I702" s="3">
        <v>1.26161318086E-2</v>
      </c>
      <c r="J702" s="3">
        <v>4.1232999999999999E-2</v>
      </c>
      <c r="K702" s="3">
        <v>0.36859833333300002</v>
      </c>
      <c r="L702" s="3">
        <v>1.14188766667</v>
      </c>
      <c r="M702" s="3" t="s">
        <v>1709</v>
      </c>
      <c r="N702" s="3"/>
      <c r="O702" s="3" t="s">
        <v>4004</v>
      </c>
      <c r="P702" s="3" t="s">
        <v>4005</v>
      </c>
      <c r="Q702" s="3" t="s">
        <v>4006</v>
      </c>
      <c r="R702" s="3" t="s">
        <v>344</v>
      </c>
      <c r="S702" s="3">
        <v>11.638835</v>
      </c>
      <c r="T702" s="3">
        <v>9.1726639999999993</v>
      </c>
      <c r="U702" s="3">
        <v>1.26161318086E-2</v>
      </c>
      <c r="V702" s="3">
        <v>7.0616473665500001E-2</v>
      </c>
      <c r="W702" s="3">
        <v>-0.77328933333299998</v>
      </c>
      <c r="X702" s="2" t="s">
        <v>4007</v>
      </c>
      <c r="Y702" s="3" t="s">
        <v>4008</v>
      </c>
      <c r="Z702" s="3" t="s">
        <v>32</v>
      </c>
      <c r="AA702" s="3" t="s">
        <v>391</v>
      </c>
      <c r="AB702" s="3"/>
      <c r="AC702" s="3" t="s">
        <v>4009</v>
      </c>
      <c r="AD702" s="3">
        <v>2</v>
      </c>
      <c r="AE702" s="2" t="s">
        <v>4001</v>
      </c>
      <c r="AF702" s="2" t="s">
        <v>4003</v>
      </c>
    </row>
    <row r="703" spans="1:32" x14ac:dyDescent="0.25">
      <c r="A703" s="2" t="s">
        <v>3903</v>
      </c>
      <c r="B703" s="3">
        <v>-1.1225519444400001</v>
      </c>
      <c r="C703" s="2" t="s">
        <v>3904</v>
      </c>
      <c r="D703" s="2" t="s">
        <v>3905</v>
      </c>
      <c r="E703" s="3" t="s">
        <v>391</v>
      </c>
      <c r="F703" s="3" t="s">
        <v>2805</v>
      </c>
      <c r="G703" s="3" t="s">
        <v>317</v>
      </c>
      <c r="H703" s="2" t="s">
        <v>3906</v>
      </c>
      <c r="I703" s="3">
        <v>2.7989542281699999E-2</v>
      </c>
      <c r="J703" s="3">
        <v>4.1258000000000003E-2</v>
      </c>
      <c r="K703" s="3">
        <v>0.35898333333299998</v>
      </c>
      <c r="L703" s="3">
        <v>1.1225519444400001</v>
      </c>
      <c r="M703" s="3" t="s">
        <v>391</v>
      </c>
      <c r="N703" s="3"/>
      <c r="O703" s="3" t="s">
        <v>3907</v>
      </c>
      <c r="P703" s="3" t="s">
        <v>3908</v>
      </c>
      <c r="Q703" s="3" t="s">
        <v>3909</v>
      </c>
      <c r="R703" s="3" t="s">
        <v>344</v>
      </c>
      <c r="S703" s="3">
        <v>6.25176</v>
      </c>
      <c r="T703" s="3">
        <v>11.6228125</v>
      </c>
      <c r="U703" s="3">
        <v>2.7989542281699999E-2</v>
      </c>
      <c r="V703" s="3">
        <v>0.14342343715</v>
      </c>
      <c r="W703" s="3">
        <v>-0.76356861111100005</v>
      </c>
      <c r="X703" s="2" t="s">
        <v>3910</v>
      </c>
      <c r="Y703" s="3" t="s">
        <v>3911</v>
      </c>
      <c r="Z703" s="3" t="s">
        <v>32</v>
      </c>
      <c r="AA703" s="3" t="s">
        <v>891</v>
      </c>
      <c r="AB703" s="3"/>
      <c r="AC703" s="3" t="s">
        <v>3912</v>
      </c>
      <c r="AD703" s="3">
        <v>2</v>
      </c>
      <c r="AE703" s="2" t="s">
        <v>3904</v>
      </c>
      <c r="AF703" s="2" t="s">
        <v>3906</v>
      </c>
    </row>
    <row r="704" spans="1:32" x14ac:dyDescent="0.25">
      <c r="A704" s="2" t="s">
        <v>930</v>
      </c>
      <c r="B704" s="3">
        <v>1.5305758333299999</v>
      </c>
      <c r="C704" s="2" t="s">
        <v>931</v>
      </c>
      <c r="D704" s="2" t="s">
        <v>932</v>
      </c>
      <c r="E704" s="3" t="s">
        <v>512</v>
      </c>
      <c r="F704" s="3" t="s">
        <v>316</v>
      </c>
      <c r="G704" s="3" t="s">
        <v>317</v>
      </c>
      <c r="H704" s="2" t="s">
        <v>1133</v>
      </c>
      <c r="I704" s="3">
        <v>4.1300999999999997E-2</v>
      </c>
      <c r="J704" s="3">
        <v>4.1300999999999997E-2</v>
      </c>
      <c r="K704" s="3">
        <v>-0.95760333333299996</v>
      </c>
      <c r="L704" s="3">
        <v>-1.5305758333299999</v>
      </c>
      <c r="M704" s="3"/>
      <c r="N704" s="3" t="s">
        <v>512</v>
      </c>
      <c r="O704" s="3" t="s">
        <v>1134</v>
      </c>
      <c r="P704" s="3" t="s">
        <v>935</v>
      </c>
      <c r="Q704" s="3" t="s">
        <v>1135</v>
      </c>
      <c r="R704" s="3" t="s">
        <v>1136</v>
      </c>
      <c r="S704" s="3">
        <v>8.3742699999999992</v>
      </c>
      <c r="T704" s="3">
        <v>9.1841275000000007</v>
      </c>
      <c r="U704" s="3">
        <v>4.5301983338E-2</v>
      </c>
      <c r="V704" s="3">
        <v>1.6226235989600001E-2</v>
      </c>
      <c r="W704" s="3">
        <v>0.5729725</v>
      </c>
      <c r="X704" s="2" t="s">
        <v>937</v>
      </c>
      <c r="Y704" s="3" t="s">
        <v>1137</v>
      </c>
      <c r="Z704" s="3" t="s">
        <v>32</v>
      </c>
      <c r="AA704" s="3" t="s">
        <v>512</v>
      </c>
      <c r="AB704" s="3"/>
      <c r="AC704" s="3" t="s">
        <v>939</v>
      </c>
      <c r="AD704" s="3">
        <v>2</v>
      </c>
      <c r="AE704" s="2" t="s">
        <v>931</v>
      </c>
      <c r="AF704" s="2" t="s">
        <v>1133</v>
      </c>
    </row>
    <row r="705" spans="1:32" x14ac:dyDescent="0.25">
      <c r="A705" s="2" t="s">
        <v>5386</v>
      </c>
      <c r="B705" s="3">
        <v>-1.4969600000000001</v>
      </c>
      <c r="C705" s="2" t="s">
        <v>5387</v>
      </c>
      <c r="D705" s="2" t="s">
        <v>5388</v>
      </c>
      <c r="E705" s="3" t="s">
        <v>391</v>
      </c>
      <c r="F705" s="3" t="s">
        <v>2805</v>
      </c>
      <c r="G705" s="3" t="s">
        <v>317</v>
      </c>
      <c r="H705" s="2" t="s">
        <v>5389</v>
      </c>
      <c r="I705" s="3">
        <v>1.23124808445E-2</v>
      </c>
      <c r="J705" s="3">
        <v>4.1428E-2</v>
      </c>
      <c r="K705" s="3">
        <v>4.9316666666700003E-2</v>
      </c>
      <c r="L705" s="3">
        <v>1.4969600000000001</v>
      </c>
      <c r="M705" s="3" t="s">
        <v>391</v>
      </c>
      <c r="N705" s="3"/>
      <c r="O705" s="3" t="s">
        <v>5390</v>
      </c>
      <c r="P705" s="3" t="s">
        <v>5220</v>
      </c>
      <c r="Q705" s="3" t="s">
        <v>5391</v>
      </c>
      <c r="R705" s="3" t="s">
        <v>344</v>
      </c>
      <c r="S705" s="3">
        <v>8.1091899999999999</v>
      </c>
      <c r="T705" s="3">
        <v>7.6231799999999996</v>
      </c>
      <c r="U705" s="3">
        <v>1.23124808445E-2</v>
      </c>
      <c r="V705" s="3">
        <v>0.82705239728500002</v>
      </c>
      <c r="W705" s="3">
        <v>-1.4476433333300001</v>
      </c>
      <c r="X705" s="2" t="s">
        <v>5392</v>
      </c>
      <c r="Y705" s="3" t="s">
        <v>5393</v>
      </c>
      <c r="Z705" s="3" t="s">
        <v>32</v>
      </c>
      <c r="AA705" s="3" t="s">
        <v>5394</v>
      </c>
      <c r="AB705" s="3"/>
      <c r="AC705" s="3" t="s">
        <v>428</v>
      </c>
      <c r="AD705" s="3">
        <v>2</v>
      </c>
      <c r="AE705" s="2" t="s">
        <v>5387</v>
      </c>
      <c r="AF705" s="2" t="s">
        <v>5389</v>
      </c>
    </row>
    <row r="706" spans="1:32" x14ac:dyDescent="0.25">
      <c r="A706" s="2" t="s">
        <v>4454</v>
      </c>
      <c r="B706" s="3">
        <v>-1.2173794444399999</v>
      </c>
      <c r="C706" s="2" t="s">
        <v>265</v>
      </c>
      <c r="D706" s="2" t="s">
        <v>4455</v>
      </c>
      <c r="E706" s="3" t="s">
        <v>357</v>
      </c>
      <c r="F706" s="3" t="s">
        <v>2805</v>
      </c>
      <c r="G706" s="3" t="s">
        <v>317</v>
      </c>
      <c r="H706" s="2" t="s">
        <v>4456</v>
      </c>
      <c r="I706" s="3">
        <v>8.8248186508800008E-3</v>
      </c>
      <c r="J706" s="3">
        <v>4.1571999999999998E-2</v>
      </c>
      <c r="K706" s="3">
        <v>0.21342166666699999</v>
      </c>
      <c r="L706" s="3">
        <v>1.2173794444399999</v>
      </c>
      <c r="M706" s="3" t="s">
        <v>357</v>
      </c>
      <c r="N706" s="3"/>
      <c r="O706" s="3" t="s">
        <v>4457</v>
      </c>
      <c r="P706" s="3" t="s">
        <v>4458</v>
      </c>
      <c r="Q706" s="3" t="s">
        <v>4459</v>
      </c>
      <c r="R706" s="3" t="s">
        <v>4460</v>
      </c>
      <c r="S706" s="3">
        <v>9.1689550000000004</v>
      </c>
      <c r="T706" s="3">
        <v>7.48082333333</v>
      </c>
      <c r="U706" s="3">
        <v>8.8248186508800008E-3</v>
      </c>
      <c r="V706" s="3">
        <v>0.44362317602599999</v>
      </c>
      <c r="W706" s="3">
        <v>-1.0039577777799999</v>
      </c>
      <c r="X706" s="2" t="s">
        <v>4461</v>
      </c>
      <c r="Y706" s="3" t="s">
        <v>4462</v>
      </c>
      <c r="Z706" s="3" t="s">
        <v>32</v>
      </c>
      <c r="AA706" s="3" t="s">
        <v>357</v>
      </c>
      <c r="AB706" s="3" t="s">
        <v>675</v>
      </c>
      <c r="AC706" s="3" t="s">
        <v>407</v>
      </c>
      <c r="AD706" s="3">
        <v>5</v>
      </c>
      <c r="AE706" s="2" t="s">
        <v>265</v>
      </c>
      <c r="AF706" s="2" t="s">
        <v>4456</v>
      </c>
    </row>
    <row r="707" spans="1:32" x14ac:dyDescent="0.25">
      <c r="A707" s="2" t="s">
        <v>5415</v>
      </c>
      <c r="B707" s="3">
        <v>-1.5057941666700001</v>
      </c>
      <c r="C707" s="2" t="s">
        <v>5416</v>
      </c>
      <c r="D707" s="2" t="s">
        <v>5417</v>
      </c>
      <c r="E707" s="3" t="s">
        <v>652</v>
      </c>
      <c r="F707" s="3" t="s">
        <v>2805</v>
      </c>
      <c r="G707" s="3" t="s">
        <v>317</v>
      </c>
      <c r="H707" s="2" t="s">
        <v>5418</v>
      </c>
      <c r="I707" s="3">
        <v>2.6465088828699999E-2</v>
      </c>
      <c r="J707" s="3">
        <v>4.1576000000000002E-2</v>
      </c>
      <c r="K707" s="3">
        <v>0.26824999999999999</v>
      </c>
      <c r="L707" s="3">
        <v>1.5057941666700001</v>
      </c>
      <c r="M707" s="3" t="s">
        <v>652</v>
      </c>
      <c r="N707" s="3"/>
      <c r="O707" s="3" t="s">
        <v>5419</v>
      </c>
      <c r="P707" s="3" t="s">
        <v>344</v>
      </c>
      <c r="Q707" s="3" t="s">
        <v>5420</v>
      </c>
      <c r="R707" s="3" t="s">
        <v>344</v>
      </c>
      <c r="S707" s="3">
        <v>11.161239999999999</v>
      </c>
      <c r="T707" s="3">
        <v>9.5126225000000009</v>
      </c>
      <c r="U707" s="3">
        <v>2.6465088828699999E-2</v>
      </c>
      <c r="V707" s="3">
        <v>0.51906607860099996</v>
      </c>
      <c r="W707" s="3">
        <v>-1.23754416667</v>
      </c>
      <c r="X707" s="2" t="s">
        <v>5421</v>
      </c>
      <c r="Y707" s="3" t="s">
        <v>5422</v>
      </c>
      <c r="Z707" s="3" t="s">
        <v>32</v>
      </c>
      <c r="AA707" s="3" t="s">
        <v>615</v>
      </c>
      <c r="AB707" s="3" t="s">
        <v>395</v>
      </c>
      <c r="AC707" s="3" t="s">
        <v>2044</v>
      </c>
      <c r="AD707" s="3">
        <v>3</v>
      </c>
      <c r="AE707" s="2" t="s">
        <v>5416</v>
      </c>
      <c r="AF707" s="2" t="s">
        <v>5418</v>
      </c>
    </row>
    <row r="708" spans="1:32" x14ac:dyDescent="0.25">
      <c r="A708" s="2" t="s">
        <v>5690</v>
      </c>
      <c r="B708" s="3">
        <v>-1.64781462963</v>
      </c>
      <c r="C708" s="2" t="s">
        <v>5691</v>
      </c>
      <c r="D708" s="2" t="s">
        <v>5692</v>
      </c>
      <c r="E708" s="3" t="s">
        <v>1176</v>
      </c>
      <c r="F708" s="3" t="s">
        <v>2805</v>
      </c>
      <c r="G708" s="3" t="s">
        <v>317</v>
      </c>
      <c r="H708" s="2" t="s">
        <v>5693</v>
      </c>
      <c r="I708" s="3">
        <v>9.0310605148300003E-3</v>
      </c>
      <c r="J708" s="3">
        <v>4.1584999999999997E-2</v>
      </c>
      <c r="K708" s="3">
        <v>1.19695833333</v>
      </c>
      <c r="L708" s="3">
        <v>1.64781462963</v>
      </c>
      <c r="M708" s="3" t="s">
        <v>1176</v>
      </c>
      <c r="N708" s="3"/>
      <c r="O708" s="3" t="s">
        <v>5694</v>
      </c>
      <c r="P708" s="3" t="s">
        <v>344</v>
      </c>
      <c r="Q708" s="3" t="s">
        <v>5695</v>
      </c>
      <c r="R708" s="3" t="s">
        <v>344</v>
      </c>
      <c r="S708" s="3">
        <v>5.027755</v>
      </c>
      <c r="T708" s="3">
        <v>9.0151022222199995</v>
      </c>
      <c r="U708" s="3">
        <v>9.0310605148300003E-3</v>
      </c>
      <c r="V708" s="3">
        <v>2.1135597979400002E-3</v>
      </c>
      <c r="W708" s="3">
        <v>-0.45085629629599999</v>
      </c>
      <c r="X708" s="2" t="s">
        <v>5696</v>
      </c>
      <c r="Y708" s="3" t="s">
        <v>5697</v>
      </c>
      <c r="Z708" s="3" t="s">
        <v>31</v>
      </c>
      <c r="AA708" s="3" t="s">
        <v>349</v>
      </c>
      <c r="AB708" s="3"/>
      <c r="AC708" s="3" t="s">
        <v>349</v>
      </c>
      <c r="AD708" s="3">
        <v>2</v>
      </c>
      <c r="AE708" s="2" t="s">
        <v>5691</v>
      </c>
      <c r="AF708" s="2" t="s">
        <v>5693</v>
      </c>
    </row>
    <row r="709" spans="1:32" x14ac:dyDescent="0.25">
      <c r="A709" s="2" t="s">
        <v>748</v>
      </c>
      <c r="B709" s="3">
        <v>1.7491075</v>
      </c>
      <c r="C709" s="2" t="s">
        <v>749</v>
      </c>
      <c r="D709" s="3"/>
      <c r="E709" s="3" t="s">
        <v>315</v>
      </c>
      <c r="F709" s="3" t="s">
        <v>316</v>
      </c>
      <c r="G709" s="3" t="s">
        <v>317</v>
      </c>
      <c r="H709" s="2" t="s">
        <v>750</v>
      </c>
      <c r="I709" s="3">
        <v>1.34349080004E-2</v>
      </c>
      <c r="J709" s="3">
        <v>4.1771000000000003E-2</v>
      </c>
      <c r="K709" s="3">
        <v>-0.87776166666699995</v>
      </c>
      <c r="L709" s="3">
        <v>-1.7491075</v>
      </c>
      <c r="M709" s="3"/>
      <c r="N709" s="3" t="s">
        <v>315</v>
      </c>
      <c r="O709" s="3" t="s">
        <v>344</v>
      </c>
      <c r="P709" s="3" t="s">
        <v>344</v>
      </c>
      <c r="Q709" s="3"/>
      <c r="R709" s="3" t="s">
        <v>344</v>
      </c>
      <c r="S709" s="3">
        <v>6.4580650000000004</v>
      </c>
      <c r="T709" s="3">
        <v>6.6475825000000004</v>
      </c>
      <c r="U709" s="3">
        <v>1.34349080004E-2</v>
      </c>
      <c r="V709" s="3">
        <v>0.111491528467</v>
      </c>
      <c r="W709" s="3">
        <v>0.87134583333299997</v>
      </c>
      <c r="X709" s="2" t="s">
        <v>751</v>
      </c>
      <c r="Y709" s="3" t="s">
        <v>752</v>
      </c>
      <c r="Z709" s="3" t="s">
        <v>31</v>
      </c>
      <c r="AA709" s="3" t="s">
        <v>753</v>
      </c>
      <c r="AB709" s="3"/>
      <c r="AC709" s="3" t="s">
        <v>315</v>
      </c>
      <c r="AD709" s="3">
        <v>2</v>
      </c>
      <c r="AE709" s="2" t="s">
        <v>749</v>
      </c>
      <c r="AF709" s="2" t="s">
        <v>750</v>
      </c>
    </row>
    <row r="710" spans="1:32" x14ac:dyDescent="0.25">
      <c r="A710" s="2" t="s">
        <v>5078</v>
      </c>
      <c r="B710" s="3">
        <v>-1.3838894444400001</v>
      </c>
      <c r="C710" s="2" t="s">
        <v>5079</v>
      </c>
      <c r="D710" s="2" t="s">
        <v>5080</v>
      </c>
      <c r="E710" s="3" t="s">
        <v>315</v>
      </c>
      <c r="F710" s="3" t="s">
        <v>2805</v>
      </c>
      <c r="G710" s="3" t="s">
        <v>317</v>
      </c>
      <c r="H710" s="2" t="s">
        <v>5081</v>
      </c>
      <c r="I710" s="3">
        <v>1.3651115537499999E-2</v>
      </c>
      <c r="J710" s="3">
        <v>4.1873E-2</v>
      </c>
      <c r="K710" s="3">
        <v>0.49579499999999999</v>
      </c>
      <c r="L710" s="3">
        <v>1.3838894444400001</v>
      </c>
      <c r="M710" s="3" t="s">
        <v>315</v>
      </c>
      <c r="N710" s="3"/>
      <c r="O710" s="3" t="s">
        <v>5082</v>
      </c>
      <c r="P710" s="3" t="s">
        <v>5083</v>
      </c>
      <c r="Q710" s="3" t="s">
        <v>5084</v>
      </c>
      <c r="R710" s="3" t="s">
        <v>5085</v>
      </c>
      <c r="S710" s="3">
        <v>9.7126249999999992</v>
      </c>
      <c r="T710" s="3">
        <v>8.91568</v>
      </c>
      <c r="U710" s="3">
        <v>1.3651115537499999E-2</v>
      </c>
      <c r="V710" s="3">
        <v>0.20062203783400001</v>
      </c>
      <c r="W710" s="3">
        <v>-0.88809444444399999</v>
      </c>
      <c r="X710" s="2" t="s">
        <v>5086</v>
      </c>
      <c r="Y710" s="3" t="s">
        <v>5087</v>
      </c>
      <c r="Z710" s="3" t="s">
        <v>32</v>
      </c>
      <c r="AA710" s="3" t="s">
        <v>315</v>
      </c>
      <c r="AB710" s="3" t="s">
        <v>675</v>
      </c>
      <c r="AC710" s="3" t="s">
        <v>407</v>
      </c>
      <c r="AD710" s="3">
        <v>5</v>
      </c>
      <c r="AE710" s="2" t="s">
        <v>5079</v>
      </c>
      <c r="AF710" s="2" t="s">
        <v>5081</v>
      </c>
    </row>
    <row r="711" spans="1:32" x14ac:dyDescent="0.25">
      <c r="A711" s="2" t="s">
        <v>1623</v>
      </c>
      <c r="B711" s="3">
        <v>1.1133341666700001</v>
      </c>
      <c r="C711" s="2" t="s">
        <v>1624</v>
      </c>
      <c r="D711" s="2" t="s">
        <v>1625</v>
      </c>
      <c r="E711" s="3" t="s">
        <v>499</v>
      </c>
      <c r="F711" s="3" t="s">
        <v>316</v>
      </c>
      <c r="G711" s="3" t="s">
        <v>317</v>
      </c>
      <c r="H711" s="2" t="s">
        <v>2318</v>
      </c>
      <c r="I711" s="3">
        <v>3.8960297351199998E-2</v>
      </c>
      <c r="J711" s="3">
        <v>4.1876999999999998E-2</v>
      </c>
      <c r="K711" s="3">
        <v>-2.3698833333299998</v>
      </c>
      <c r="L711" s="3">
        <v>-1.1133341666700001</v>
      </c>
      <c r="M711" s="3"/>
      <c r="N711" s="3" t="s">
        <v>499</v>
      </c>
      <c r="O711" s="3" t="s">
        <v>1627</v>
      </c>
      <c r="P711" s="3" t="s">
        <v>1628</v>
      </c>
      <c r="Q711" s="3" t="s">
        <v>1629</v>
      </c>
      <c r="R711" s="3" t="s">
        <v>1630</v>
      </c>
      <c r="S711" s="3">
        <v>7.1237000000000004</v>
      </c>
      <c r="T711" s="3">
        <v>8.8748299999999993</v>
      </c>
      <c r="U711" s="3">
        <v>3.8960297351199998E-2</v>
      </c>
      <c r="V711" s="3">
        <v>1.1732142553200001E-2</v>
      </c>
      <c r="W711" s="3">
        <v>-1.2565491666699999</v>
      </c>
      <c r="X711" s="2" t="s">
        <v>1631</v>
      </c>
      <c r="Y711" s="3" t="s">
        <v>2319</v>
      </c>
      <c r="Z711" s="3" t="s">
        <v>32</v>
      </c>
      <c r="AA711" s="3" t="s">
        <v>428</v>
      </c>
      <c r="AB711" s="3"/>
      <c r="AC711" s="3" t="s">
        <v>582</v>
      </c>
      <c r="AD711" s="3">
        <v>2</v>
      </c>
      <c r="AE711" s="2" t="s">
        <v>1624</v>
      </c>
      <c r="AF711" s="2" t="s">
        <v>2318</v>
      </c>
    </row>
    <row r="712" spans="1:32" x14ac:dyDescent="0.25">
      <c r="A712" s="2" t="s">
        <v>2681</v>
      </c>
      <c r="B712" s="3">
        <v>1.02576808333</v>
      </c>
      <c r="C712" s="2" t="s">
        <v>2682</v>
      </c>
      <c r="D712" s="2" t="s">
        <v>2683</v>
      </c>
      <c r="E712" s="3" t="s">
        <v>2684</v>
      </c>
      <c r="F712" s="3" t="s">
        <v>316</v>
      </c>
      <c r="G712" s="3" t="s">
        <v>317</v>
      </c>
      <c r="H712" s="2" t="s">
        <v>2685</v>
      </c>
      <c r="I712" s="3">
        <v>3.0467862967299999E-2</v>
      </c>
      <c r="J712" s="3">
        <v>4.1887000000000001E-2</v>
      </c>
      <c r="K712" s="3">
        <v>-1.67983833333</v>
      </c>
      <c r="L712" s="3">
        <v>-1.02576808333</v>
      </c>
      <c r="M712" s="3"/>
      <c r="N712" s="3" t="s">
        <v>2684</v>
      </c>
      <c r="O712" s="3" t="s">
        <v>344</v>
      </c>
      <c r="P712" s="3" t="s">
        <v>344</v>
      </c>
      <c r="Q712" s="3"/>
      <c r="R712" s="3" t="s">
        <v>2686</v>
      </c>
      <c r="S712" s="3">
        <v>6.2418750000000003</v>
      </c>
      <c r="T712" s="3">
        <v>8.8311097499999995</v>
      </c>
      <c r="U712" s="3">
        <v>3.0467862967299999E-2</v>
      </c>
      <c r="V712" s="3">
        <v>9.6367441504400006E-2</v>
      </c>
      <c r="W712" s="3">
        <v>-0.65407024999999996</v>
      </c>
      <c r="X712" s="2" t="s">
        <v>2687</v>
      </c>
      <c r="Y712" s="3" t="s">
        <v>2688</v>
      </c>
      <c r="Z712" s="3" t="s">
        <v>32</v>
      </c>
      <c r="AA712" s="3" t="s">
        <v>2689</v>
      </c>
      <c r="AB712" s="3"/>
      <c r="AC712" s="3" t="s">
        <v>536</v>
      </c>
      <c r="AD712" s="3">
        <v>2</v>
      </c>
      <c r="AE712" s="2" t="s">
        <v>2682</v>
      </c>
      <c r="AF712" s="2" t="s">
        <v>2685</v>
      </c>
    </row>
    <row r="713" spans="1:32" x14ac:dyDescent="0.25">
      <c r="A713" s="2" t="s">
        <v>3627</v>
      </c>
      <c r="B713" s="3">
        <v>-1.6907355555600001</v>
      </c>
      <c r="C713" s="2" t="s">
        <v>3628</v>
      </c>
      <c r="D713" s="2" t="s">
        <v>3629</v>
      </c>
      <c r="E713" s="3" t="s">
        <v>391</v>
      </c>
      <c r="F713" s="3" t="s">
        <v>2805</v>
      </c>
      <c r="G713" s="3" t="s">
        <v>317</v>
      </c>
      <c r="H713" s="2" t="s">
        <v>5755</v>
      </c>
      <c r="I713" s="3">
        <v>1.33724794729E-2</v>
      </c>
      <c r="J713" s="3">
        <v>4.1912999999999999E-2</v>
      </c>
      <c r="K713" s="3">
        <v>0.25779666666700002</v>
      </c>
      <c r="L713" s="3">
        <v>1.6907355555600001</v>
      </c>
      <c r="M713" s="3" t="s">
        <v>391</v>
      </c>
      <c r="N713" s="3"/>
      <c r="O713" s="3" t="s">
        <v>5756</v>
      </c>
      <c r="P713" s="3" t="s">
        <v>5757</v>
      </c>
      <c r="Q713" s="3" t="s">
        <v>5758</v>
      </c>
      <c r="R713" s="3" t="s">
        <v>344</v>
      </c>
      <c r="S713" s="3">
        <v>10.97179</v>
      </c>
      <c r="T713" s="3">
        <v>10.392643333300001</v>
      </c>
      <c r="U713" s="3">
        <v>1.33724794729E-2</v>
      </c>
      <c r="V713" s="3">
        <v>0.523717781291</v>
      </c>
      <c r="W713" s="3">
        <v>-1.4329388888900001</v>
      </c>
      <c r="X713" s="2" t="s">
        <v>3635</v>
      </c>
      <c r="Y713" s="3" t="s">
        <v>5759</v>
      </c>
      <c r="Z713" s="3" t="s">
        <v>32</v>
      </c>
      <c r="AA713" s="3" t="s">
        <v>391</v>
      </c>
      <c r="AB713" s="3"/>
      <c r="AC713" s="3" t="s">
        <v>512</v>
      </c>
      <c r="AD713" s="3">
        <v>2</v>
      </c>
      <c r="AE713" s="2" t="s">
        <v>3628</v>
      </c>
      <c r="AF713" s="2" t="s">
        <v>5755</v>
      </c>
    </row>
    <row r="714" spans="1:32" x14ac:dyDescent="0.25">
      <c r="A714" s="2" t="s">
        <v>361</v>
      </c>
      <c r="B714" s="3">
        <v>2.9728050000000001</v>
      </c>
      <c r="C714" s="2" t="s">
        <v>362</v>
      </c>
      <c r="D714" s="2" t="s">
        <v>363</v>
      </c>
      <c r="E714" s="3" t="s">
        <v>374</v>
      </c>
      <c r="F714" s="3" t="s">
        <v>316</v>
      </c>
      <c r="G714" s="3" t="s">
        <v>317</v>
      </c>
      <c r="H714" s="2" t="s">
        <v>375</v>
      </c>
      <c r="I714" s="3">
        <v>3.4837072964099998E-2</v>
      </c>
      <c r="J714" s="3">
        <v>4.1931999999999997E-2</v>
      </c>
      <c r="K714" s="3">
        <v>-3.8487116666699999</v>
      </c>
      <c r="L714" s="3">
        <v>-2.9728050000000001</v>
      </c>
      <c r="M714" s="3"/>
      <c r="N714" s="3" t="s">
        <v>374</v>
      </c>
      <c r="O714" s="3" t="s">
        <v>366</v>
      </c>
      <c r="P714" s="3" t="s">
        <v>367</v>
      </c>
      <c r="Q714" s="3" t="s">
        <v>368</v>
      </c>
      <c r="R714" s="3" t="s">
        <v>344</v>
      </c>
      <c r="S714" s="3">
        <v>8.388185</v>
      </c>
      <c r="T714" s="3">
        <v>13.268649999999999</v>
      </c>
      <c r="U714" s="3">
        <v>3.4837072964099998E-2</v>
      </c>
      <c r="V714" s="3">
        <v>1.9408573053500001E-2</v>
      </c>
      <c r="W714" s="3">
        <v>-0.87590666666700001</v>
      </c>
      <c r="X714" s="2" t="s">
        <v>370</v>
      </c>
      <c r="Y714" s="3" t="s">
        <v>376</v>
      </c>
      <c r="Z714" s="3" t="s">
        <v>32</v>
      </c>
      <c r="AA714" s="3" t="s">
        <v>374</v>
      </c>
      <c r="AB714" s="3"/>
      <c r="AC714" s="3" t="s">
        <v>373</v>
      </c>
      <c r="AD714" s="3">
        <v>2</v>
      </c>
      <c r="AE714" s="2" t="s">
        <v>362</v>
      </c>
      <c r="AF714" s="2" t="s">
        <v>375</v>
      </c>
    </row>
    <row r="715" spans="1:32" x14ac:dyDescent="0.25">
      <c r="A715" s="2" t="s">
        <v>1470</v>
      </c>
      <c r="B715" s="3">
        <v>1.35012</v>
      </c>
      <c r="C715" s="2" t="s">
        <v>1471</v>
      </c>
      <c r="D715" s="2" t="s">
        <v>1472</v>
      </c>
      <c r="E715" s="3" t="s">
        <v>391</v>
      </c>
      <c r="F715" s="3" t="s">
        <v>316</v>
      </c>
      <c r="G715" s="3" t="s">
        <v>317</v>
      </c>
      <c r="H715" s="2" t="s">
        <v>1473</v>
      </c>
      <c r="I715" s="3">
        <v>2.6541824316700002E-2</v>
      </c>
      <c r="J715" s="3">
        <v>4.1950000000000001E-2</v>
      </c>
      <c r="K715" s="3">
        <v>9.5390000000000003E-2</v>
      </c>
      <c r="L715" s="3">
        <v>-1.35012</v>
      </c>
      <c r="M715" s="3"/>
      <c r="N715" s="3" t="s">
        <v>391</v>
      </c>
      <c r="O715" s="3" t="s">
        <v>1474</v>
      </c>
      <c r="P715" s="3" t="s">
        <v>344</v>
      </c>
      <c r="Q715" s="3" t="s">
        <v>1475</v>
      </c>
      <c r="R715" s="3" t="s">
        <v>344</v>
      </c>
      <c r="S715" s="3">
        <v>6.4747899999999996</v>
      </c>
      <c r="T715" s="3">
        <v>7.3835699999999997</v>
      </c>
      <c r="U715" s="3">
        <v>2.6541824316700002E-2</v>
      </c>
      <c r="V715" s="3">
        <v>0.77964636938700005</v>
      </c>
      <c r="W715" s="3">
        <v>1.4455100000000001</v>
      </c>
      <c r="X715" s="2" t="s">
        <v>1476</v>
      </c>
      <c r="Y715" s="3" t="s">
        <v>1477</v>
      </c>
      <c r="Z715" s="3" t="s">
        <v>32</v>
      </c>
      <c r="AA715" s="3" t="s">
        <v>1478</v>
      </c>
      <c r="AB715" s="3"/>
      <c r="AC715" s="3" t="s">
        <v>632</v>
      </c>
      <c r="AD715" s="3">
        <v>2</v>
      </c>
      <c r="AE715" s="2" t="s">
        <v>1471</v>
      </c>
      <c r="AF715" s="2" t="s">
        <v>1473</v>
      </c>
    </row>
    <row r="716" spans="1:32" x14ac:dyDescent="0.25">
      <c r="A716" s="2" t="s">
        <v>998</v>
      </c>
      <c r="B716" s="3">
        <v>1.5897699999999999</v>
      </c>
      <c r="C716" s="2" t="s">
        <v>999</v>
      </c>
      <c r="D716" s="2" t="s">
        <v>1000</v>
      </c>
      <c r="E716" s="3" t="s">
        <v>315</v>
      </c>
      <c r="F716" s="3" t="s">
        <v>316</v>
      </c>
      <c r="G716" s="3" t="s">
        <v>317</v>
      </c>
      <c r="H716" s="2" t="s">
        <v>1001</v>
      </c>
      <c r="I716" s="3">
        <v>2.6661983746700001E-2</v>
      </c>
      <c r="J716" s="3">
        <v>4.1978000000000001E-2</v>
      </c>
      <c r="K716" s="3">
        <v>-1.47488666667</v>
      </c>
      <c r="L716" s="3">
        <v>-1.5897699999999999</v>
      </c>
      <c r="M716" s="3"/>
      <c r="N716" s="3" t="s">
        <v>315</v>
      </c>
      <c r="O716" s="3" t="s">
        <v>1002</v>
      </c>
      <c r="P716" s="3" t="s">
        <v>1003</v>
      </c>
      <c r="Q716" s="3" t="s">
        <v>1004</v>
      </c>
      <c r="R716" s="3" t="s">
        <v>344</v>
      </c>
      <c r="S716" s="3">
        <v>8.4457199999999997</v>
      </c>
      <c r="T716" s="3">
        <v>8.8289650000000002</v>
      </c>
      <c r="U716" s="3">
        <v>2.6661983746700001E-2</v>
      </c>
      <c r="V716" s="3">
        <v>4.0904539247E-2</v>
      </c>
      <c r="W716" s="3">
        <v>0.11488333333300001</v>
      </c>
      <c r="X716" s="2" t="s">
        <v>1005</v>
      </c>
      <c r="Y716" s="3" t="s">
        <v>1006</v>
      </c>
      <c r="Z716" s="3" t="s">
        <v>32</v>
      </c>
      <c r="AA716" s="3" t="s">
        <v>315</v>
      </c>
      <c r="AB716" s="3"/>
      <c r="AC716" s="3" t="s">
        <v>315</v>
      </c>
      <c r="AD716" s="3">
        <v>2</v>
      </c>
      <c r="AE716" s="2" t="s">
        <v>999</v>
      </c>
      <c r="AF716" s="2" t="s">
        <v>1001</v>
      </c>
    </row>
    <row r="717" spans="1:32" x14ac:dyDescent="0.25">
      <c r="A717" s="2" t="s">
        <v>3220</v>
      </c>
      <c r="B717" s="3">
        <v>-1.0499179166699999</v>
      </c>
      <c r="C717" s="2" t="s">
        <v>3221</v>
      </c>
      <c r="D717" s="2" t="s">
        <v>3222</v>
      </c>
      <c r="E717" s="3" t="s">
        <v>1186</v>
      </c>
      <c r="F717" s="3" t="s">
        <v>2805</v>
      </c>
      <c r="G717" s="3" t="s">
        <v>317</v>
      </c>
      <c r="H717" s="2" t="s">
        <v>3223</v>
      </c>
      <c r="I717" s="3">
        <v>2.59360662848E-2</v>
      </c>
      <c r="J717" s="3">
        <v>4.2125999999999997E-2</v>
      </c>
      <c r="K717" s="3">
        <v>-0.469108333333</v>
      </c>
      <c r="L717" s="3">
        <v>1.0499179166699999</v>
      </c>
      <c r="M717" s="3" t="s">
        <v>1186</v>
      </c>
      <c r="N717" s="3"/>
      <c r="O717" s="3" t="s">
        <v>344</v>
      </c>
      <c r="P717" s="3" t="s">
        <v>344</v>
      </c>
      <c r="Q717" s="3"/>
      <c r="R717" s="3" t="s">
        <v>3224</v>
      </c>
      <c r="S717" s="3">
        <v>8.6187249999999995</v>
      </c>
      <c r="T717" s="3">
        <v>8.7927587500000008</v>
      </c>
      <c r="U717" s="3">
        <v>2.59360662848E-2</v>
      </c>
      <c r="V717" s="3">
        <v>7.9870433082200001E-2</v>
      </c>
      <c r="W717" s="3">
        <v>-1.51902625</v>
      </c>
      <c r="X717" s="2" t="s">
        <v>3225</v>
      </c>
      <c r="Y717" s="3" t="s">
        <v>3226</v>
      </c>
      <c r="Z717" s="3" t="s">
        <v>32</v>
      </c>
      <c r="AA717" s="3" t="s">
        <v>1186</v>
      </c>
      <c r="AB717" s="3"/>
      <c r="AC717" s="3" t="s">
        <v>1537</v>
      </c>
      <c r="AD717" s="3">
        <v>2</v>
      </c>
      <c r="AE717" s="2" t="s">
        <v>3221</v>
      </c>
      <c r="AF717" s="2" t="s">
        <v>3223</v>
      </c>
    </row>
    <row r="718" spans="1:32" x14ac:dyDescent="0.25">
      <c r="A718" s="2" t="s">
        <v>2891</v>
      </c>
      <c r="B718" s="3">
        <v>-1.0131683333299999</v>
      </c>
      <c r="C718" s="2" t="s">
        <v>2892</v>
      </c>
      <c r="D718" s="2" t="s">
        <v>2893</v>
      </c>
      <c r="E718" s="3" t="s">
        <v>891</v>
      </c>
      <c r="F718" s="3" t="s">
        <v>2805</v>
      </c>
      <c r="G718" s="3" t="s">
        <v>317</v>
      </c>
      <c r="H718" s="2" t="s">
        <v>2894</v>
      </c>
      <c r="I718" s="3">
        <v>1.5315407418899999E-2</v>
      </c>
      <c r="J718" s="3">
        <v>4.2715999999999997E-2</v>
      </c>
      <c r="K718" s="3">
        <v>0.43706333333300001</v>
      </c>
      <c r="L718" s="3">
        <v>1.0131683333299999</v>
      </c>
      <c r="M718" s="3" t="s">
        <v>891</v>
      </c>
      <c r="N718" s="3"/>
      <c r="O718" s="3" t="s">
        <v>344</v>
      </c>
      <c r="P718" s="3" t="s">
        <v>344</v>
      </c>
      <c r="Q718" s="3"/>
      <c r="R718" s="3" t="s">
        <v>344</v>
      </c>
      <c r="S718" s="3">
        <v>11.383179999999999</v>
      </c>
      <c r="T718" s="3">
        <v>9.5987402941200006</v>
      </c>
      <c r="U718" s="3">
        <v>1.5315407418899999E-2</v>
      </c>
      <c r="V718" s="3">
        <v>5.8481461594E-2</v>
      </c>
      <c r="W718" s="3">
        <v>-0.57610499999999998</v>
      </c>
      <c r="X718" s="2" t="s">
        <v>2895</v>
      </c>
      <c r="Y718" s="3" t="s">
        <v>2896</v>
      </c>
      <c r="Z718" s="3" t="s">
        <v>31</v>
      </c>
      <c r="AA718" s="3" t="s">
        <v>391</v>
      </c>
      <c r="AB718" s="3"/>
      <c r="AC718" s="3" t="s">
        <v>329</v>
      </c>
      <c r="AD718" s="3">
        <v>2</v>
      </c>
      <c r="AE718" s="2" t="s">
        <v>2892</v>
      </c>
      <c r="AF718" s="2" t="s">
        <v>2894</v>
      </c>
    </row>
    <row r="719" spans="1:32" x14ac:dyDescent="0.25">
      <c r="A719" s="2" t="s">
        <v>4131</v>
      </c>
      <c r="B719" s="3">
        <v>-1.1628005555600001</v>
      </c>
      <c r="C719" s="2" t="s">
        <v>4132</v>
      </c>
      <c r="D719" s="2" t="s">
        <v>4133</v>
      </c>
      <c r="E719" s="3" t="s">
        <v>1709</v>
      </c>
      <c r="F719" s="3" t="s">
        <v>2805</v>
      </c>
      <c r="G719" s="3" t="s">
        <v>317</v>
      </c>
      <c r="H719" s="2" t="s">
        <v>4134</v>
      </c>
      <c r="I719" s="3">
        <v>4.2875999999999997E-2</v>
      </c>
      <c r="J719" s="3">
        <v>4.2875999999999997E-2</v>
      </c>
      <c r="K719" s="3">
        <v>1.1840949999999999</v>
      </c>
      <c r="L719" s="3">
        <v>1.1628005555600001</v>
      </c>
      <c r="M719" s="3" t="s">
        <v>1709</v>
      </c>
      <c r="N719" s="3"/>
      <c r="O719" s="3" t="s">
        <v>344</v>
      </c>
      <c r="P719" s="3" t="s">
        <v>344</v>
      </c>
      <c r="Q719" s="3"/>
      <c r="R719" s="3" t="s">
        <v>344</v>
      </c>
      <c r="S719" s="3">
        <v>7.3087249999999999</v>
      </c>
      <c r="T719" s="3">
        <v>6.7481133333300001</v>
      </c>
      <c r="U719" s="3">
        <v>4.93889454282E-2</v>
      </c>
      <c r="V719" s="3">
        <v>1.6887841262600001E-2</v>
      </c>
      <c r="W719" s="3">
        <v>2.1294444444399999E-2</v>
      </c>
      <c r="X719" s="2" t="s">
        <v>4135</v>
      </c>
      <c r="Y719" s="3" t="s">
        <v>4136</v>
      </c>
      <c r="Z719" s="3" t="s">
        <v>32</v>
      </c>
      <c r="AA719" s="3" t="s">
        <v>1709</v>
      </c>
      <c r="AB719" s="3" t="s">
        <v>462</v>
      </c>
      <c r="AC719" s="3" t="s">
        <v>652</v>
      </c>
      <c r="AD719" s="3">
        <v>4</v>
      </c>
      <c r="AE719" s="2" t="s">
        <v>4132</v>
      </c>
      <c r="AF719" s="2" t="s">
        <v>4134</v>
      </c>
    </row>
    <row r="720" spans="1:32" x14ac:dyDescent="0.25">
      <c r="A720" s="2" t="s">
        <v>4338</v>
      </c>
      <c r="B720" s="3">
        <v>-1.19322530303</v>
      </c>
      <c r="C720" s="2" t="s">
        <v>4339</v>
      </c>
      <c r="D720" s="2" t="s">
        <v>4340</v>
      </c>
      <c r="E720" s="3" t="s">
        <v>1795</v>
      </c>
      <c r="F720" s="3" t="s">
        <v>2805</v>
      </c>
      <c r="G720" s="3" t="s">
        <v>317</v>
      </c>
      <c r="H720" s="2" t="s">
        <v>4341</v>
      </c>
      <c r="I720" s="3">
        <v>1.60983913325E-2</v>
      </c>
      <c r="J720" s="3">
        <v>4.2893000000000001E-2</v>
      </c>
      <c r="K720" s="3">
        <v>-0.231521666667</v>
      </c>
      <c r="L720" s="3">
        <v>1.19322530303</v>
      </c>
      <c r="M720" s="3" t="s">
        <v>1795</v>
      </c>
      <c r="N720" s="3"/>
      <c r="O720" s="3" t="s">
        <v>4342</v>
      </c>
      <c r="P720" s="3" t="s">
        <v>4343</v>
      </c>
      <c r="Q720" s="3" t="s">
        <v>4344</v>
      </c>
      <c r="R720" s="3" t="s">
        <v>344</v>
      </c>
      <c r="S720" s="3">
        <v>6.7625450000000003</v>
      </c>
      <c r="T720" s="3">
        <v>7.8685154545499998</v>
      </c>
      <c r="U720" s="3">
        <v>1.60983913325E-2</v>
      </c>
      <c r="V720" s="3">
        <v>0.47625426556299999</v>
      </c>
      <c r="W720" s="3">
        <v>-1.4247469696999999</v>
      </c>
      <c r="X720" s="2" t="s">
        <v>4345</v>
      </c>
      <c r="Y720" s="3" t="s">
        <v>4346</v>
      </c>
      <c r="Z720" s="3" t="s">
        <v>32</v>
      </c>
      <c r="AA720" s="3" t="s">
        <v>476</v>
      </c>
      <c r="AB720" s="3"/>
      <c r="AC720" s="3" t="s">
        <v>476</v>
      </c>
      <c r="AD720" s="3">
        <v>2</v>
      </c>
      <c r="AE720" s="2" t="s">
        <v>4339</v>
      </c>
      <c r="AF720" s="2" t="s">
        <v>4341</v>
      </c>
    </row>
    <row r="721" spans="1:32" x14ac:dyDescent="0.25">
      <c r="A721" s="2" t="s">
        <v>857</v>
      </c>
      <c r="B721" s="3">
        <v>1.6839025000000001</v>
      </c>
      <c r="C721" s="2" t="s">
        <v>858</v>
      </c>
      <c r="D721" s="2" t="s">
        <v>859</v>
      </c>
      <c r="E721" s="3" t="s">
        <v>422</v>
      </c>
      <c r="F721" s="3" t="s">
        <v>316</v>
      </c>
      <c r="G721" s="3" t="s">
        <v>317</v>
      </c>
      <c r="H721" s="2" t="s">
        <v>860</v>
      </c>
      <c r="I721" s="3">
        <v>1.4019069853100001E-2</v>
      </c>
      <c r="J721" s="3">
        <v>4.2897999999999999E-2</v>
      </c>
      <c r="K721" s="3">
        <v>-2.2024433333300002</v>
      </c>
      <c r="L721" s="3">
        <v>-1.6839025000000001</v>
      </c>
      <c r="M721" s="3"/>
      <c r="N721" s="3" t="s">
        <v>422</v>
      </c>
      <c r="O721" s="3" t="s">
        <v>861</v>
      </c>
      <c r="P721" s="3" t="s">
        <v>344</v>
      </c>
      <c r="Q721" s="3" t="s">
        <v>862</v>
      </c>
      <c r="R721" s="3" t="s">
        <v>344</v>
      </c>
      <c r="S721" s="3">
        <v>7.8451599999999999</v>
      </c>
      <c r="T721" s="3">
        <v>7.8003425000000002</v>
      </c>
      <c r="U721" s="3">
        <v>1.4019069853100001E-2</v>
      </c>
      <c r="V721" s="3">
        <v>6.6084026858600001E-3</v>
      </c>
      <c r="W721" s="3">
        <v>-0.51854083333300005</v>
      </c>
      <c r="X721" s="2" t="s">
        <v>863</v>
      </c>
      <c r="Y721" s="3" t="s">
        <v>864</v>
      </c>
      <c r="Z721" s="3" t="s">
        <v>32</v>
      </c>
      <c r="AA721" s="3" t="s">
        <v>315</v>
      </c>
      <c r="AB721" s="3"/>
      <c r="AC721" s="3" t="s">
        <v>422</v>
      </c>
      <c r="AD721" s="3">
        <v>2</v>
      </c>
      <c r="AE721" s="2" t="s">
        <v>858</v>
      </c>
      <c r="AF721" s="2" t="s">
        <v>860</v>
      </c>
    </row>
    <row r="722" spans="1:32" x14ac:dyDescent="0.25">
      <c r="A722" s="2" t="s">
        <v>3887</v>
      </c>
      <c r="B722" s="3">
        <v>-1.1209814285699999</v>
      </c>
      <c r="C722" s="2" t="s">
        <v>3888</v>
      </c>
      <c r="D722" s="2" t="s">
        <v>3889</v>
      </c>
      <c r="E722" s="3" t="s">
        <v>2099</v>
      </c>
      <c r="F722" s="3" t="s">
        <v>2805</v>
      </c>
      <c r="G722" s="3" t="s">
        <v>317</v>
      </c>
      <c r="H722" s="2" t="s">
        <v>3890</v>
      </c>
      <c r="I722" s="3">
        <v>2.67300463987E-2</v>
      </c>
      <c r="J722" s="3">
        <v>4.2937999999999997E-2</v>
      </c>
      <c r="K722" s="3">
        <v>0.40534500000000001</v>
      </c>
      <c r="L722" s="3">
        <v>1.1209814285699999</v>
      </c>
      <c r="M722" s="3" t="s">
        <v>2099</v>
      </c>
      <c r="N722" s="3"/>
      <c r="O722" s="3" t="s">
        <v>3891</v>
      </c>
      <c r="P722" s="3" t="s">
        <v>3892</v>
      </c>
      <c r="Q722" s="3" t="s">
        <v>3893</v>
      </c>
      <c r="R722" s="3" t="s">
        <v>344</v>
      </c>
      <c r="S722" s="3">
        <v>10.219284999999999</v>
      </c>
      <c r="T722" s="3">
        <v>12.306835</v>
      </c>
      <c r="U722" s="3">
        <v>2.67300463987E-2</v>
      </c>
      <c r="V722" s="3">
        <v>0.120306490244</v>
      </c>
      <c r="W722" s="3">
        <v>-0.71563642857099996</v>
      </c>
      <c r="X722" s="2" t="s">
        <v>3894</v>
      </c>
      <c r="Y722" s="3" t="s">
        <v>3895</v>
      </c>
      <c r="Z722" s="3" t="s">
        <v>32</v>
      </c>
      <c r="AA722" s="3" t="s">
        <v>581</v>
      </c>
      <c r="AB722" s="3" t="s">
        <v>395</v>
      </c>
      <c r="AC722" s="3" t="s">
        <v>3896</v>
      </c>
      <c r="AD722" s="3">
        <v>3</v>
      </c>
      <c r="AE722" s="2" t="s">
        <v>3888</v>
      </c>
      <c r="AF722" s="2" t="s">
        <v>3890</v>
      </c>
    </row>
    <row r="723" spans="1:32" x14ac:dyDescent="0.25">
      <c r="A723" s="2" t="s">
        <v>5990</v>
      </c>
      <c r="B723" s="3">
        <v>-2.0691383333300002</v>
      </c>
      <c r="C723" s="2" t="s">
        <v>5991</v>
      </c>
      <c r="D723" s="2" t="s">
        <v>5992</v>
      </c>
      <c r="E723" s="3" t="s">
        <v>1709</v>
      </c>
      <c r="F723" s="3" t="s">
        <v>2805</v>
      </c>
      <c r="G723" s="3" t="s">
        <v>317</v>
      </c>
      <c r="H723" s="2" t="s">
        <v>5993</v>
      </c>
      <c r="I723" s="3">
        <v>1.48014743606E-2</v>
      </c>
      <c r="J723" s="3">
        <v>4.2942000000000001E-2</v>
      </c>
      <c r="K723" s="3">
        <v>0.71011833333300001</v>
      </c>
      <c r="L723" s="3">
        <v>2.0691383333300002</v>
      </c>
      <c r="M723" s="3" t="s">
        <v>1709</v>
      </c>
      <c r="N723" s="3"/>
      <c r="O723" s="3" t="s">
        <v>5994</v>
      </c>
      <c r="P723" s="3" t="s">
        <v>5995</v>
      </c>
      <c r="Q723" s="3" t="s">
        <v>5996</v>
      </c>
      <c r="R723" s="3" t="s">
        <v>344</v>
      </c>
      <c r="S723" s="3">
        <v>12.051945</v>
      </c>
      <c r="T723" s="3">
        <v>11.536035</v>
      </c>
      <c r="U723" s="3">
        <v>1.48014743606E-2</v>
      </c>
      <c r="V723" s="3">
        <v>8.1008167653400007E-2</v>
      </c>
      <c r="W723" s="3">
        <v>-1.3590199999999999</v>
      </c>
      <c r="X723" s="2" t="s">
        <v>5997</v>
      </c>
      <c r="Y723" s="3" t="s">
        <v>5998</v>
      </c>
      <c r="Z723" s="3" t="s">
        <v>32</v>
      </c>
      <c r="AA723" s="3" t="s">
        <v>1709</v>
      </c>
      <c r="AB723" s="3" t="s">
        <v>5999</v>
      </c>
      <c r="AC723" s="3" t="s">
        <v>466</v>
      </c>
      <c r="AD723" s="3">
        <v>5</v>
      </c>
      <c r="AE723" s="2" t="s">
        <v>5991</v>
      </c>
      <c r="AF723" s="2" t="s">
        <v>5993</v>
      </c>
    </row>
    <row r="724" spans="1:32" x14ac:dyDescent="0.25">
      <c r="A724" s="2" t="s">
        <v>477</v>
      </c>
      <c r="B724" s="3">
        <v>2.0817633333300001</v>
      </c>
      <c r="C724" s="2" t="s">
        <v>478</v>
      </c>
      <c r="D724" s="2" t="s">
        <v>479</v>
      </c>
      <c r="E724" s="3" t="s">
        <v>551</v>
      </c>
      <c r="F724" s="3" t="s">
        <v>316</v>
      </c>
      <c r="G724" s="3" t="s">
        <v>317</v>
      </c>
      <c r="H724" s="2" t="s">
        <v>552</v>
      </c>
      <c r="I724" s="3">
        <v>1.4872731373000001E-2</v>
      </c>
      <c r="J724" s="3">
        <v>4.3186000000000002E-2</v>
      </c>
      <c r="K724" s="3">
        <v>-3.0885483333299999</v>
      </c>
      <c r="L724" s="3">
        <v>-2.0817633333300001</v>
      </c>
      <c r="M724" s="3"/>
      <c r="N724" s="3" t="s">
        <v>551</v>
      </c>
      <c r="O724" s="3" t="s">
        <v>482</v>
      </c>
      <c r="P724" s="3" t="s">
        <v>483</v>
      </c>
      <c r="Q724" s="3" t="s">
        <v>484</v>
      </c>
      <c r="R724" s="3" t="s">
        <v>553</v>
      </c>
      <c r="S724" s="3">
        <v>7.6597949999999999</v>
      </c>
      <c r="T724" s="3">
        <v>7.3694674999999998</v>
      </c>
      <c r="U724" s="3">
        <v>1.4872731373000001E-2</v>
      </c>
      <c r="V724" s="3">
        <v>2.3783385688500001E-2</v>
      </c>
      <c r="W724" s="3">
        <v>-1.006785</v>
      </c>
      <c r="X724" s="2" t="s">
        <v>486</v>
      </c>
      <c r="Y724" s="3" t="s">
        <v>554</v>
      </c>
      <c r="Z724" s="3" t="s">
        <v>32</v>
      </c>
      <c r="AA724" s="3" t="s">
        <v>555</v>
      </c>
      <c r="AB724" s="3"/>
      <c r="AC724" s="3" t="s">
        <v>488</v>
      </c>
      <c r="AD724" s="3">
        <v>2</v>
      </c>
      <c r="AE724" s="2" t="s">
        <v>478</v>
      </c>
      <c r="AF724" s="2" t="s">
        <v>552</v>
      </c>
    </row>
    <row r="725" spans="1:32" x14ac:dyDescent="0.25">
      <c r="A725" s="2" t="s">
        <v>2928</v>
      </c>
      <c r="B725" s="3">
        <v>-1.02110944444</v>
      </c>
      <c r="C725" s="2" t="s">
        <v>2929</v>
      </c>
      <c r="D725" s="2" t="s">
        <v>2930</v>
      </c>
      <c r="E725" s="3" t="s">
        <v>891</v>
      </c>
      <c r="F725" s="3" t="s">
        <v>2805</v>
      </c>
      <c r="G725" s="3" t="s">
        <v>317</v>
      </c>
      <c r="H725" s="2" t="s">
        <v>2931</v>
      </c>
      <c r="I725" s="3">
        <v>1.1038777125299999E-2</v>
      </c>
      <c r="J725" s="3">
        <v>4.3253E-2</v>
      </c>
      <c r="K725" s="3">
        <v>0.37635000000000002</v>
      </c>
      <c r="L725" s="3">
        <v>1.02110944444</v>
      </c>
      <c r="M725" s="3" t="s">
        <v>891</v>
      </c>
      <c r="N725" s="3"/>
      <c r="O725" s="3" t="s">
        <v>2932</v>
      </c>
      <c r="P725" s="3" t="s">
        <v>344</v>
      </c>
      <c r="Q725" s="3" t="s">
        <v>2933</v>
      </c>
      <c r="R725" s="3" t="s">
        <v>344</v>
      </c>
      <c r="S725" s="3">
        <v>13.04387</v>
      </c>
      <c r="T725" s="3">
        <v>9.7624227777799994</v>
      </c>
      <c r="U725" s="3">
        <v>1.1038777125299999E-2</v>
      </c>
      <c r="V725" s="3">
        <v>1.6209159156900001E-2</v>
      </c>
      <c r="W725" s="3">
        <v>-0.64475944444400002</v>
      </c>
      <c r="X725" s="2" t="s">
        <v>2934</v>
      </c>
      <c r="Y725" s="3" t="s">
        <v>2935</v>
      </c>
      <c r="Z725" s="3" t="s">
        <v>32</v>
      </c>
      <c r="AA725" s="3" t="s">
        <v>891</v>
      </c>
      <c r="AB725" s="3"/>
      <c r="AC725" s="3" t="s">
        <v>1128</v>
      </c>
      <c r="AD725" s="3">
        <v>2</v>
      </c>
      <c r="AE725" s="2" t="s">
        <v>2929</v>
      </c>
      <c r="AF725" s="2" t="s">
        <v>2931</v>
      </c>
    </row>
    <row r="726" spans="1:32" x14ac:dyDescent="0.25">
      <c r="A726" s="2" t="s">
        <v>4057</v>
      </c>
      <c r="B726" s="3">
        <v>-1.15150166667</v>
      </c>
      <c r="C726" s="2" t="s">
        <v>4058</v>
      </c>
      <c r="D726" s="2" t="s">
        <v>4059</v>
      </c>
      <c r="E726" s="3" t="s">
        <v>865</v>
      </c>
      <c r="F726" s="3" t="s">
        <v>2805</v>
      </c>
      <c r="G726" s="3" t="s">
        <v>317</v>
      </c>
      <c r="H726" s="2" t="s">
        <v>4060</v>
      </c>
      <c r="I726" s="3">
        <v>2.7951527884800001E-2</v>
      </c>
      <c r="J726" s="3">
        <v>4.3312000000000003E-2</v>
      </c>
      <c r="K726" s="3">
        <v>-8.7501666666700006E-2</v>
      </c>
      <c r="L726" s="3">
        <v>1.15150166667</v>
      </c>
      <c r="M726" s="3" t="s">
        <v>865</v>
      </c>
      <c r="N726" s="3"/>
      <c r="O726" s="3" t="s">
        <v>4061</v>
      </c>
      <c r="P726" s="3" t="s">
        <v>344</v>
      </c>
      <c r="Q726" s="3" t="s">
        <v>4062</v>
      </c>
      <c r="R726" s="3" t="s">
        <v>344</v>
      </c>
      <c r="S726" s="3">
        <v>7.8820750000000004</v>
      </c>
      <c r="T726" s="3">
        <v>8.6588666666700007</v>
      </c>
      <c r="U726" s="3">
        <v>2.7951527884800001E-2</v>
      </c>
      <c r="V726" s="3">
        <v>0.454193346075</v>
      </c>
      <c r="W726" s="3">
        <v>-1.2390033333299999</v>
      </c>
      <c r="X726" s="2" t="s">
        <v>4063</v>
      </c>
      <c r="Y726" s="3" t="s">
        <v>4064</v>
      </c>
      <c r="Z726" s="3" t="s">
        <v>32</v>
      </c>
      <c r="AA726" s="3" t="s">
        <v>1088</v>
      </c>
      <c r="AB726" s="3" t="s">
        <v>813</v>
      </c>
      <c r="AC726" s="3" t="s">
        <v>865</v>
      </c>
      <c r="AD726" s="3">
        <v>3</v>
      </c>
      <c r="AE726" s="2" t="s">
        <v>4058</v>
      </c>
      <c r="AF726" s="2" t="s">
        <v>4060</v>
      </c>
    </row>
    <row r="727" spans="1:32" x14ac:dyDescent="0.25">
      <c r="A727" s="2" t="s">
        <v>5780</v>
      </c>
      <c r="B727" s="3">
        <v>-1.71639236111</v>
      </c>
      <c r="C727" s="2" t="s">
        <v>5781</v>
      </c>
      <c r="D727" s="2" t="s">
        <v>5782</v>
      </c>
      <c r="E727" s="3" t="s">
        <v>2214</v>
      </c>
      <c r="F727" s="3" t="s">
        <v>2805</v>
      </c>
      <c r="G727" s="3" t="s">
        <v>317</v>
      </c>
      <c r="H727" s="2" t="s">
        <v>5783</v>
      </c>
      <c r="I727" s="3">
        <v>4.3358000000000001E-2</v>
      </c>
      <c r="J727" s="3">
        <v>4.3358000000000001E-2</v>
      </c>
      <c r="K727" s="3">
        <v>0.19194166666699999</v>
      </c>
      <c r="L727" s="3">
        <v>1.71639236111</v>
      </c>
      <c r="M727" s="3" t="s">
        <v>2214</v>
      </c>
      <c r="N727" s="3"/>
      <c r="O727" s="3" t="s">
        <v>5784</v>
      </c>
      <c r="P727" s="3" t="s">
        <v>344</v>
      </c>
      <c r="Q727" s="3" t="s">
        <v>5785</v>
      </c>
      <c r="R727" s="3" t="s">
        <v>344</v>
      </c>
      <c r="S727" s="3">
        <v>11.739875</v>
      </c>
      <c r="T727" s="3">
        <v>9.4724679166700003</v>
      </c>
      <c r="U727" s="3">
        <v>4.62377601593E-2</v>
      </c>
      <c r="V727" s="3">
        <v>0.13354434691700001</v>
      </c>
      <c r="W727" s="3">
        <v>-1.52445069444</v>
      </c>
      <c r="X727" s="2" t="s">
        <v>5786</v>
      </c>
      <c r="Y727" s="3" t="s">
        <v>5787</v>
      </c>
      <c r="Z727" s="3" t="s">
        <v>32</v>
      </c>
      <c r="AA727" s="3" t="s">
        <v>346</v>
      </c>
      <c r="AB727" s="3" t="s">
        <v>395</v>
      </c>
      <c r="AC727" s="3" t="s">
        <v>829</v>
      </c>
      <c r="AD727" s="3">
        <v>3</v>
      </c>
      <c r="AE727" s="2" t="s">
        <v>5781</v>
      </c>
      <c r="AF727" s="2" t="s">
        <v>5783</v>
      </c>
    </row>
    <row r="728" spans="1:32" x14ac:dyDescent="0.25">
      <c r="A728" s="2" t="s">
        <v>3686</v>
      </c>
      <c r="B728" s="3">
        <v>-1.10212722222</v>
      </c>
      <c r="C728" s="2" t="s">
        <v>3687</v>
      </c>
      <c r="D728" s="2" t="s">
        <v>3688</v>
      </c>
      <c r="E728" s="3" t="s">
        <v>3689</v>
      </c>
      <c r="F728" s="3" t="s">
        <v>2805</v>
      </c>
      <c r="G728" s="3" t="s">
        <v>317</v>
      </c>
      <c r="H728" s="2" t="s">
        <v>3690</v>
      </c>
      <c r="I728" s="3">
        <v>4.2892296426699998E-2</v>
      </c>
      <c r="J728" s="3">
        <v>4.3416000000000003E-2</v>
      </c>
      <c r="K728" s="3">
        <v>0.36610500000000001</v>
      </c>
      <c r="L728" s="3">
        <v>1.10212722222</v>
      </c>
      <c r="M728" s="3" t="s">
        <v>3689</v>
      </c>
      <c r="N728" s="3"/>
      <c r="O728" s="3" t="s">
        <v>3691</v>
      </c>
      <c r="P728" s="3" t="s">
        <v>3692</v>
      </c>
      <c r="Q728" s="3" t="s">
        <v>3693</v>
      </c>
      <c r="R728" s="3" t="s">
        <v>344</v>
      </c>
      <c r="S728" s="3">
        <v>8.2659350000000007</v>
      </c>
      <c r="T728" s="3">
        <v>8.0549149999999994</v>
      </c>
      <c r="U728" s="3">
        <v>4.2892296426699998E-2</v>
      </c>
      <c r="V728" s="3">
        <v>6.3651991402399993E-2</v>
      </c>
      <c r="W728" s="3">
        <v>-0.73602222222199998</v>
      </c>
      <c r="X728" s="2" t="s">
        <v>3694</v>
      </c>
      <c r="Y728" s="3" t="s">
        <v>3695</v>
      </c>
      <c r="Z728" s="3" t="s">
        <v>32</v>
      </c>
      <c r="AA728" s="3" t="s">
        <v>939</v>
      </c>
      <c r="AB728" s="3"/>
      <c r="AC728" s="3" t="s">
        <v>2163</v>
      </c>
      <c r="AD728" s="3">
        <v>2</v>
      </c>
      <c r="AE728" s="2" t="s">
        <v>3687</v>
      </c>
      <c r="AF728" s="2" t="s">
        <v>3690</v>
      </c>
    </row>
    <row r="729" spans="1:32" x14ac:dyDescent="0.25">
      <c r="A729" s="2" t="s">
        <v>5173</v>
      </c>
      <c r="B729" s="3">
        <v>-1.40789305556</v>
      </c>
      <c r="C729" s="2" t="s">
        <v>5174</v>
      </c>
      <c r="D729" s="2" t="s">
        <v>5175</v>
      </c>
      <c r="E729" s="3" t="s">
        <v>346</v>
      </c>
      <c r="F729" s="3" t="s">
        <v>2805</v>
      </c>
      <c r="G729" s="3" t="s">
        <v>317</v>
      </c>
      <c r="H729" s="2" t="s">
        <v>5176</v>
      </c>
      <c r="I729" s="3">
        <v>2.8905220077700002E-2</v>
      </c>
      <c r="J729" s="3">
        <v>4.3477000000000002E-2</v>
      </c>
      <c r="K729" s="3">
        <v>-0.155195</v>
      </c>
      <c r="L729" s="3">
        <v>1.40789305556</v>
      </c>
      <c r="M729" s="3" t="s">
        <v>346</v>
      </c>
      <c r="N729" s="3"/>
      <c r="O729" s="3" t="s">
        <v>344</v>
      </c>
      <c r="P729" s="3" t="s">
        <v>344</v>
      </c>
      <c r="Q729" s="3"/>
      <c r="R729" s="3" t="s">
        <v>344</v>
      </c>
      <c r="S729" s="3">
        <v>8.3237950000000005</v>
      </c>
      <c r="T729" s="3">
        <v>9.8528258333299998</v>
      </c>
      <c r="U729" s="3">
        <v>2.8905220077700002E-2</v>
      </c>
      <c r="V729" s="3">
        <v>0.109420937797</v>
      </c>
      <c r="W729" s="3">
        <v>-1.56308805556</v>
      </c>
      <c r="X729" s="2" t="s">
        <v>5177</v>
      </c>
      <c r="Y729" s="3" t="s">
        <v>5178</v>
      </c>
      <c r="Z729" s="3" t="s">
        <v>32</v>
      </c>
      <c r="AA729" s="3" t="s">
        <v>346</v>
      </c>
      <c r="AB729" s="3" t="s">
        <v>5179</v>
      </c>
      <c r="AC729" s="3" t="s">
        <v>329</v>
      </c>
      <c r="AD729" s="3">
        <v>5</v>
      </c>
      <c r="AE729" s="2" t="s">
        <v>5174</v>
      </c>
      <c r="AF729" s="2" t="s">
        <v>5176</v>
      </c>
    </row>
    <row r="730" spans="1:32" x14ac:dyDescent="0.25">
      <c r="A730" s="2" t="s">
        <v>2228</v>
      </c>
      <c r="B730" s="3">
        <v>1.1252161111100001</v>
      </c>
      <c r="C730" s="2" t="s">
        <v>2229</v>
      </c>
      <c r="D730" s="2" t="s">
        <v>2230</v>
      </c>
      <c r="E730" s="3" t="s">
        <v>1062</v>
      </c>
      <c r="F730" s="3" t="s">
        <v>316</v>
      </c>
      <c r="G730" s="3" t="s">
        <v>317</v>
      </c>
      <c r="H730" s="2" t="s">
        <v>2231</v>
      </c>
      <c r="I730" s="3">
        <v>3.3802817258600001E-2</v>
      </c>
      <c r="J730" s="3">
        <v>4.3650000000000001E-2</v>
      </c>
      <c r="K730" s="3">
        <v>-1.4364966666700001</v>
      </c>
      <c r="L730" s="3">
        <v>-1.1252161111100001</v>
      </c>
      <c r="M730" s="3"/>
      <c r="N730" s="3" t="s">
        <v>1062</v>
      </c>
      <c r="O730" s="3" t="s">
        <v>2232</v>
      </c>
      <c r="P730" s="3" t="s">
        <v>2233</v>
      </c>
      <c r="Q730" s="3" t="s">
        <v>2234</v>
      </c>
      <c r="R730" s="3" t="s">
        <v>2235</v>
      </c>
      <c r="S730" s="3">
        <v>6.55105</v>
      </c>
      <c r="T730" s="3">
        <v>6.4715916666700002</v>
      </c>
      <c r="U730" s="3">
        <v>3.3802817258600001E-2</v>
      </c>
      <c r="V730" s="3">
        <v>1.35575269082E-2</v>
      </c>
      <c r="W730" s="3">
        <v>-0.31128055555599998</v>
      </c>
      <c r="X730" s="2" t="s">
        <v>2236</v>
      </c>
      <c r="Y730" s="3" t="s">
        <v>2237</v>
      </c>
      <c r="Z730" s="3" t="s">
        <v>32</v>
      </c>
      <c r="AA730" s="3" t="s">
        <v>1062</v>
      </c>
      <c r="AB730" s="3"/>
      <c r="AC730" s="3" t="s">
        <v>1038</v>
      </c>
      <c r="AD730" s="3">
        <v>2</v>
      </c>
      <c r="AE730" s="2" t="s">
        <v>2229</v>
      </c>
      <c r="AF730" s="2" t="s">
        <v>2231</v>
      </c>
    </row>
    <row r="731" spans="1:32" x14ac:dyDescent="0.25">
      <c r="A731" s="2" t="s">
        <v>1890</v>
      </c>
      <c r="B731" s="3">
        <v>1.1977466666700001</v>
      </c>
      <c r="C731" s="2" t="s">
        <v>1891</v>
      </c>
      <c r="D731" s="2" t="s">
        <v>1892</v>
      </c>
      <c r="E731" s="3" t="s">
        <v>357</v>
      </c>
      <c r="F731" s="3" t="s">
        <v>316</v>
      </c>
      <c r="G731" s="3" t="s">
        <v>317</v>
      </c>
      <c r="H731" s="2" t="s">
        <v>1893</v>
      </c>
      <c r="I731" s="3">
        <v>4.3666000000000003E-2</v>
      </c>
      <c r="J731" s="3">
        <v>4.3666000000000003E-2</v>
      </c>
      <c r="K731" s="3">
        <v>-2.347655</v>
      </c>
      <c r="L731" s="3">
        <v>-1.1977466666700001</v>
      </c>
      <c r="M731" s="3"/>
      <c r="N731" s="3" t="s">
        <v>357</v>
      </c>
      <c r="O731" s="3" t="s">
        <v>344</v>
      </c>
      <c r="P731" s="3" t="s">
        <v>344</v>
      </c>
      <c r="Q731" s="3"/>
      <c r="R731" s="3" t="s">
        <v>344</v>
      </c>
      <c r="S731" s="3">
        <v>11.919085000000001</v>
      </c>
      <c r="T731" s="3">
        <v>10.945831</v>
      </c>
      <c r="U731" s="3">
        <v>4.4780894600600002E-2</v>
      </c>
      <c r="V731" s="3">
        <v>1.25692113336E-2</v>
      </c>
      <c r="W731" s="3">
        <v>-1.14990833333</v>
      </c>
      <c r="X731" s="2" t="s">
        <v>1894</v>
      </c>
      <c r="Y731" s="3" t="s">
        <v>1895</v>
      </c>
      <c r="Z731" s="3" t="s">
        <v>31</v>
      </c>
      <c r="AA731" s="3" t="s">
        <v>357</v>
      </c>
      <c r="AB731" s="3"/>
      <c r="AC731" s="3" t="s">
        <v>357</v>
      </c>
      <c r="AD731" s="3">
        <v>2</v>
      </c>
      <c r="AE731" s="2" t="s">
        <v>1891</v>
      </c>
      <c r="AF731" s="2" t="s">
        <v>1893</v>
      </c>
    </row>
    <row r="732" spans="1:32" x14ac:dyDescent="0.25">
      <c r="A732" s="2" t="s">
        <v>4621</v>
      </c>
      <c r="B732" s="3">
        <v>-1.25298166667</v>
      </c>
      <c r="C732" s="2" t="s">
        <v>4622</v>
      </c>
      <c r="D732" s="2" t="s">
        <v>4623</v>
      </c>
      <c r="E732" s="3" t="s">
        <v>391</v>
      </c>
      <c r="F732" s="3" t="s">
        <v>2805</v>
      </c>
      <c r="G732" s="3" t="s">
        <v>317</v>
      </c>
      <c r="H732" s="2" t="s">
        <v>4624</v>
      </c>
      <c r="I732" s="3">
        <v>1.41515452737E-2</v>
      </c>
      <c r="J732" s="3">
        <v>4.3782000000000001E-2</v>
      </c>
      <c r="K732" s="3">
        <v>0.28488166666699999</v>
      </c>
      <c r="L732" s="3">
        <v>1.25298166667</v>
      </c>
      <c r="M732" s="3" t="s">
        <v>391</v>
      </c>
      <c r="N732" s="3"/>
      <c r="O732" s="3" t="s">
        <v>344</v>
      </c>
      <c r="P732" s="3" t="s">
        <v>344</v>
      </c>
      <c r="Q732" s="3"/>
      <c r="R732" s="3" t="s">
        <v>344</v>
      </c>
      <c r="S732" s="3">
        <v>8.4846850000000007</v>
      </c>
      <c r="T732" s="3">
        <v>8.5071499999999993</v>
      </c>
      <c r="U732" s="3">
        <v>1.41515452737E-2</v>
      </c>
      <c r="V732" s="3">
        <v>5.0938390172599997E-2</v>
      </c>
      <c r="W732" s="3">
        <v>-0.96809999999999996</v>
      </c>
      <c r="X732" s="2" t="s">
        <v>4625</v>
      </c>
      <c r="Y732" s="3" t="s">
        <v>4626</v>
      </c>
      <c r="Z732" s="3" t="s">
        <v>32</v>
      </c>
      <c r="AA732" s="3" t="s">
        <v>391</v>
      </c>
      <c r="AB732" s="3"/>
      <c r="AC732" s="3" t="s">
        <v>4627</v>
      </c>
      <c r="AD732" s="3">
        <v>2</v>
      </c>
      <c r="AE732" s="2" t="s">
        <v>4622</v>
      </c>
      <c r="AF732" s="2" t="s">
        <v>4624</v>
      </c>
    </row>
    <row r="733" spans="1:32" x14ac:dyDescent="0.25">
      <c r="A733" s="2" t="s">
        <v>477</v>
      </c>
      <c r="B733" s="3">
        <v>1.16784666667</v>
      </c>
      <c r="C733" s="2" t="s">
        <v>478</v>
      </c>
      <c r="D733" s="2" t="s">
        <v>479</v>
      </c>
      <c r="E733" s="3" t="s">
        <v>1611</v>
      </c>
      <c r="F733" s="3" t="s">
        <v>316</v>
      </c>
      <c r="G733" s="3" t="s">
        <v>317</v>
      </c>
      <c r="H733" s="2" t="s">
        <v>2060</v>
      </c>
      <c r="I733" s="3">
        <v>1.2289003101500001E-2</v>
      </c>
      <c r="J733" s="3">
        <v>4.3799999999999999E-2</v>
      </c>
      <c r="K733" s="3">
        <v>-2.1746316666699999</v>
      </c>
      <c r="L733" s="3">
        <v>-1.16784666667</v>
      </c>
      <c r="M733" s="3"/>
      <c r="N733" s="3" t="s">
        <v>1611</v>
      </c>
      <c r="O733" s="3" t="s">
        <v>482</v>
      </c>
      <c r="P733" s="3" t="s">
        <v>483</v>
      </c>
      <c r="Q733" s="3" t="s">
        <v>484</v>
      </c>
      <c r="R733" s="3" t="s">
        <v>485</v>
      </c>
      <c r="S733" s="3">
        <v>9.9345750000000006</v>
      </c>
      <c r="T733" s="3">
        <v>7.3694674999999998</v>
      </c>
      <c r="U733" s="3">
        <v>1.2289003101500001E-2</v>
      </c>
      <c r="V733" s="3">
        <v>2.6587021109399998E-2</v>
      </c>
      <c r="W733" s="3">
        <v>-1.006785</v>
      </c>
      <c r="X733" s="2" t="s">
        <v>486</v>
      </c>
      <c r="Y733" s="3" t="s">
        <v>2061</v>
      </c>
      <c r="Z733" s="3" t="s">
        <v>32</v>
      </c>
      <c r="AA733" s="3" t="s">
        <v>1611</v>
      </c>
      <c r="AB733" s="3"/>
      <c r="AC733" s="3" t="s">
        <v>488</v>
      </c>
      <c r="AD733" s="3">
        <v>2</v>
      </c>
      <c r="AE733" s="2" t="s">
        <v>478</v>
      </c>
      <c r="AF733" s="2" t="s">
        <v>2060</v>
      </c>
    </row>
    <row r="734" spans="1:32" x14ac:dyDescent="0.25">
      <c r="A734" s="2" t="s">
        <v>4851</v>
      </c>
      <c r="B734" s="3">
        <v>-1.2976498333299999</v>
      </c>
      <c r="C734" s="2" t="s">
        <v>4852</v>
      </c>
      <c r="D734" s="2" t="s">
        <v>4853</v>
      </c>
      <c r="E734" s="3" t="s">
        <v>391</v>
      </c>
      <c r="F734" s="3" t="s">
        <v>2805</v>
      </c>
      <c r="G734" s="3" t="s">
        <v>317</v>
      </c>
      <c r="H734" s="2" t="s">
        <v>4854</v>
      </c>
      <c r="I734" s="3">
        <v>4.3894000000000002E-2</v>
      </c>
      <c r="J734" s="3">
        <v>4.3894000000000002E-2</v>
      </c>
      <c r="K734" s="3">
        <v>0.19075833333299999</v>
      </c>
      <c r="L734" s="3">
        <v>1.2976498333299999</v>
      </c>
      <c r="M734" s="3" t="s">
        <v>391</v>
      </c>
      <c r="N734" s="3"/>
      <c r="O734" s="3" t="s">
        <v>4855</v>
      </c>
      <c r="P734" s="3" t="s">
        <v>4856</v>
      </c>
      <c r="Q734" s="3" t="s">
        <v>4857</v>
      </c>
      <c r="R734" s="3" t="s">
        <v>344</v>
      </c>
      <c r="S734" s="3">
        <v>10.150205</v>
      </c>
      <c r="T734" s="3">
        <v>9.8271654999999996</v>
      </c>
      <c r="U734" s="3">
        <v>4.8161105657199998E-2</v>
      </c>
      <c r="V734" s="3">
        <v>0.46852887284599998</v>
      </c>
      <c r="W734" s="3">
        <v>-1.1068914999999999</v>
      </c>
      <c r="X734" s="2" t="s">
        <v>4858</v>
      </c>
      <c r="Y734" s="3" t="s">
        <v>4859</v>
      </c>
      <c r="Z734" s="3" t="s">
        <v>32</v>
      </c>
      <c r="AA734" s="3" t="s">
        <v>391</v>
      </c>
      <c r="AB734" s="3"/>
      <c r="AC734" s="3" t="s">
        <v>659</v>
      </c>
      <c r="AD734" s="3">
        <v>2</v>
      </c>
      <c r="AE734" s="2" t="s">
        <v>4852</v>
      </c>
      <c r="AF734" s="2" t="s">
        <v>4854</v>
      </c>
    </row>
    <row r="735" spans="1:32" x14ac:dyDescent="0.25">
      <c r="A735" s="2" t="s">
        <v>5055</v>
      </c>
      <c r="B735" s="3">
        <v>-1.3801230952400001</v>
      </c>
      <c r="C735" s="2" t="s">
        <v>5056</v>
      </c>
      <c r="D735" s="2" t="s">
        <v>5057</v>
      </c>
      <c r="E735" s="3" t="s">
        <v>357</v>
      </c>
      <c r="F735" s="3" t="s">
        <v>2805</v>
      </c>
      <c r="G735" s="3" t="s">
        <v>317</v>
      </c>
      <c r="H735" s="2" t="s">
        <v>5058</v>
      </c>
      <c r="I735" s="3">
        <v>1.02389306554E-2</v>
      </c>
      <c r="J735" s="3">
        <v>4.4049999999999999E-2</v>
      </c>
      <c r="K735" s="3">
        <v>0.74090333333299996</v>
      </c>
      <c r="L735" s="3">
        <v>1.3801230952400001</v>
      </c>
      <c r="M735" s="3" t="s">
        <v>357</v>
      </c>
      <c r="N735" s="3"/>
      <c r="O735" s="3" t="s">
        <v>5059</v>
      </c>
      <c r="P735" s="3" t="s">
        <v>344</v>
      </c>
      <c r="Q735" s="3" t="s">
        <v>5060</v>
      </c>
      <c r="R735" s="3" t="s">
        <v>344</v>
      </c>
      <c r="S735" s="3">
        <v>6.0534299999999996</v>
      </c>
      <c r="T735" s="3">
        <v>9.2463507142899992</v>
      </c>
      <c r="U735" s="3">
        <v>1.02389306554E-2</v>
      </c>
      <c r="V735" s="3">
        <v>0.103339960942</v>
      </c>
      <c r="W735" s="3">
        <v>-0.63921976190499996</v>
      </c>
      <c r="X735" s="2" t="s">
        <v>5061</v>
      </c>
      <c r="Y735" s="3" t="s">
        <v>5062</v>
      </c>
      <c r="Z735" s="3" t="s">
        <v>32</v>
      </c>
      <c r="AA735" s="3" t="s">
        <v>357</v>
      </c>
      <c r="AB735" s="3" t="s">
        <v>675</v>
      </c>
      <c r="AC735" s="3" t="s">
        <v>840</v>
      </c>
      <c r="AD735" s="3">
        <v>5</v>
      </c>
      <c r="AE735" s="2" t="s">
        <v>5056</v>
      </c>
      <c r="AF735" s="2" t="s">
        <v>5058</v>
      </c>
    </row>
    <row r="736" spans="1:32" x14ac:dyDescent="0.25">
      <c r="A736" s="2" t="s">
        <v>5300</v>
      </c>
      <c r="B736" s="3">
        <v>-1.4667891666699999</v>
      </c>
      <c r="C736" s="2" t="s">
        <v>5301</v>
      </c>
      <c r="D736" s="2" t="s">
        <v>5302</v>
      </c>
      <c r="E736" s="3" t="s">
        <v>3417</v>
      </c>
      <c r="F736" s="3" t="s">
        <v>2805</v>
      </c>
      <c r="G736" s="3" t="s">
        <v>317</v>
      </c>
      <c r="H736" s="2" t="s">
        <v>5303</v>
      </c>
      <c r="I736" s="3">
        <v>1.41709096242E-2</v>
      </c>
      <c r="J736" s="3">
        <v>4.4075999999999997E-2</v>
      </c>
      <c r="K736" s="3">
        <v>0.415746666667</v>
      </c>
      <c r="L736" s="3">
        <v>1.4667891666699999</v>
      </c>
      <c r="M736" s="3" t="s">
        <v>3417</v>
      </c>
      <c r="N736" s="3"/>
      <c r="O736" s="3" t="s">
        <v>5304</v>
      </c>
      <c r="P736" s="3" t="s">
        <v>5305</v>
      </c>
      <c r="Q736" s="3" t="s">
        <v>5306</v>
      </c>
      <c r="R736" s="3" t="s">
        <v>344</v>
      </c>
      <c r="S736" s="3">
        <v>9.7294199999999993</v>
      </c>
      <c r="T736" s="3">
        <v>8.8152524999999997</v>
      </c>
      <c r="U736" s="3">
        <v>1.41709096242E-2</v>
      </c>
      <c r="V736" s="3">
        <v>0.34043185499900003</v>
      </c>
      <c r="W736" s="3">
        <v>-1.0510425000000001</v>
      </c>
      <c r="X736" s="2" t="s">
        <v>5307</v>
      </c>
      <c r="Y736" s="3" t="s">
        <v>5308</v>
      </c>
      <c r="Z736" s="3" t="s">
        <v>32</v>
      </c>
      <c r="AA736" s="3" t="s">
        <v>1062</v>
      </c>
      <c r="AB736" s="3"/>
      <c r="AC736" s="3" t="s">
        <v>5309</v>
      </c>
      <c r="AD736" s="3">
        <v>2</v>
      </c>
      <c r="AE736" s="2" t="s">
        <v>5301</v>
      </c>
      <c r="AF736" s="2" t="s">
        <v>5303</v>
      </c>
    </row>
    <row r="737" spans="1:32" x14ac:dyDescent="0.25">
      <c r="A737" s="2" t="s">
        <v>1497</v>
      </c>
      <c r="B737" s="3">
        <v>1.2428711111099999</v>
      </c>
      <c r="C737" s="2" t="s">
        <v>1498</v>
      </c>
      <c r="D737" s="2" t="s">
        <v>1499</v>
      </c>
      <c r="E737" s="3" t="s">
        <v>1709</v>
      </c>
      <c r="F737" s="3" t="s">
        <v>316</v>
      </c>
      <c r="G737" s="3" t="s">
        <v>317</v>
      </c>
      <c r="H737" s="2" t="s">
        <v>1710</v>
      </c>
      <c r="I737" s="3">
        <v>1.6153506295100001E-2</v>
      </c>
      <c r="J737" s="3">
        <v>4.4117999999999997E-2</v>
      </c>
      <c r="K737" s="3">
        <v>-7.60833333333E-3</v>
      </c>
      <c r="L737" s="3">
        <v>-1.2428711111099999</v>
      </c>
      <c r="M737" s="3"/>
      <c r="N737" s="3" t="s">
        <v>1709</v>
      </c>
      <c r="O737" s="3" t="s">
        <v>1563</v>
      </c>
      <c r="P737" s="3" t="s">
        <v>1564</v>
      </c>
      <c r="Q737" s="3" t="s">
        <v>1565</v>
      </c>
      <c r="R737" s="3" t="s">
        <v>1711</v>
      </c>
      <c r="S737" s="3">
        <v>8.0308150000000005</v>
      </c>
      <c r="T737" s="3">
        <v>6.77931166667</v>
      </c>
      <c r="U737" s="3">
        <v>1.6153506295100001E-2</v>
      </c>
      <c r="V737" s="3">
        <v>0.97261325997299997</v>
      </c>
      <c r="W737" s="3">
        <v>1.23526277778</v>
      </c>
      <c r="X737" s="2" t="s">
        <v>1504</v>
      </c>
      <c r="Y737" s="3" t="s">
        <v>1712</v>
      </c>
      <c r="Z737" s="3" t="s">
        <v>32</v>
      </c>
      <c r="AA737" s="3" t="s">
        <v>1709</v>
      </c>
      <c r="AB737" s="3" t="s">
        <v>395</v>
      </c>
      <c r="AC737" s="3" t="s">
        <v>730</v>
      </c>
      <c r="AD737" s="3">
        <v>3</v>
      </c>
      <c r="AE737" s="2" t="s">
        <v>1498</v>
      </c>
      <c r="AF737" s="2" t="s">
        <v>1710</v>
      </c>
    </row>
    <row r="738" spans="1:32" x14ac:dyDescent="0.25">
      <c r="A738" s="2" t="s">
        <v>5046</v>
      </c>
      <c r="B738" s="3">
        <v>-1.3769511111099999</v>
      </c>
      <c r="C738" s="2" t="s">
        <v>5047</v>
      </c>
      <c r="D738" s="2" t="s">
        <v>5048</v>
      </c>
      <c r="E738" s="3" t="s">
        <v>391</v>
      </c>
      <c r="F738" s="3" t="s">
        <v>2805</v>
      </c>
      <c r="G738" s="3" t="s">
        <v>317</v>
      </c>
      <c r="H738" s="2" t="s">
        <v>5049</v>
      </c>
      <c r="I738" s="3">
        <v>3.09741513175E-2</v>
      </c>
      <c r="J738" s="3">
        <v>4.4179999999999997E-2</v>
      </c>
      <c r="K738" s="3">
        <v>0.100843333333</v>
      </c>
      <c r="L738" s="3">
        <v>1.3769511111099999</v>
      </c>
      <c r="M738" s="3" t="s">
        <v>391</v>
      </c>
      <c r="N738" s="3"/>
      <c r="O738" s="3" t="s">
        <v>5050</v>
      </c>
      <c r="P738" s="3" t="s">
        <v>5051</v>
      </c>
      <c r="Q738" s="3" t="s">
        <v>5052</v>
      </c>
      <c r="R738" s="3" t="s">
        <v>344</v>
      </c>
      <c r="S738" s="3">
        <v>6.9763400000000004</v>
      </c>
      <c r="T738" s="3">
        <v>10.0544066667</v>
      </c>
      <c r="U738" s="3">
        <v>3.09741513175E-2</v>
      </c>
      <c r="V738" s="3">
        <v>0.78349628149899997</v>
      </c>
      <c r="W738" s="3">
        <v>-1.2761077777800001</v>
      </c>
      <c r="X738" s="2" t="s">
        <v>5053</v>
      </c>
      <c r="Y738" s="3" t="s">
        <v>5054</v>
      </c>
      <c r="Z738" s="3" t="s">
        <v>32</v>
      </c>
      <c r="AA738" s="3" t="s">
        <v>391</v>
      </c>
      <c r="AB738" s="3" t="s">
        <v>395</v>
      </c>
      <c r="AC738" s="3" t="s">
        <v>3689</v>
      </c>
      <c r="AD738" s="3">
        <v>3</v>
      </c>
      <c r="AE738" s="2" t="s">
        <v>5047</v>
      </c>
      <c r="AF738" s="2" t="s">
        <v>5049</v>
      </c>
    </row>
    <row r="739" spans="1:32" x14ac:dyDescent="0.25">
      <c r="A739" s="2" t="s">
        <v>3942</v>
      </c>
      <c r="B739" s="3">
        <v>-1.1317436111100001</v>
      </c>
      <c r="C739" s="2" t="s">
        <v>3943</v>
      </c>
      <c r="D739" s="2" t="s">
        <v>3944</v>
      </c>
      <c r="E739" s="3" t="s">
        <v>431</v>
      </c>
      <c r="F739" s="3" t="s">
        <v>2805</v>
      </c>
      <c r="G739" s="3" t="s">
        <v>317</v>
      </c>
      <c r="H739" s="2" t="s">
        <v>3945</v>
      </c>
      <c r="I739" s="3">
        <v>2.75044454058E-2</v>
      </c>
      <c r="J739" s="3">
        <v>4.4241999999999997E-2</v>
      </c>
      <c r="K739" s="3">
        <v>6.7108333333300005E-2</v>
      </c>
      <c r="L739" s="3">
        <v>1.1317436111100001</v>
      </c>
      <c r="M739" s="3" t="s">
        <v>431</v>
      </c>
      <c r="N739" s="3"/>
      <c r="O739" s="3" t="s">
        <v>3946</v>
      </c>
      <c r="P739" s="3" t="s">
        <v>3947</v>
      </c>
      <c r="Q739" s="3" t="s">
        <v>3948</v>
      </c>
      <c r="R739" s="3" t="s">
        <v>344</v>
      </c>
      <c r="S739" s="3">
        <v>14.117934999999999</v>
      </c>
      <c r="T739" s="3">
        <v>9.9234341666700008</v>
      </c>
      <c r="U739" s="3">
        <v>2.75044454058E-2</v>
      </c>
      <c r="V739" s="3">
        <v>0.48243045810700003</v>
      </c>
      <c r="W739" s="3">
        <v>-1.0646352777799999</v>
      </c>
      <c r="X739" s="2" t="s">
        <v>3949</v>
      </c>
      <c r="Y739" s="3" t="s">
        <v>3950</v>
      </c>
      <c r="Z739" s="3" t="s">
        <v>31</v>
      </c>
      <c r="AA739" s="3" t="s">
        <v>391</v>
      </c>
      <c r="AB739" s="3"/>
      <c r="AC739" s="3" t="s">
        <v>446</v>
      </c>
      <c r="AD739" s="3">
        <v>2</v>
      </c>
      <c r="AE739" s="2" t="s">
        <v>3943</v>
      </c>
      <c r="AF739" s="2" t="s">
        <v>3945</v>
      </c>
    </row>
    <row r="740" spans="1:32" x14ac:dyDescent="0.25">
      <c r="A740" s="2" t="s">
        <v>435</v>
      </c>
      <c r="B740" s="3">
        <v>2.0961750000000001</v>
      </c>
      <c r="C740" s="2" t="s">
        <v>436</v>
      </c>
      <c r="D740" s="2" t="s">
        <v>437</v>
      </c>
      <c r="E740" s="3" t="s">
        <v>548</v>
      </c>
      <c r="F740" s="3" t="s">
        <v>316</v>
      </c>
      <c r="G740" s="3" t="s">
        <v>317</v>
      </c>
      <c r="H740" s="2" t="s">
        <v>549</v>
      </c>
      <c r="I740" s="3">
        <v>1.15311602851E-2</v>
      </c>
      <c r="J740" s="3">
        <v>4.4413000000000001E-2</v>
      </c>
      <c r="K740" s="3">
        <v>-1.8123499999999999</v>
      </c>
      <c r="L740" s="3">
        <v>-2.0961750000000001</v>
      </c>
      <c r="M740" s="3"/>
      <c r="N740" s="3" t="s">
        <v>548</v>
      </c>
      <c r="O740" s="3" t="s">
        <v>344</v>
      </c>
      <c r="P740" s="3" t="s">
        <v>344</v>
      </c>
      <c r="Q740" s="3"/>
      <c r="R740" s="3" t="s">
        <v>344</v>
      </c>
      <c r="S740" s="3">
        <v>11.42071</v>
      </c>
      <c r="T740" s="3">
        <v>10.021805000000001</v>
      </c>
      <c r="U740" s="3">
        <v>1.15311602851E-2</v>
      </c>
      <c r="V740" s="3">
        <v>1.47668866696E-2</v>
      </c>
      <c r="W740" s="3">
        <v>0.28382499999999999</v>
      </c>
      <c r="X740" s="2" t="s">
        <v>441</v>
      </c>
      <c r="Y740" s="3" t="s">
        <v>442</v>
      </c>
      <c r="Z740" s="3" t="s">
        <v>32</v>
      </c>
      <c r="AA740" s="3" t="s">
        <v>550</v>
      </c>
      <c r="AB740" s="3"/>
      <c r="AC740" s="3" t="s">
        <v>438</v>
      </c>
      <c r="AD740" s="3">
        <v>2</v>
      </c>
      <c r="AE740" s="2" t="s">
        <v>436</v>
      </c>
      <c r="AF740" s="2" t="s">
        <v>549</v>
      </c>
    </row>
    <row r="741" spans="1:32" x14ac:dyDescent="0.25">
      <c r="A741" s="2" t="s">
        <v>2920</v>
      </c>
      <c r="B741" s="3">
        <v>-1.0207527083300001</v>
      </c>
      <c r="C741" s="2" t="s">
        <v>2921</v>
      </c>
      <c r="D741" s="2" t="s">
        <v>2922</v>
      </c>
      <c r="E741" s="3" t="s">
        <v>652</v>
      </c>
      <c r="F741" s="3" t="s">
        <v>2805</v>
      </c>
      <c r="G741" s="3" t="s">
        <v>317</v>
      </c>
      <c r="H741" s="2" t="s">
        <v>2923</v>
      </c>
      <c r="I741" s="3">
        <v>1.1671778971399999E-2</v>
      </c>
      <c r="J741" s="3">
        <v>4.4540999999999997E-2</v>
      </c>
      <c r="K741" s="3">
        <v>0.76983166666699998</v>
      </c>
      <c r="L741" s="3">
        <v>1.0207527083300001</v>
      </c>
      <c r="M741" s="3" t="s">
        <v>652</v>
      </c>
      <c r="N741" s="3"/>
      <c r="O741" s="3" t="s">
        <v>2924</v>
      </c>
      <c r="P741" s="3" t="s">
        <v>344</v>
      </c>
      <c r="Q741" s="3" t="s">
        <v>2925</v>
      </c>
      <c r="R741" s="3" t="s">
        <v>344</v>
      </c>
      <c r="S741" s="3">
        <v>5.4157849999999996</v>
      </c>
      <c r="T741" s="3">
        <v>11.240893124999999</v>
      </c>
      <c r="U741" s="3">
        <v>1.1671778971399999E-2</v>
      </c>
      <c r="V741" s="3">
        <v>4.1984182916799999E-2</v>
      </c>
      <c r="W741" s="3">
        <v>-0.25092104166700002</v>
      </c>
      <c r="X741" s="2" t="s">
        <v>2926</v>
      </c>
      <c r="Y741" s="3" t="s">
        <v>2927</v>
      </c>
      <c r="Z741" s="3" t="s">
        <v>32</v>
      </c>
      <c r="AA741" s="3" t="s">
        <v>652</v>
      </c>
      <c r="AB741" s="3" t="s">
        <v>1506</v>
      </c>
      <c r="AC741" s="3" t="s">
        <v>476</v>
      </c>
      <c r="AD741" s="3">
        <v>5</v>
      </c>
      <c r="AE741" s="2" t="s">
        <v>2921</v>
      </c>
      <c r="AF741" s="2" t="s">
        <v>2923</v>
      </c>
    </row>
    <row r="742" spans="1:32" x14ac:dyDescent="0.25">
      <c r="A742" s="2" t="s">
        <v>377</v>
      </c>
      <c r="B742" s="3">
        <v>1.5413791269799999</v>
      </c>
      <c r="C742" s="2" t="s">
        <v>36</v>
      </c>
      <c r="D742" s="2" t="s">
        <v>378</v>
      </c>
      <c r="E742" s="3" t="s">
        <v>1073</v>
      </c>
      <c r="F742" s="3" t="s">
        <v>316</v>
      </c>
      <c r="G742" s="3" t="s">
        <v>317</v>
      </c>
      <c r="H742" s="2" t="s">
        <v>1110</v>
      </c>
      <c r="I742" s="3">
        <v>1.50833870599E-2</v>
      </c>
      <c r="J742" s="3">
        <v>4.4549999999999999E-2</v>
      </c>
      <c r="K742" s="3">
        <v>-1.2494783333299999</v>
      </c>
      <c r="L742" s="3">
        <v>-1.5413791269799999</v>
      </c>
      <c r="M742" s="3"/>
      <c r="N742" s="3" t="s">
        <v>1073</v>
      </c>
      <c r="O742" s="3" t="s">
        <v>381</v>
      </c>
      <c r="P742" s="3" t="s">
        <v>382</v>
      </c>
      <c r="Q742" s="3" t="s">
        <v>383</v>
      </c>
      <c r="R742" s="3" t="s">
        <v>344</v>
      </c>
      <c r="S742" s="3">
        <v>10.759245</v>
      </c>
      <c r="T742" s="3">
        <v>7.8361292857100002</v>
      </c>
      <c r="U742" s="3">
        <v>1.50833870599E-2</v>
      </c>
      <c r="V742" s="3">
        <v>3.05642061358E-2</v>
      </c>
      <c r="W742" s="3">
        <v>0.29190079365100002</v>
      </c>
      <c r="X742" s="2" t="s">
        <v>385</v>
      </c>
      <c r="Y742" s="3" t="s">
        <v>1111</v>
      </c>
      <c r="Z742" s="3" t="s">
        <v>32</v>
      </c>
      <c r="AA742" s="3" t="s">
        <v>1073</v>
      </c>
      <c r="AB742" s="3"/>
      <c r="AC742" s="3" t="s">
        <v>387</v>
      </c>
      <c r="AD742" s="3">
        <v>2</v>
      </c>
      <c r="AE742" s="2" t="s">
        <v>36</v>
      </c>
      <c r="AF742" s="2" t="s">
        <v>1110</v>
      </c>
    </row>
    <row r="743" spans="1:32" x14ac:dyDescent="0.25">
      <c r="A743" s="2" t="s">
        <v>563</v>
      </c>
      <c r="B743" s="3">
        <v>1.2897891666700001</v>
      </c>
      <c r="C743" s="2" t="s">
        <v>564</v>
      </c>
      <c r="D743" s="2" t="s">
        <v>565</v>
      </c>
      <c r="E743" s="3" t="s">
        <v>315</v>
      </c>
      <c r="F743" s="3" t="s">
        <v>316</v>
      </c>
      <c r="G743" s="3" t="s">
        <v>317</v>
      </c>
      <c r="H743" s="2" t="s">
        <v>1585</v>
      </c>
      <c r="I743" s="3">
        <v>3.03459517998E-2</v>
      </c>
      <c r="J743" s="3">
        <v>4.4579000000000001E-2</v>
      </c>
      <c r="K743" s="3">
        <v>-7.7486666666699996E-2</v>
      </c>
      <c r="L743" s="3">
        <v>-1.2897891666700001</v>
      </c>
      <c r="M743" s="3"/>
      <c r="N743" s="3" t="s">
        <v>315</v>
      </c>
      <c r="O743" s="3" t="s">
        <v>1586</v>
      </c>
      <c r="P743" s="3" t="s">
        <v>1587</v>
      </c>
      <c r="Q743" s="3" t="s">
        <v>1588</v>
      </c>
      <c r="R743" s="3" t="s">
        <v>927</v>
      </c>
      <c r="S743" s="3">
        <v>7.1348200000000004</v>
      </c>
      <c r="T743" s="3">
        <v>9.8800425000000001</v>
      </c>
      <c r="U743" s="3">
        <v>3.03459517998E-2</v>
      </c>
      <c r="V743" s="3">
        <v>0.70655163920200004</v>
      </c>
      <c r="W743" s="3">
        <v>1.2123025000000001</v>
      </c>
      <c r="X743" s="2" t="s">
        <v>570</v>
      </c>
      <c r="Y743" s="3" t="s">
        <v>1589</v>
      </c>
      <c r="Z743" s="3" t="s">
        <v>32</v>
      </c>
      <c r="AA743" s="3" t="s">
        <v>315</v>
      </c>
      <c r="AB743" s="3"/>
      <c r="AC743" s="3" t="s">
        <v>338</v>
      </c>
      <c r="AD743" s="3">
        <v>2</v>
      </c>
      <c r="AE743" s="2" t="s">
        <v>564</v>
      </c>
      <c r="AF743" s="2" t="s">
        <v>1585</v>
      </c>
    </row>
    <row r="744" spans="1:32" x14ac:dyDescent="0.25">
      <c r="A744" s="2" t="s">
        <v>521</v>
      </c>
      <c r="B744" s="3">
        <v>1.0904</v>
      </c>
      <c r="C744" s="2" t="s">
        <v>522</v>
      </c>
      <c r="D744" s="2" t="s">
        <v>523</v>
      </c>
      <c r="E744" s="3" t="s">
        <v>476</v>
      </c>
      <c r="F744" s="3" t="s">
        <v>316</v>
      </c>
      <c r="G744" s="3" t="s">
        <v>317</v>
      </c>
      <c r="H744" s="2" t="s">
        <v>2397</v>
      </c>
      <c r="I744" s="3">
        <v>3.73150894218E-2</v>
      </c>
      <c r="J744" s="3">
        <v>4.4588999999999997E-2</v>
      </c>
      <c r="K744" s="3">
        <v>-2.1402083333299999</v>
      </c>
      <c r="L744" s="3">
        <v>-1.0904</v>
      </c>
      <c r="M744" s="3"/>
      <c r="N744" s="3" t="s">
        <v>476</v>
      </c>
      <c r="O744" s="3" t="s">
        <v>526</v>
      </c>
      <c r="P744" s="3" t="s">
        <v>527</v>
      </c>
      <c r="Q744" s="3" t="s">
        <v>528</v>
      </c>
      <c r="R744" s="3" t="s">
        <v>344</v>
      </c>
      <c r="S744" s="3">
        <v>6.5826149999999997</v>
      </c>
      <c r="T744" s="3">
        <v>7.0029599999999999</v>
      </c>
      <c r="U744" s="3">
        <v>3.73150894218E-2</v>
      </c>
      <c r="V744" s="3">
        <v>6.10055399606E-2</v>
      </c>
      <c r="W744" s="3">
        <v>-1.0498083333299999</v>
      </c>
      <c r="X744" s="2" t="s">
        <v>529</v>
      </c>
      <c r="Y744" s="3" t="s">
        <v>2398</v>
      </c>
      <c r="Z744" s="3" t="s">
        <v>32</v>
      </c>
      <c r="AA744" s="3" t="s">
        <v>476</v>
      </c>
      <c r="AB744" s="3"/>
      <c r="AC744" s="3" t="s">
        <v>532</v>
      </c>
      <c r="AD744" s="3">
        <v>2</v>
      </c>
      <c r="AE744" s="2" t="s">
        <v>522</v>
      </c>
      <c r="AF744" s="2" t="s">
        <v>2397</v>
      </c>
    </row>
    <row r="745" spans="1:32" x14ac:dyDescent="0.25">
      <c r="A745" s="2" t="s">
        <v>2079</v>
      </c>
      <c r="B745" s="3">
        <v>1.16478444444</v>
      </c>
      <c r="C745" s="2" t="s">
        <v>2080</v>
      </c>
      <c r="D745" s="2" t="s">
        <v>2081</v>
      </c>
      <c r="E745" s="3" t="s">
        <v>476</v>
      </c>
      <c r="F745" s="3" t="s">
        <v>316</v>
      </c>
      <c r="G745" s="3" t="s">
        <v>317</v>
      </c>
      <c r="H745" s="2" t="s">
        <v>2082</v>
      </c>
      <c r="I745" s="3">
        <v>2.18386178732E-2</v>
      </c>
      <c r="J745" s="3">
        <v>4.4733000000000002E-2</v>
      </c>
      <c r="K745" s="3">
        <v>-1.8659316666700001</v>
      </c>
      <c r="L745" s="3">
        <v>-1.16478444444</v>
      </c>
      <c r="M745" s="3"/>
      <c r="N745" s="3" t="s">
        <v>476</v>
      </c>
      <c r="O745" s="3" t="s">
        <v>2083</v>
      </c>
      <c r="P745" s="3" t="s">
        <v>2084</v>
      </c>
      <c r="Q745" s="3" t="s">
        <v>2085</v>
      </c>
      <c r="R745" s="3" t="s">
        <v>2086</v>
      </c>
      <c r="S745" s="3">
        <v>6.179125</v>
      </c>
      <c r="T745" s="3">
        <v>6.9702091666700001</v>
      </c>
      <c r="U745" s="3">
        <v>2.18386178732E-2</v>
      </c>
      <c r="V745" s="3">
        <v>3.6286934928000003E-2</v>
      </c>
      <c r="W745" s="3">
        <v>-0.70114722222199999</v>
      </c>
      <c r="X745" s="2" t="s">
        <v>2087</v>
      </c>
      <c r="Y745" s="3" t="s">
        <v>2088</v>
      </c>
      <c r="Z745" s="3" t="s">
        <v>31</v>
      </c>
      <c r="AA745" s="3" t="s">
        <v>476</v>
      </c>
      <c r="AB745" s="3"/>
      <c r="AC745" s="3" t="s">
        <v>446</v>
      </c>
      <c r="AD745" s="3">
        <v>2</v>
      </c>
      <c r="AE745" s="2" t="s">
        <v>2080</v>
      </c>
      <c r="AF745" s="2" t="s">
        <v>2082</v>
      </c>
    </row>
    <row r="746" spans="1:32" x14ac:dyDescent="0.25">
      <c r="A746" s="2" t="s">
        <v>2067</v>
      </c>
      <c r="B746" s="3">
        <v>1.16634277778</v>
      </c>
      <c r="C746" s="2" t="s">
        <v>2068</v>
      </c>
      <c r="D746" s="2" t="s">
        <v>2069</v>
      </c>
      <c r="E746" s="3" t="s">
        <v>632</v>
      </c>
      <c r="F746" s="3" t="s">
        <v>316</v>
      </c>
      <c r="G746" s="3" t="s">
        <v>317</v>
      </c>
      <c r="H746" s="2" t="s">
        <v>2070</v>
      </c>
      <c r="I746" s="3">
        <v>3.3570244686300002E-2</v>
      </c>
      <c r="J746" s="3">
        <v>4.4824000000000003E-2</v>
      </c>
      <c r="K746" s="3">
        <v>-1.31297166667</v>
      </c>
      <c r="L746" s="3">
        <v>-1.16634277778</v>
      </c>
      <c r="M746" s="3"/>
      <c r="N746" s="3" t="s">
        <v>632</v>
      </c>
      <c r="O746" s="3" t="s">
        <v>2071</v>
      </c>
      <c r="P746" s="3" t="s">
        <v>2072</v>
      </c>
      <c r="Q746" s="3" t="s">
        <v>2073</v>
      </c>
      <c r="R746" s="3" t="s">
        <v>2074</v>
      </c>
      <c r="S746" s="3">
        <v>6.2011349999999998</v>
      </c>
      <c r="T746" s="3">
        <v>7.6621666666700001</v>
      </c>
      <c r="U746" s="3">
        <v>3.3570244686300002E-2</v>
      </c>
      <c r="V746" s="3">
        <v>5.0804403428699997E-2</v>
      </c>
      <c r="W746" s="3">
        <v>-0.146628888889</v>
      </c>
      <c r="X746" s="2" t="s">
        <v>2075</v>
      </c>
      <c r="Y746" s="3" t="s">
        <v>2076</v>
      </c>
      <c r="Z746" s="3" t="s">
        <v>32</v>
      </c>
      <c r="AA746" s="3" t="s">
        <v>632</v>
      </c>
      <c r="AB746" s="3" t="s">
        <v>337</v>
      </c>
      <c r="AC746" s="3" t="s">
        <v>422</v>
      </c>
      <c r="AD746" s="3">
        <v>3</v>
      </c>
      <c r="AE746" s="2" t="s">
        <v>2068</v>
      </c>
      <c r="AF746" s="2" t="s">
        <v>2070</v>
      </c>
    </row>
    <row r="747" spans="1:32" x14ac:dyDescent="0.25">
      <c r="A747" s="2" t="s">
        <v>1183</v>
      </c>
      <c r="B747" s="3">
        <v>1.5110802380999999</v>
      </c>
      <c r="C747" s="2" t="s">
        <v>1184</v>
      </c>
      <c r="D747" s="2" t="s">
        <v>1185</v>
      </c>
      <c r="E747" s="3" t="s">
        <v>1186</v>
      </c>
      <c r="F747" s="3" t="s">
        <v>316</v>
      </c>
      <c r="G747" s="3" t="s">
        <v>317</v>
      </c>
      <c r="H747" s="2" t="s">
        <v>1187</v>
      </c>
      <c r="I747" s="3">
        <v>9.6236265249399992E-3</v>
      </c>
      <c r="J747" s="3">
        <v>4.4884E-2</v>
      </c>
      <c r="K747" s="3">
        <v>-2.0290016666700001</v>
      </c>
      <c r="L747" s="3">
        <v>-1.5110802380999999</v>
      </c>
      <c r="M747" s="3"/>
      <c r="N747" s="3" t="s">
        <v>1186</v>
      </c>
      <c r="O747" s="3" t="s">
        <v>1188</v>
      </c>
      <c r="P747" s="3" t="s">
        <v>1189</v>
      </c>
      <c r="Q747" s="3" t="s">
        <v>1190</v>
      </c>
      <c r="R747" s="3" t="s">
        <v>344</v>
      </c>
      <c r="S747" s="3">
        <v>6.3112450000000004</v>
      </c>
      <c r="T747" s="3">
        <v>9.9736985714300008</v>
      </c>
      <c r="U747" s="3">
        <v>9.6236265249399992E-3</v>
      </c>
      <c r="V747" s="3">
        <v>9.3273051236200007E-3</v>
      </c>
      <c r="W747" s="3">
        <v>-0.51792142857099999</v>
      </c>
      <c r="X747" s="2" t="s">
        <v>1191</v>
      </c>
      <c r="Y747" s="3" t="s">
        <v>1192</v>
      </c>
      <c r="Z747" s="3" t="s">
        <v>32</v>
      </c>
      <c r="AA747" s="3" t="s">
        <v>1186</v>
      </c>
      <c r="AB747" s="3" t="s">
        <v>1193</v>
      </c>
      <c r="AC747" s="3" t="s">
        <v>349</v>
      </c>
      <c r="AD747" s="3">
        <v>5</v>
      </c>
      <c r="AE747" s="2" t="s">
        <v>1184</v>
      </c>
      <c r="AF747" s="2" t="s">
        <v>1187</v>
      </c>
    </row>
    <row r="748" spans="1:32" x14ac:dyDescent="0.25">
      <c r="A748" s="2" t="s">
        <v>2991</v>
      </c>
      <c r="B748" s="3">
        <v>-1.02643944444</v>
      </c>
      <c r="C748" s="2" t="s">
        <v>2992</v>
      </c>
      <c r="D748" s="2" t="s">
        <v>2993</v>
      </c>
      <c r="E748" s="3" t="s">
        <v>346</v>
      </c>
      <c r="F748" s="3" t="s">
        <v>2805</v>
      </c>
      <c r="G748" s="3" t="s">
        <v>317</v>
      </c>
      <c r="H748" s="2" t="s">
        <v>2994</v>
      </c>
      <c r="I748" s="3">
        <v>4.4891E-2</v>
      </c>
      <c r="J748" s="3">
        <v>4.4891E-2</v>
      </c>
      <c r="K748" s="3">
        <v>0.76261000000000001</v>
      </c>
      <c r="L748" s="3">
        <v>1.02643944444</v>
      </c>
      <c r="M748" s="3" t="s">
        <v>346</v>
      </c>
      <c r="N748" s="3"/>
      <c r="O748" s="3" t="s">
        <v>344</v>
      </c>
      <c r="P748" s="3" t="s">
        <v>344</v>
      </c>
      <c r="Q748" s="3"/>
      <c r="R748" s="3" t="s">
        <v>344</v>
      </c>
      <c r="S748" s="3">
        <v>6.6458899999999996</v>
      </c>
      <c r="T748" s="3">
        <v>12.023068333299999</v>
      </c>
      <c r="U748" s="3">
        <v>4.5842498445800003E-2</v>
      </c>
      <c r="V748" s="3">
        <v>8.6437007522799994E-2</v>
      </c>
      <c r="W748" s="3">
        <v>-0.26382944444400003</v>
      </c>
      <c r="X748" s="2" t="s">
        <v>2995</v>
      </c>
      <c r="Y748" s="3" t="s">
        <v>2996</v>
      </c>
      <c r="Z748" s="3" t="s">
        <v>32</v>
      </c>
      <c r="AA748" s="3" t="s">
        <v>581</v>
      </c>
      <c r="AB748" s="3" t="s">
        <v>2124</v>
      </c>
      <c r="AC748" s="3" t="s">
        <v>1088</v>
      </c>
      <c r="AD748" s="3">
        <v>5</v>
      </c>
      <c r="AE748" s="2" t="s">
        <v>2992</v>
      </c>
      <c r="AF748" s="2" t="s">
        <v>2994</v>
      </c>
    </row>
    <row r="749" spans="1:32" x14ac:dyDescent="0.25">
      <c r="A749" s="2" t="s">
        <v>4495</v>
      </c>
      <c r="B749" s="3">
        <v>-1.2276912499999999</v>
      </c>
      <c r="C749" s="2" t="s">
        <v>4496</v>
      </c>
      <c r="D749" s="2" t="s">
        <v>4497</v>
      </c>
      <c r="E749" s="3" t="s">
        <v>581</v>
      </c>
      <c r="F749" s="3" t="s">
        <v>2805</v>
      </c>
      <c r="G749" s="3" t="s">
        <v>317</v>
      </c>
      <c r="H749" s="2" t="s">
        <v>4498</v>
      </c>
      <c r="I749" s="3">
        <v>1.3856637846100001E-2</v>
      </c>
      <c r="J749" s="3">
        <v>4.4993999999999999E-2</v>
      </c>
      <c r="K749" s="3">
        <v>0.64707666666700003</v>
      </c>
      <c r="L749" s="3">
        <v>1.2276912499999999</v>
      </c>
      <c r="M749" s="3" t="s">
        <v>581</v>
      </c>
      <c r="N749" s="3"/>
      <c r="O749" s="3" t="s">
        <v>4499</v>
      </c>
      <c r="P749" s="3" t="s">
        <v>1801</v>
      </c>
      <c r="Q749" s="3" t="s">
        <v>4500</v>
      </c>
      <c r="R749" s="3" t="s">
        <v>344</v>
      </c>
      <c r="S749" s="3">
        <v>9.5651600000000006</v>
      </c>
      <c r="T749" s="3">
        <v>10.104278750000001</v>
      </c>
      <c r="U749" s="3">
        <v>1.3856637846100001E-2</v>
      </c>
      <c r="V749" s="3">
        <v>0.171379788634</v>
      </c>
      <c r="W749" s="3">
        <v>-0.58061458333299998</v>
      </c>
      <c r="X749" s="2" t="s">
        <v>4501</v>
      </c>
      <c r="Y749" s="3" t="s">
        <v>4502</v>
      </c>
      <c r="Z749" s="3" t="s">
        <v>32</v>
      </c>
      <c r="AA749" s="3" t="s">
        <v>581</v>
      </c>
      <c r="AB749" s="3" t="s">
        <v>2124</v>
      </c>
      <c r="AC749" s="3" t="s">
        <v>632</v>
      </c>
      <c r="AD749" s="3">
        <v>5</v>
      </c>
      <c r="AE749" s="2" t="s">
        <v>4496</v>
      </c>
      <c r="AF749" s="2" t="s">
        <v>4498</v>
      </c>
    </row>
    <row r="750" spans="1:32" x14ac:dyDescent="0.25">
      <c r="A750" s="2" t="s">
        <v>4912</v>
      </c>
      <c r="B750" s="3">
        <v>-1.31487111111</v>
      </c>
      <c r="C750" s="2" t="s">
        <v>94</v>
      </c>
      <c r="D750" s="2" t="s">
        <v>4913</v>
      </c>
      <c r="E750" s="3" t="s">
        <v>1186</v>
      </c>
      <c r="F750" s="3" t="s">
        <v>2805</v>
      </c>
      <c r="G750" s="3" t="s">
        <v>317</v>
      </c>
      <c r="H750" s="2" t="s">
        <v>4914</v>
      </c>
      <c r="I750" s="3">
        <v>2.9601573672499999E-2</v>
      </c>
      <c r="J750" s="3">
        <v>4.5019000000000003E-2</v>
      </c>
      <c r="K750" s="3">
        <v>0.96186666666700005</v>
      </c>
      <c r="L750" s="3">
        <v>1.31487111111</v>
      </c>
      <c r="M750" s="3" t="s">
        <v>1186</v>
      </c>
      <c r="N750" s="3"/>
      <c r="O750" s="3" t="s">
        <v>4915</v>
      </c>
      <c r="P750" s="3" t="s">
        <v>4916</v>
      </c>
      <c r="Q750" s="3" t="s">
        <v>4917</v>
      </c>
      <c r="R750" s="3" t="s">
        <v>4918</v>
      </c>
      <c r="S750" s="3">
        <v>8.3595600000000001</v>
      </c>
      <c r="T750" s="3">
        <v>8.71007666667</v>
      </c>
      <c r="U750" s="3">
        <v>2.9601573672499999E-2</v>
      </c>
      <c r="V750" s="3">
        <v>2.1938271689700001E-2</v>
      </c>
      <c r="W750" s="3">
        <v>-0.35300444444399998</v>
      </c>
      <c r="X750" s="2" t="s">
        <v>4919</v>
      </c>
      <c r="Y750" s="3" t="s">
        <v>4920</v>
      </c>
      <c r="Z750" s="3" t="s">
        <v>32</v>
      </c>
      <c r="AA750" s="3" t="s">
        <v>1186</v>
      </c>
      <c r="AB750" s="3"/>
      <c r="AC750" s="3" t="s">
        <v>1186</v>
      </c>
      <c r="AD750" s="3">
        <v>2</v>
      </c>
      <c r="AE750" s="2" t="s">
        <v>94</v>
      </c>
      <c r="AF750" s="2" t="s">
        <v>4914</v>
      </c>
    </row>
    <row r="751" spans="1:32" x14ac:dyDescent="0.25">
      <c r="A751" s="2" t="s">
        <v>5825</v>
      </c>
      <c r="B751" s="3">
        <v>-1.7658416666700001</v>
      </c>
      <c r="C751" s="2" t="s">
        <v>5826</v>
      </c>
      <c r="D751" s="2" t="s">
        <v>5827</v>
      </c>
      <c r="E751" s="3" t="s">
        <v>5828</v>
      </c>
      <c r="F751" s="3" t="s">
        <v>2805</v>
      </c>
      <c r="G751" s="3" t="s">
        <v>317</v>
      </c>
      <c r="H751" s="2" t="s">
        <v>5829</v>
      </c>
      <c r="I751" s="3">
        <v>2.9845230812199999E-2</v>
      </c>
      <c r="J751" s="3">
        <v>4.5020999999999999E-2</v>
      </c>
      <c r="K751" s="3">
        <v>0.368748333333</v>
      </c>
      <c r="L751" s="3">
        <v>1.7658416666700001</v>
      </c>
      <c r="M751" s="3" t="s">
        <v>5828</v>
      </c>
      <c r="N751" s="3"/>
      <c r="O751" s="3" t="s">
        <v>5830</v>
      </c>
      <c r="P751" s="3" t="s">
        <v>5831</v>
      </c>
      <c r="Q751" s="3" t="s">
        <v>5832</v>
      </c>
      <c r="R751" s="3" t="s">
        <v>5833</v>
      </c>
      <c r="S751" s="3">
        <v>6.9846050000000002</v>
      </c>
      <c r="T751" s="3">
        <v>9.8340449999999997</v>
      </c>
      <c r="U751" s="3">
        <v>2.9845230812199999E-2</v>
      </c>
      <c r="V751" s="3">
        <v>0.11603780054399999</v>
      </c>
      <c r="W751" s="3">
        <v>-1.39709333333</v>
      </c>
      <c r="X751" s="2" t="s">
        <v>5834</v>
      </c>
      <c r="Y751" s="3" t="s">
        <v>5835</v>
      </c>
      <c r="Z751" s="3" t="s">
        <v>32</v>
      </c>
      <c r="AA751" s="3" t="s">
        <v>596</v>
      </c>
      <c r="AB751" s="3"/>
      <c r="AC751" s="3" t="s">
        <v>596</v>
      </c>
      <c r="AD751" s="3">
        <v>2</v>
      </c>
      <c r="AE751" s="2" t="s">
        <v>5826</v>
      </c>
      <c r="AF751" s="2" t="s">
        <v>5829</v>
      </c>
    </row>
    <row r="752" spans="1:32" x14ac:dyDescent="0.25">
      <c r="A752" s="2" t="s">
        <v>919</v>
      </c>
      <c r="B752" s="3">
        <v>1.6266208333300001</v>
      </c>
      <c r="C752" s="2" t="s">
        <v>920</v>
      </c>
      <c r="D752" s="2" t="s">
        <v>921</v>
      </c>
      <c r="E752" s="3" t="s">
        <v>922</v>
      </c>
      <c r="F752" s="3" t="s">
        <v>316</v>
      </c>
      <c r="G752" s="3" t="s">
        <v>317</v>
      </c>
      <c r="H752" s="2" t="s">
        <v>923</v>
      </c>
      <c r="I752" s="3">
        <v>1.43327800262E-2</v>
      </c>
      <c r="J752" s="3">
        <v>4.5092E-2</v>
      </c>
      <c r="K752" s="3">
        <v>-2.3462016666699999</v>
      </c>
      <c r="L752" s="3">
        <v>-1.6266208333300001</v>
      </c>
      <c r="M752" s="3"/>
      <c r="N752" s="3" t="s">
        <v>922</v>
      </c>
      <c r="O752" s="3" t="s">
        <v>924</v>
      </c>
      <c r="P752" s="3" t="s">
        <v>925</v>
      </c>
      <c r="Q752" s="3" t="s">
        <v>926</v>
      </c>
      <c r="R752" s="3" t="s">
        <v>927</v>
      </c>
      <c r="S752" s="3">
        <v>8.5607749999999996</v>
      </c>
      <c r="T752" s="3">
        <v>8.6298925000000004</v>
      </c>
      <c r="U752" s="3">
        <v>1.43327800262E-2</v>
      </c>
      <c r="V752" s="3">
        <v>6.09794974696E-3</v>
      </c>
      <c r="W752" s="3">
        <v>-0.71958083333300005</v>
      </c>
      <c r="X752" s="2" t="s">
        <v>928</v>
      </c>
      <c r="Y752" s="3" t="s">
        <v>929</v>
      </c>
      <c r="Z752" s="3" t="s">
        <v>32</v>
      </c>
      <c r="AA752" s="3" t="s">
        <v>922</v>
      </c>
      <c r="AB752" s="3"/>
      <c r="AC752" s="3" t="s">
        <v>757</v>
      </c>
      <c r="AD752" s="3">
        <v>2</v>
      </c>
      <c r="AE752" s="2" t="s">
        <v>920</v>
      </c>
      <c r="AF752" s="2" t="s">
        <v>923</v>
      </c>
    </row>
    <row r="753" spans="1:32" x14ac:dyDescent="0.25">
      <c r="A753" s="2" t="s">
        <v>4010</v>
      </c>
      <c r="B753" s="3">
        <v>-1.14293766667</v>
      </c>
      <c r="C753" s="2" t="s">
        <v>4011</v>
      </c>
      <c r="D753" s="3"/>
      <c r="E753" s="3" t="s">
        <v>391</v>
      </c>
      <c r="F753" s="3" t="s">
        <v>2805</v>
      </c>
      <c r="G753" s="3" t="s">
        <v>317</v>
      </c>
      <c r="H753" s="2" t="s">
        <v>4012</v>
      </c>
      <c r="I753" s="3">
        <v>1.4179477385599999E-2</v>
      </c>
      <c r="J753" s="3">
        <v>4.5144999999999998E-2</v>
      </c>
      <c r="K753" s="3">
        <v>0.20466500000000001</v>
      </c>
      <c r="L753" s="3">
        <v>1.14293766667</v>
      </c>
      <c r="M753" s="3" t="s">
        <v>391</v>
      </c>
      <c r="N753" s="3"/>
      <c r="O753" s="3" t="s">
        <v>344</v>
      </c>
      <c r="P753" s="3" t="s">
        <v>344</v>
      </c>
      <c r="Q753" s="3"/>
      <c r="R753" s="3" t="s">
        <v>344</v>
      </c>
      <c r="S753" s="3">
        <v>6.7175450000000003</v>
      </c>
      <c r="T753" s="3">
        <v>8.5955499999999994</v>
      </c>
      <c r="U753" s="3">
        <v>1.4179477385599999E-2</v>
      </c>
      <c r="V753" s="3">
        <v>0.48921125187100001</v>
      </c>
      <c r="W753" s="3">
        <v>-0.93827266666700004</v>
      </c>
      <c r="X753" s="2" t="s">
        <v>4013</v>
      </c>
      <c r="Y753" s="3" t="s">
        <v>4014</v>
      </c>
      <c r="Z753" s="3" t="s">
        <v>31</v>
      </c>
      <c r="AA753" s="3" t="s">
        <v>391</v>
      </c>
      <c r="AB753" s="3"/>
      <c r="AC753" s="3" t="s">
        <v>391</v>
      </c>
      <c r="AD753" s="3">
        <v>2</v>
      </c>
      <c r="AE753" s="2" t="s">
        <v>4011</v>
      </c>
      <c r="AF753" s="2" t="s">
        <v>4012</v>
      </c>
    </row>
    <row r="754" spans="1:32" x14ac:dyDescent="0.25">
      <c r="A754" s="2" t="s">
        <v>4363</v>
      </c>
      <c r="B754" s="3">
        <v>-1.3933575</v>
      </c>
      <c r="C754" s="2" t="s">
        <v>4364</v>
      </c>
      <c r="D754" s="2" t="s">
        <v>4365</v>
      </c>
      <c r="E754" s="3" t="s">
        <v>1732</v>
      </c>
      <c r="F754" s="3" t="s">
        <v>2805</v>
      </c>
      <c r="G754" s="3" t="s">
        <v>317</v>
      </c>
      <c r="H754" s="2" t="s">
        <v>5134</v>
      </c>
      <c r="I754" s="3">
        <v>2.8963795363400002E-2</v>
      </c>
      <c r="J754" s="3">
        <v>4.5170000000000002E-2</v>
      </c>
      <c r="K754" s="3">
        <v>0.413215</v>
      </c>
      <c r="L754" s="3">
        <v>1.3933575</v>
      </c>
      <c r="M754" s="3" t="s">
        <v>1732</v>
      </c>
      <c r="N754" s="3"/>
      <c r="O754" s="3" t="s">
        <v>4367</v>
      </c>
      <c r="P754" s="3" t="s">
        <v>4368</v>
      </c>
      <c r="Q754" s="3" t="s">
        <v>4369</v>
      </c>
      <c r="R754" s="3" t="s">
        <v>853</v>
      </c>
      <c r="S754" s="3">
        <v>10.186665</v>
      </c>
      <c r="T754" s="3">
        <v>9.0753199999999996</v>
      </c>
      <c r="U754" s="3">
        <v>2.8963795363400002E-2</v>
      </c>
      <c r="V754" s="3">
        <v>0.114662220304</v>
      </c>
      <c r="W754" s="3">
        <v>-0.98014250000000003</v>
      </c>
      <c r="X754" s="2" t="s">
        <v>4370</v>
      </c>
      <c r="Y754" s="3" t="s">
        <v>5135</v>
      </c>
      <c r="Z754" s="3" t="s">
        <v>32</v>
      </c>
      <c r="AA754" s="3" t="s">
        <v>1732</v>
      </c>
      <c r="AB754" s="3"/>
      <c r="AC754" s="3" t="s">
        <v>4372</v>
      </c>
      <c r="AD754" s="3">
        <v>2</v>
      </c>
      <c r="AE754" s="2" t="s">
        <v>4364</v>
      </c>
      <c r="AF754" s="2" t="s">
        <v>5134</v>
      </c>
    </row>
    <row r="755" spans="1:32" x14ac:dyDescent="0.25">
      <c r="A755" s="2" t="s">
        <v>1436</v>
      </c>
      <c r="B755" s="3">
        <v>1.36649448718</v>
      </c>
      <c r="C755" s="2" t="s">
        <v>1437</v>
      </c>
      <c r="D755" s="2" t="s">
        <v>1438</v>
      </c>
      <c r="E755" s="3" t="s">
        <v>1439</v>
      </c>
      <c r="F755" s="3" t="s">
        <v>316</v>
      </c>
      <c r="G755" s="3" t="s">
        <v>317</v>
      </c>
      <c r="H755" s="2" t="s">
        <v>1440</v>
      </c>
      <c r="I755" s="3">
        <v>1.7908743501299999E-2</v>
      </c>
      <c r="J755" s="3">
        <v>4.5206999999999997E-2</v>
      </c>
      <c r="K755" s="3">
        <v>-2.3158666666699999</v>
      </c>
      <c r="L755" s="3">
        <v>-1.36649448718</v>
      </c>
      <c r="M755" s="3"/>
      <c r="N755" s="3" t="s">
        <v>1439</v>
      </c>
      <c r="O755" s="3" t="s">
        <v>1441</v>
      </c>
      <c r="P755" s="3" t="s">
        <v>344</v>
      </c>
      <c r="Q755" s="3" t="s">
        <v>1442</v>
      </c>
      <c r="R755" s="3" t="s">
        <v>344</v>
      </c>
      <c r="S755" s="3">
        <v>7.5041900000000004</v>
      </c>
      <c r="T755" s="3">
        <v>10.023927307699999</v>
      </c>
      <c r="U755" s="3">
        <v>1.7908743501299999E-2</v>
      </c>
      <c r="V755" s="3">
        <v>1.5510203916700001E-2</v>
      </c>
      <c r="W755" s="3">
        <v>-0.94937217948700003</v>
      </c>
      <c r="X755" s="2" t="s">
        <v>1443</v>
      </c>
      <c r="Y755" s="3" t="s">
        <v>1444</v>
      </c>
      <c r="Z755" s="3" t="s">
        <v>31</v>
      </c>
      <c r="AA755" s="3" t="s">
        <v>652</v>
      </c>
      <c r="AB755" s="3"/>
      <c r="AC755" s="3" t="s">
        <v>652</v>
      </c>
      <c r="AD755" s="3">
        <v>2</v>
      </c>
      <c r="AE755" s="2" t="s">
        <v>1437</v>
      </c>
      <c r="AF755" s="2" t="s">
        <v>1440</v>
      </c>
    </row>
    <row r="756" spans="1:32" x14ac:dyDescent="0.25">
      <c r="A756" s="2" t="s">
        <v>1059</v>
      </c>
      <c r="B756" s="3">
        <v>1.5678981249999999</v>
      </c>
      <c r="C756" s="2" t="s">
        <v>1060</v>
      </c>
      <c r="D756" s="2" t="s">
        <v>1061</v>
      </c>
      <c r="E756" s="3" t="s">
        <v>1062</v>
      </c>
      <c r="F756" s="3" t="s">
        <v>316</v>
      </c>
      <c r="G756" s="3" t="s">
        <v>317</v>
      </c>
      <c r="H756" s="2" t="s">
        <v>1063</v>
      </c>
      <c r="I756" s="3">
        <v>3.8500808042599997E-2</v>
      </c>
      <c r="J756" s="3">
        <v>4.5325999999999998E-2</v>
      </c>
      <c r="K756" s="3">
        <v>-2.3418733333300001</v>
      </c>
      <c r="L756" s="3">
        <v>-1.5678981249999999</v>
      </c>
      <c r="M756" s="3"/>
      <c r="N756" s="3" t="s">
        <v>1062</v>
      </c>
      <c r="O756" s="3" t="s">
        <v>344</v>
      </c>
      <c r="P756" s="3" t="s">
        <v>344</v>
      </c>
      <c r="Q756" s="3"/>
      <c r="R756" s="3" t="s">
        <v>344</v>
      </c>
      <c r="S756" s="3">
        <v>6.9577200000000001</v>
      </c>
      <c r="T756" s="3">
        <v>9.4696518750000003</v>
      </c>
      <c r="U756" s="3">
        <v>3.8500808042599997E-2</v>
      </c>
      <c r="V756" s="3">
        <v>4.7233080102800001E-2</v>
      </c>
      <c r="W756" s="3">
        <v>-0.77397520833300004</v>
      </c>
      <c r="X756" s="2" t="s">
        <v>1064</v>
      </c>
      <c r="Y756" s="3" t="s">
        <v>1065</v>
      </c>
      <c r="Z756" s="3" t="s">
        <v>31</v>
      </c>
      <c r="AA756" s="3" t="s">
        <v>1062</v>
      </c>
      <c r="AB756" s="3"/>
      <c r="AC756" s="3" t="s">
        <v>364</v>
      </c>
      <c r="AD756" s="3">
        <v>2</v>
      </c>
      <c r="AE756" s="2" t="s">
        <v>1060</v>
      </c>
      <c r="AF756" s="2" t="s">
        <v>1063</v>
      </c>
    </row>
    <row r="757" spans="1:32" x14ac:dyDescent="0.25">
      <c r="A757" s="2" t="s">
        <v>2955</v>
      </c>
      <c r="B757" s="3">
        <v>-1.0231270238100001</v>
      </c>
      <c r="C757" s="2" t="s">
        <v>2956</v>
      </c>
      <c r="D757" s="2" t="s">
        <v>2957</v>
      </c>
      <c r="E757" s="3" t="s">
        <v>431</v>
      </c>
      <c r="F757" s="3" t="s">
        <v>2805</v>
      </c>
      <c r="G757" s="3" t="s">
        <v>317</v>
      </c>
      <c r="H757" s="2" t="s">
        <v>2958</v>
      </c>
      <c r="I757" s="3">
        <v>1.1427719494800001E-2</v>
      </c>
      <c r="J757" s="3">
        <v>4.5331000000000003E-2</v>
      </c>
      <c r="K757" s="3">
        <v>1.9198566666700001</v>
      </c>
      <c r="L757" s="3">
        <v>1.0231270238100001</v>
      </c>
      <c r="M757" s="3" t="s">
        <v>431</v>
      </c>
      <c r="N757" s="3"/>
      <c r="O757" s="3" t="s">
        <v>344</v>
      </c>
      <c r="P757" s="3" t="s">
        <v>344</v>
      </c>
      <c r="Q757" s="3"/>
      <c r="R757" s="3" t="s">
        <v>344</v>
      </c>
      <c r="S757" s="3">
        <v>6.6339600000000001</v>
      </c>
      <c r="T757" s="3">
        <v>7.0135232142900001</v>
      </c>
      <c r="U757" s="3">
        <v>1.1427719494800001E-2</v>
      </c>
      <c r="V757" s="3">
        <v>1.2359847055E-2</v>
      </c>
      <c r="W757" s="3">
        <v>0.89672964285699996</v>
      </c>
      <c r="X757" s="2" t="s">
        <v>2959</v>
      </c>
      <c r="Y757" s="3" t="s">
        <v>2960</v>
      </c>
      <c r="Z757" s="3" t="s">
        <v>31</v>
      </c>
      <c r="AA757" s="3" t="s">
        <v>391</v>
      </c>
      <c r="AB757" s="3"/>
      <c r="AC757" s="3" t="s">
        <v>582</v>
      </c>
      <c r="AD757" s="3">
        <v>2</v>
      </c>
      <c r="AE757" s="2" t="s">
        <v>2956</v>
      </c>
      <c r="AF757" s="2" t="s">
        <v>2958</v>
      </c>
    </row>
    <row r="758" spans="1:32" x14ac:dyDescent="0.25">
      <c r="A758" s="2" t="s">
        <v>2205</v>
      </c>
      <c r="B758" s="3">
        <v>1.1317147916700001</v>
      </c>
      <c r="C758" s="2" t="s">
        <v>2206</v>
      </c>
      <c r="D758" s="2" t="s">
        <v>2207</v>
      </c>
      <c r="E758" s="3" t="s">
        <v>346</v>
      </c>
      <c r="F758" s="3" t="s">
        <v>316</v>
      </c>
      <c r="G758" s="3" t="s">
        <v>317</v>
      </c>
      <c r="H758" s="2" t="s">
        <v>2208</v>
      </c>
      <c r="I758" s="3">
        <v>3.0006679228099999E-2</v>
      </c>
      <c r="J758" s="3">
        <v>4.5346999999999998E-2</v>
      </c>
      <c r="K758" s="3">
        <v>-1.6248100000000001</v>
      </c>
      <c r="L758" s="3">
        <v>-1.1317147916700001</v>
      </c>
      <c r="M758" s="3"/>
      <c r="N758" s="3" t="s">
        <v>346</v>
      </c>
      <c r="O758" s="3" t="s">
        <v>344</v>
      </c>
      <c r="P758" s="3" t="s">
        <v>344</v>
      </c>
      <c r="Q758" s="3"/>
      <c r="R758" s="3" t="s">
        <v>344</v>
      </c>
      <c r="S758" s="3">
        <v>8.7357700000000005</v>
      </c>
      <c r="T758" s="3">
        <v>9.7141756249999993</v>
      </c>
      <c r="U758" s="3">
        <v>3.0006679228099999E-2</v>
      </c>
      <c r="V758" s="3">
        <v>1.8012921172600001E-2</v>
      </c>
      <c r="W758" s="3">
        <v>-0.49309520833300002</v>
      </c>
      <c r="X758" s="2" t="s">
        <v>2209</v>
      </c>
      <c r="Y758" s="3" t="s">
        <v>2210</v>
      </c>
      <c r="Z758" s="3" t="s">
        <v>32</v>
      </c>
      <c r="AA758" s="3" t="s">
        <v>581</v>
      </c>
      <c r="AB758" s="3" t="s">
        <v>1144</v>
      </c>
      <c r="AC758" s="3" t="s">
        <v>2092</v>
      </c>
      <c r="AD758" s="3">
        <v>4</v>
      </c>
      <c r="AE758" s="2" t="s">
        <v>2206</v>
      </c>
      <c r="AF758" s="2" t="s">
        <v>2208</v>
      </c>
    </row>
    <row r="759" spans="1:32" x14ac:dyDescent="0.25">
      <c r="A759" s="2" t="s">
        <v>1194</v>
      </c>
      <c r="B759" s="3">
        <v>1.50922</v>
      </c>
      <c r="C759" s="2" t="s">
        <v>1195</v>
      </c>
      <c r="D759" s="2" t="s">
        <v>1196</v>
      </c>
      <c r="E759" s="3" t="s">
        <v>922</v>
      </c>
      <c r="F759" s="3" t="s">
        <v>316</v>
      </c>
      <c r="G759" s="3" t="s">
        <v>317</v>
      </c>
      <c r="H759" s="2" t="s">
        <v>1197</v>
      </c>
      <c r="I759" s="3">
        <v>1.49886545783E-2</v>
      </c>
      <c r="J759" s="3">
        <v>4.5616999999999998E-2</v>
      </c>
      <c r="K759" s="3">
        <v>-2.213435</v>
      </c>
      <c r="L759" s="3">
        <v>-1.50922</v>
      </c>
      <c r="M759" s="3"/>
      <c r="N759" s="3" t="s">
        <v>922</v>
      </c>
      <c r="O759" s="3" t="s">
        <v>1198</v>
      </c>
      <c r="P759" s="3" t="s">
        <v>1199</v>
      </c>
      <c r="Q759" s="3" t="s">
        <v>1200</v>
      </c>
      <c r="R759" s="3" t="s">
        <v>1201</v>
      </c>
      <c r="S759" s="3">
        <v>6.8894349999999998</v>
      </c>
      <c r="T759" s="3">
        <v>6.8601299999999998</v>
      </c>
      <c r="U759" s="3">
        <v>1.49886545783E-2</v>
      </c>
      <c r="V759" s="3">
        <v>3.8103171582299998E-2</v>
      </c>
      <c r="W759" s="3">
        <v>-0.70421500000000004</v>
      </c>
      <c r="X759" s="2" t="s">
        <v>1202</v>
      </c>
      <c r="Y759" s="3" t="s">
        <v>1203</v>
      </c>
      <c r="Z759" s="3" t="s">
        <v>32</v>
      </c>
      <c r="AA759" s="3" t="s">
        <v>922</v>
      </c>
      <c r="AB759" s="3"/>
      <c r="AC759" s="3" t="s">
        <v>476</v>
      </c>
      <c r="AD759" s="3">
        <v>2</v>
      </c>
      <c r="AE759" s="2" t="s">
        <v>1195</v>
      </c>
      <c r="AF759" s="2" t="s">
        <v>1197</v>
      </c>
    </row>
    <row r="760" spans="1:32" x14ac:dyDescent="0.25">
      <c r="A760" s="2" t="s">
        <v>361</v>
      </c>
      <c r="B760" s="3">
        <v>3.0157750000000001</v>
      </c>
      <c r="C760" s="2" t="s">
        <v>362</v>
      </c>
      <c r="D760" s="2" t="s">
        <v>363</v>
      </c>
      <c r="E760" s="3" t="s">
        <v>364</v>
      </c>
      <c r="F760" s="3" t="s">
        <v>316</v>
      </c>
      <c r="G760" s="3" t="s">
        <v>317</v>
      </c>
      <c r="H760" s="2" t="s">
        <v>365</v>
      </c>
      <c r="I760" s="3">
        <v>4.2654378830399999E-2</v>
      </c>
      <c r="J760" s="3">
        <v>4.5647E-2</v>
      </c>
      <c r="K760" s="3">
        <v>-3.8916816666699998</v>
      </c>
      <c r="L760" s="3">
        <v>-3.0157750000000001</v>
      </c>
      <c r="M760" s="3"/>
      <c r="N760" s="3" t="s">
        <v>364</v>
      </c>
      <c r="O760" s="3" t="s">
        <v>366</v>
      </c>
      <c r="P760" s="3" t="s">
        <v>367</v>
      </c>
      <c r="Q760" s="3" t="s">
        <v>368</v>
      </c>
      <c r="R760" s="3" t="s">
        <v>369</v>
      </c>
      <c r="S760" s="3">
        <v>8.5857250000000001</v>
      </c>
      <c r="T760" s="3">
        <v>13.268649999999999</v>
      </c>
      <c r="U760" s="3">
        <v>4.2654378830399999E-2</v>
      </c>
      <c r="V760" s="3">
        <v>2.19059858156E-2</v>
      </c>
      <c r="W760" s="3">
        <v>-0.87590666666700001</v>
      </c>
      <c r="X760" s="2" t="s">
        <v>370</v>
      </c>
      <c r="Y760" s="3" t="s">
        <v>371</v>
      </c>
      <c r="Z760" s="3" t="s">
        <v>32</v>
      </c>
      <c r="AA760" s="3" t="s">
        <v>364</v>
      </c>
      <c r="AB760" s="3" t="s">
        <v>372</v>
      </c>
      <c r="AC760" s="3" t="s">
        <v>373</v>
      </c>
      <c r="AD760" s="3">
        <v>4</v>
      </c>
      <c r="AE760" s="2" t="s">
        <v>362</v>
      </c>
      <c r="AF760" s="2" t="s">
        <v>365</v>
      </c>
    </row>
    <row r="761" spans="1:32" x14ac:dyDescent="0.25">
      <c r="A761" s="2" t="s">
        <v>3706</v>
      </c>
      <c r="B761" s="3">
        <v>-1.10504333333</v>
      </c>
      <c r="C761" s="2" t="s">
        <v>3707</v>
      </c>
      <c r="D761" s="2" t="s">
        <v>3708</v>
      </c>
      <c r="E761" s="3" t="s">
        <v>338</v>
      </c>
      <c r="F761" s="3" t="s">
        <v>2805</v>
      </c>
      <c r="G761" s="3" t="s">
        <v>317</v>
      </c>
      <c r="H761" s="2" t="s">
        <v>3709</v>
      </c>
      <c r="I761" s="3">
        <v>1.5558752394199999E-2</v>
      </c>
      <c r="J761" s="3">
        <v>4.5731000000000001E-2</v>
      </c>
      <c r="K761" s="3">
        <v>-7.4238333333300002E-2</v>
      </c>
      <c r="L761" s="3">
        <v>1.10504333333</v>
      </c>
      <c r="M761" s="3" t="s">
        <v>338</v>
      </c>
      <c r="N761" s="3"/>
      <c r="O761" s="3" t="s">
        <v>3710</v>
      </c>
      <c r="P761" s="3" t="s">
        <v>3711</v>
      </c>
      <c r="Q761" s="3" t="s">
        <v>3712</v>
      </c>
      <c r="R761" s="3" t="s">
        <v>3713</v>
      </c>
      <c r="S761" s="3">
        <v>7.159815</v>
      </c>
      <c r="T761" s="3">
        <v>7.1590487500000002</v>
      </c>
      <c r="U761" s="3">
        <v>1.5558752394199999E-2</v>
      </c>
      <c r="V761" s="3">
        <v>0.60570236131499999</v>
      </c>
      <c r="W761" s="3">
        <v>-1.1792816666699999</v>
      </c>
      <c r="X761" s="2" t="s">
        <v>3714</v>
      </c>
      <c r="Y761" s="3" t="s">
        <v>3715</v>
      </c>
      <c r="Z761" s="3" t="s">
        <v>32</v>
      </c>
      <c r="AA761" s="3" t="s">
        <v>338</v>
      </c>
      <c r="AB761" s="3" t="s">
        <v>801</v>
      </c>
      <c r="AC761" s="3" t="s">
        <v>3716</v>
      </c>
      <c r="AD761" s="3">
        <v>4</v>
      </c>
      <c r="AE761" s="2" t="s">
        <v>3707</v>
      </c>
      <c r="AF761" s="2" t="s">
        <v>3709</v>
      </c>
    </row>
    <row r="762" spans="1:32" x14ac:dyDescent="0.25">
      <c r="A762" s="2" t="s">
        <v>563</v>
      </c>
      <c r="B762" s="3">
        <v>1.25279583333</v>
      </c>
      <c r="C762" s="2" t="s">
        <v>564</v>
      </c>
      <c r="D762" s="2" t="s">
        <v>565</v>
      </c>
      <c r="E762" s="3" t="s">
        <v>1676</v>
      </c>
      <c r="F762" s="3" t="s">
        <v>316</v>
      </c>
      <c r="G762" s="3" t="s">
        <v>317</v>
      </c>
      <c r="H762" s="2" t="s">
        <v>1677</v>
      </c>
      <c r="I762" s="3">
        <v>4.5788000000000002E-2</v>
      </c>
      <c r="J762" s="3">
        <v>4.5788000000000002E-2</v>
      </c>
      <c r="K762" s="3">
        <v>-4.0493333333299998E-2</v>
      </c>
      <c r="L762" s="3">
        <v>-1.25279583333</v>
      </c>
      <c r="M762" s="3"/>
      <c r="N762" s="3" t="s">
        <v>1676</v>
      </c>
      <c r="O762" s="3" t="s">
        <v>1678</v>
      </c>
      <c r="P762" s="3" t="s">
        <v>568</v>
      </c>
      <c r="Q762" s="3" t="s">
        <v>1679</v>
      </c>
      <c r="R762" s="3" t="s">
        <v>344</v>
      </c>
      <c r="S762" s="3">
        <v>8.5637500000000006</v>
      </c>
      <c r="T762" s="3">
        <v>9.8800425000000001</v>
      </c>
      <c r="U762" s="3">
        <v>4.7395687051400001E-2</v>
      </c>
      <c r="V762" s="3">
        <v>0.879626067678</v>
      </c>
      <c r="W762" s="3">
        <v>1.2123025000000001</v>
      </c>
      <c r="X762" s="2" t="s">
        <v>570</v>
      </c>
      <c r="Y762" s="3" t="s">
        <v>571</v>
      </c>
      <c r="Z762" s="3" t="s">
        <v>32</v>
      </c>
      <c r="AA762" s="3" t="s">
        <v>536</v>
      </c>
      <c r="AB762" s="3" t="s">
        <v>453</v>
      </c>
      <c r="AC762" s="3" t="s">
        <v>338</v>
      </c>
      <c r="AD762" s="3">
        <v>3</v>
      </c>
      <c r="AE762" s="2" t="s">
        <v>564</v>
      </c>
      <c r="AF762" s="2" t="s">
        <v>1677</v>
      </c>
    </row>
    <row r="763" spans="1:32" x14ac:dyDescent="0.25">
      <c r="A763" s="2" t="s">
        <v>3696</v>
      </c>
      <c r="B763" s="3">
        <v>-1.2086446666699999</v>
      </c>
      <c r="C763" s="2" t="s">
        <v>3697</v>
      </c>
      <c r="D763" s="2" t="s">
        <v>3698</v>
      </c>
      <c r="E763" s="3" t="s">
        <v>391</v>
      </c>
      <c r="F763" s="3" t="s">
        <v>2805</v>
      </c>
      <c r="G763" s="3" t="s">
        <v>317</v>
      </c>
      <c r="H763" s="2" t="s">
        <v>4373</v>
      </c>
      <c r="I763" s="3">
        <v>2.87829617384E-2</v>
      </c>
      <c r="J763" s="3">
        <v>4.5848E-2</v>
      </c>
      <c r="K763" s="3">
        <v>3.45166666667E-3</v>
      </c>
      <c r="L763" s="3">
        <v>1.2086446666699999</v>
      </c>
      <c r="M763" s="3" t="s">
        <v>391</v>
      </c>
      <c r="N763" s="3"/>
      <c r="O763" s="3" t="s">
        <v>4374</v>
      </c>
      <c r="P763" s="3" t="s">
        <v>4375</v>
      </c>
      <c r="Q763" s="3" t="s">
        <v>4376</v>
      </c>
      <c r="R763" s="3" t="s">
        <v>344</v>
      </c>
      <c r="S763" s="3">
        <v>10.272995</v>
      </c>
      <c r="T763" s="3">
        <v>10.190875</v>
      </c>
      <c r="U763" s="3">
        <v>2.87829617384E-2</v>
      </c>
      <c r="V763" s="3">
        <v>0.97977197436800001</v>
      </c>
      <c r="W763" s="3">
        <v>-1.205193</v>
      </c>
      <c r="X763" s="2" t="s">
        <v>3703</v>
      </c>
      <c r="Y763" s="3" t="s">
        <v>4377</v>
      </c>
      <c r="Z763" s="3" t="s">
        <v>32</v>
      </c>
      <c r="AA763" s="3" t="s">
        <v>391</v>
      </c>
      <c r="AB763" s="3"/>
      <c r="AC763" s="3" t="s">
        <v>3705</v>
      </c>
      <c r="AD763" s="3">
        <v>2</v>
      </c>
      <c r="AE763" s="2" t="s">
        <v>3697</v>
      </c>
      <c r="AF763" s="2" t="s">
        <v>4373</v>
      </c>
    </row>
    <row r="764" spans="1:32" x14ac:dyDescent="0.25">
      <c r="A764" s="2" t="s">
        <v>3497</v>
      </c>
      <c r="B764" s="3">
        <v>-1.21202194444</v>
      </c>
      <c r="C764" s="2" t="s">
        <v>3498</v>
      </c>
      <c r="D764" s="2" t="s">
        <v>3499</v>
      </c>
      <c r="E764" s="3" t="s">
        <v>802</v>
      </c>
      <c r="F764" s="3" t="s">
        <v>2805</v>
      </c>
      <c r="G764" s="3" t="s">
        <v>317</v>
      </c>
      <c r="H764" s="2" t="s">
        <v>4391</v>
      </c>
      <c r="I764" s="3">
        <v>1.33880464179E-2</v>
      </c>
      <c r="J764" s="3">
        <v>4.6004999999999997E-2</v>
      </c>
      <c r="K764" s="3">
        <v>0.85678833333299997</v>
      </c>
      <c r="L764" s="3">
        <v>1.21202194444</v>
      </c>
      <c r="M764" s="3" t="s">
        <v>802</v>
      </c>
      <c r="N764" s="3"/>
      <c r="O764" s="3" t="s">
        <v>4392</v>
      </c>
      <c r="P764" s="3" t="s">
        <v>4393</v>
      </c>
      <c r="Q764" s="3" t="s">
        <v>4394</v>
      </c>
      <c r="R764" s="3" t="s">
        <v>344</v>
      </c>
      <c r="S764" s="3">
        <v>5.9739550000000001</v>
      </c>
      <c r="T764" s="3">
        <v>10.8483775</v>
      </c>
      <c r="U764" s="3">
        <v>1.33880464179E-2</v>
      </c>
      <c r="V764" s="3">
        <v>9.1588075477200007E-2</v>
      </c>
      <c r="W764" s="3">
        <v>-0.35523361111099999</v>
      </c>
      <c r="X764" s="2" t="s">
        <v>3504</v>
      </c>
      <c r="Y764" s="3" t="s">
        <v>4395</v>
      </c>
      <c r="Z764" s="3" t="s">
        <v>32</v>
      </c>
      <c r="AA764" s="3" t="s">
        <v>1170</v>
      </c>
      <c r="AB764" s="3"/>
      <c r="AC764" s="3" t="s">
        <v>3506</v>
      </c>
      <c r="AD764" s="3">
        <v>2</v>
      </c>
      <c r="AE764" s="2" t="s">
        <v>3498</v>
      </c>
      <c r="AF764" s="2" t="s">
        <v>4391</v>
      </c>
    </row>
    <row r="765" spans="1:32" x14ac:dyDescent="0.25">
      <c r="A765" s="2" t="s">
        <v>521</v>
      </c>
      <c r="B765" s="3">
        <v>2.1039683333300001</v>
      </c>
      <c r="C765" s="2" t="s">
        <v>522</v>
      </c>
      <c r="D765" s="2" t="s">
        <v>523</v>
      </c>
      <c r="E765" s="3" t="s">
        <v>536</v>
      </c>
      <c r="F765" s="3" t="s">
        <v>316</v>
      </c>
      <c r="G765" s="3" t="s">
        <v>317</v>
      </c>
      <c r="H765" s="2" t="s">
        <v>543</v>
      </c>
      <c r="I765" s="3">
        <v>2.2450749069499999E-2</v>
      </c>
      <c r="J765" s="3">
        <v>4.6207999999999999E-2</v>
      </c>
      <c r="K765" s="3">
        <v>-3.1537766666699998</v>
      </c>
      <c r="L765" s="3">
        <v>-2.1039683333300001</v>
      </c>
      <c r="M765" s="3"/>
      <c r="N765" s="3" t="s">
        <v>536</v>
      </c>
      <c r="O765" s="3" t="s">
        <v>544</v>
      </c>
      <c r="P765" s="3" t="s">
        <v>545</v>
      </c>
      <c r="Q765" s="3" t="s">
        <v>546</v>
      </c>
      <c r="R765" s="3" t="s">
        <v>344</v>
      </c>
      <c r="S765" s="3">
        <v>8.0975699999999993</v>
      </c>
      <c r="T765" s="3">
        <v>7.0029599999999999</v>
      </c>
      <c r="U765" s="3">
        <v>2.2450749069499999E-2</v>
      </c>
      <c r="V765" s="3">
        <v>9.63083690303E-3</v>
      </c>
      <c r="W765" s="3">
        <v>-1.0498083333299999</v>
      </c>
      <c r="X765" s="2" t="s">
        <v>529</v>
      </c>
      <c r="Y765" s="3" t="s">
        <v>547</v>
      </c>
      <c r="Z765" s="3" t="s">
        <v>32</v>
      </c>
      <c r="AA765" s="3" t="s">
        <v>536</v>
      </c>
      <c r="AB765" s="3" t="s">
        <v>395</v>
      </c>
      <c r="AC765" s="3" t="s">
        <v>532</v>
      </c>
      <c r="AD765" s="3">
        <v>3</v>
      </c>
      <c r="AE765" s="2" t="s">
        <v>522</v>
      </c>
      <c r="AF765" s="2" t="s">
        <v>543</v>
      </c>
    </row>
    <row r="766" spans="1:32" x14ac:dyDescent="0.25">
      <c r="A766" s="2" t="s">
        <v>3874</v>
      </c>
      <c r="B766" s="3">
        <v>-1.1195040277799999</v>
      </c>
      <c r="C766" s="2" t="s">
        <v>3875</v>
      </c>
      <c r="D766" s="2" t="s">
        <v>3876</v>
      </c>
      <c r="E766" s="3" t="s">
        <v>1088</v>
      </c>
      <c r="F766" s="3" t="s">
        <v>2805</v>
      </c>
      <c r="G766" s="3" t="s">
        <v>317</v>
      </c>
      <c r="H766" s="2" t="s">
        <v>3877</v>
      </c>
      <c r="I766" s="3">
        <v>3.3796366958300003E-2</v>
      </c>
      <c r="J766" s="3">
        <v>4.6214999999999999E-2</v>
      </c>
      <c r="K766" s="3">
        <v>5.9490000000000001E-2</v>
      </c>
      <c r="L766" s="3">
        <v>1.1195040277799999</v>
      </c>
      <c r="M766" s="3" t="s">
        <v>1088</v>
      </c>
      <c r="N766" s="3"/>
      <c r="O766" s="3" t="s">
        <v>344</v>
      </c>
      <c r="P766" s="3" t="s">
        <v>344</v>
      </c>
      <c r="Q766" s="3"/>
      <c r="R766" s="3" t="s">
        <v>3878</v>
      </c>
      <c r="S766" s="3">
        <v>6.2588999999999997</v>
      </c>
      <c r="T766" s="3">
        <v>9.2621145833299998</v>
      </c>
      <c r="U766" s="3">
        <v>3.3796366958300003E-2</v>
      </c>
      <c r="V766" s="3">
        <v>0.88745403974399995</v>
      </c>
      <c r="W766" s="3">
        <v>-1.0600140277800001</v>
      </c>
      <c r="X766" s="2" t="s">
        <v>3879</v>
      </c>
      <c r="Y766" s="3" t="s">
        <v>3880</v>
      </c>
      <c r="Z766" s="3" t="s">
        <v>31</v>
      </c>
      <c r="AA766" s="3" t="s">
        <v>1088</v>
      </c>
      <c r="AB766" s="3"/>
      <c r="AC766" s="3" t="s">
        <v>349</v>
      </c>
      <c r="AD766" s="3">
        <v>2</v>
      </c>
      <c r="AE766" s="2" t="s">
        <v>3875</v>
      </c>
      <c r="AF766" s="2" t="s">
        <v>3877</v>
      </c>
    </row>
    <row r="767" spans="1:32" x14ac:dyDescent="0.25">
      <c r="A767" s="2" t="s">
        <v>3162</v>
      </c>
      <c r="B767" s="3">
        <v>-1.04432944444</v>
      </c>
      <c r="C767" s="2" t="s">
        <v>3163</v>
      </c>
      <c r="D767" s="2" t="s">
        <v>3164</v>
      </c>
      <c r="E767" s="3" t="s">
        <v>891</v>
      </c>
      <c r="F767" s="3" t="s">
        <v>2805</v>
      </c>
      <c r="G767" s="3" t="s">
        <v>317</v>
      </c>
      <c r="H767" s="2" t="s">
        <v>3165</v>
      </c>
      <c r="I767" s="3">
        <v>2.9188581834900001E-2</v>
      </c>
      <c r="J767" s="3">
        <v>4.6226000000000003E-2</v>
      </c>
      <c r="K767" s="3">
        <v>0.252641666667</v>
      </c>
      <c r="L767" s="3">
        <v>1.04432944444</v>
      </c>
      <c r="M767" s="3" t="s">
        <v>891</v>
      </c>
      <c r="N767" s="3"/>
      <c r="O767" s="3" t="s">
        <v>3166</v>
      </c>
      <c r="P767" s="3" t="s">
        <v>344</v>
      </c>
      <c r="Q767" s="3" t="s">
        <v>3167</v>
      </c>
      <c r="R767" s="3" t="s">
        <v>3168</v>
      </c>
      <c r="S767" s="3">
        <v>8.3580950000000005</v>
      </c>
      <c r="T767" s="3">
        <v>7.8078399999999997</v>
      </c>
      <c r="U767" s="3">
        <v>2.9188581834900001E-2</v>
      </c>
      <c r="V767" s="3">
        <v>4.15972744228E-2</v>
      </c>
      <c r="W767" s="3">
        <v>-0.79168777777800003</v>
      </c>
      <c r="X767" s="2" t="s">
        <v>3169</v>
      </c>
      <c r="Y767" s="3" t="s">
        <v>3170</v>
      </c>
      <c r="Z767" s="3" t="s">
        <v>32</v>
      </c>
      <c r="AA767" s="3" t="s">
        <v>891</v>
      </c>
      <c r="AB767" s="3"/>
      <c r="AC767" s="3" t="s">
        <v>3171</v>
      </c>
      <c r="AD767" s="3">
        <v>2</v>
      </c>
      <c r="AE767" s="2" t="s">
        <v>3163</v>
      </c>
      <c r="AF767" s="2" t="s">
        <v>3165</v>
      </c>
    </row>
    <row r="768" spans="1:32" x14ac:dyDescent="0.25">
      <c r="A768" s="2" t="s">
        <v>734</v>
      </c>
      <c r="B768" s="3">
        <v>1.0128649999999999</v>
      </c>
      <c r="C768" s="2" t="s">
        <v>735</v>
      </c>
      <c r="D768" s="2" t="s">
        <v>736</v>
      </c>
      <c r="E768" s="3" t="s">
        <v>531</v>
      </c>
      <c r="F768" s="3" t="s">
        <v>316</v>
      </c>
      <c r="G768" s="3" t="s">
        <v>317</v>
      </c>
      <c r="H768" s="2" t="s">
        <v>2720</v>
      </c>
      <c r="I768" s="3">
        <v>2.9820560311099999E-2</v>
      </c>
      <c r="J768" s="3">
        <v>4.6274000000000003E-2</v>
      </c>
      <c r="K768" s="3">
        <v>-0.443081666667</v>
      </c>
      <c r="L768" s="3">
        <v>-1.0128649999999999</v>
      </c>
      <c r="M768" s="3"/>
      <c r="N768" s="3" t="s">
        <v>531</v>
      </c>
      <c r="O768" s="3" t="s">
        <v>738</v>
      </c>
      <c r="P768" s="3" t="s">
        <v>739</v>
      </c>
      <c r="Q768" s="3" t="s">
        <v>740</v>
      </c>
      <c r="R768" s="3" t="s">
        <v>741</v>
      </c>
      <c r="S768" s="3">
        <v>6.9640050000000002</v>
      </c>
      <c r="T768" s="3">
        <v>9.4479799999999994</v>
      </c>
      <c r="U768" s="3">
        <v>2.9820560311099999E-2</v>
      </c>
      <c r="V768" s="3">
        <v>5.8574624491299999E-2</v>
      </c>
      <c r="W768" s="3">
        <v>0.56978333333300002</v>
      </c>
      <c r="X768" s="2" t="s">
        <v>742</v>
      </c>
      <c r="Y768" s="3" t="s">
        <v>2721</v>
      </c>
      <c r="Z768" s="3" t="s">
        <v>32</v>
      </c>
      <c r="AA768" s="3" t="s">
        <v>531</v>
      </c>
      <c r="AB768" s="3"/>
      <c r="AC768" s="3" t="s">
        <v>744</v>
      </c>
      <c r="AD768" s="3">
        <v>2</v>
      </c>
      <c r="AE768" s="2" t="s">
        <v>735</v>
      </c>
      <c r="AF768" s="2" t="s">
        <v>2720</v>
      </c>
    </row>
    <row r="769" spans="1:32" x14ac:dyDescent="0.25">
      <c r="A769" s="2" t="s">
        <v>5068</v>
      </c>
      <c r="B769" s="3">
        <v>-1.3835635416700001</v>
      </c>
      <c r="C769" s="2" t="s">
        <v>5069</v>
      </c>
      <c r="D769" s="2" t="s">
        <v>5070</v>
      </c>
      <c r="E769" s="3" t="s">
        <v>891</v>
      </c>
      <c r="F769" s="3" t="s">
        <v>2805</v>
      </c>
      <c r="G769" s="3" t="s">
        <v>317</v>
      </c>
      <c r="H769" s="2" t="s">
        <v>5071</v>
      </c>
      <c r="I769" s="3">
        <v>1.5803128666100001E-2</v>
      </c>
      <c r="J769" s="3">
        <v>4.6352999999999998E-2</v>
      </c>
      <c r="K769" s="3">
        <v>5.0834999999999998E-2</v>
      </c>
      <c r="L769" s="3">
        <v>1.3835635416700001</v>
      </c>
      <c r="M769" s="3" t="s">
        <v>891</v>
      </c>
      <c r="N769" s="3"/>
      <c r="O769" s="3" t="s">
        <v>5072</v>
      </c>
      <c r="P769" s="3" t="s">
        <v>5073</v>
      </c>
      <c r="Q769" s="3" t="s">
        <v>5074</v>
      </c>
      <c r="R769" s="3" t="s">
        <v>344</v>
      </c>
      <c r="S769" s="3">
        <v>7.6854849999999999</v>
      </c>
      <c r="T769" s="3">
        <v>8.9016968750000007</v>
      </c>
      <c r="U769" s="3">
        <v>1.5803128666100001E-2</v>
      </c>
      <c r="V769" s="3">
        <v>0.82033581858000004</v>
      </c>
      <c r="W769" s="3">
        <v>-1.3327285416700001</v>
      </c>
      <c r="X769" s="2" t="s">
        <v>5075</v>
      </c>
      <c r="Y769" s="3" t="s">
        <v>5076</v>
      </c>
      <c r="Z769" s="3" t="s">
        <v>32</v>
      </c>
      <c r="AA769" s="3" t="s">
        <v>1709</v>
      </c>
      <c r="AB769" s="3" t="s">
        <v>5077</v>
      </c>
      <c r="AC769" s="3" t="s">
        <v>315</v>
      </c>
      <c r="AD769" s="3">
        <v>5</v>
      </c>
      <c r="AE769" s="2" t="s">
        <v>5069</v>
      </c>
      <c r="AF769" s="2" t="s">
        <v>5071</v>
      </c>
    </row>
    <row r="770" spans="1:32" x14ac:dyDescent="0.25">
      <c r="A770" s="2" t="s">
        <v>3172</v>
      </c>
      <c r="B770" s="3">
        <v>-1.04533189394</v>
      </c>
      <c r="C770" s="2" t="s">
        <v>3173</v>
      </c>
      <c r="D770" s="2" t="s">
        <v>3174</v>
      </c>
      <c r="E770" s="3" t="s">
        <v>391</v>
      </c>
      <c r="F770" s="3" t="s">
        <v>2805</v>
      </c>
      <c r="G770" s="3" t="s">
        <v>317</v>
      </c>
      <c r="H770" s="2" t="s">
        <v>3175</v>
      </c>
      <c r="I770" s="3">
        <v>1.5390940064799999E-2</v>
      </c>
      <c r="J770" s="3">
        <v>4.6353999999999999E-2</v>
      </c>
      <c r="K770" s="3">
        <v>0.29025166666699997</v>
      </c>
      <c r="L770" s="3">
        <v>1.04533189394</v>
      </c>
      <c r="M770" s="3" t="s">
        <v>391</v>
      </c>
      <c r="N770" s="3"/>
      <c r="O770" s="3" t="s">
        <v>3176</v>
      </c>
      <c r="P770" s="3" t="s">
        <v>3177</v>
      </c>
      <c r="Q770" s="3" t="s">
        <v>3178</v>
      </c>
      <c r="R770" s="3" t="s">
        <v>344</v>
      </c>
      <c r="S770" s="3">
        <v>7.3414849999999996</v>
      </c>
      <c r="T770" s="3">
        <v>11.382301136400001</v>
      </c>
      <c r="U770" s="3">
        <v>1.5390940064799999E-2</v>
      </c>
      <c r="V770" s="3">
        <v>0.334589803006</v>
      </c>
      <c r="W770" s="3">
        <v>-0.75508022727299995</v>
      </c>
      <c r="X770" s="2" t="s">
        <v>3179</v>
      </c>
      <c r="Y770" s="3" t="s">
        <v>3180</v>
      </c>
      <c r="Z770" s="3" t="s">
        <v>32</v>
      </c>
      <c r="AA770" s="3" t="s">
        <v>391</v>
      </c>
      <c r="AB770" s="3"/>
      <c r="AC770" s="3" t="s">
        <v>3181</v>
      </c>
      <c r="AD770" s="3">
        <v>2</v>
      </c>
      <c r="AE770" s="2" t="s">
        <v>3173</v>
      </c>
      <c r="AF770" s="2" t="s">
        <v>3175</v>
      </c>
    </row>
    <row r="771" spans="1:32" x14ac:dyDescent="0.25">
      <c r="A771" s="2" t="s">
        <v>1752</v>
      </c>
      <c r="B771" s="3">
        <v>1.22667666667</v>
      </c>
      <c r="C771" s="2" t="s">
        <v>1753</v>
      </c>
      <c r="D771" s="2" t="s">
        <v>1754</v>
      </c>
      <c r="E771" s="3" t="s">
        <v>338</v>
      </c>
      <c r="F771" s="3" t="s">
        <v>316</v>
      </c>
      <c r="G771" s="3" t="s">
        <v>317</v>
      </c>
      <c r="H771" s="2" t="s">
        <v>1755</v>
      </c>
      <c r="I771" s="3">
        <v>1.9281742322000001E-2</v>
      </c>
      <c r="J771" s="3">
        <v>4.6387999999999999E-2</v>
      </c>
      <c r="K771" s="3">
        <v>-2.0685133333299999</v>
      </c>
      <c r="L771" s="3">
        <v>-1.22667666667</v>
      </c>
      <c r="M771" s="3"/>
      <c r="N771" s="3" t="s">
        <v>338</v>
      </c>
      <c r="O771" s="3" t="s">
        <v>1756</v>
      </c>
      <c r="P771" s="3" t="s">
        <v>1757</v>
      </c>
      <c r="Q771" s="3" t="s">
        <v>1758</v>
      </c>
      <c r="R771" s="3" t="s">
        <v>1759</v>
      </c>
      <c r="S771" s="3">
        <v>9.8687199999999997</v>
      </c>
      <c r="T771" s="3">
        <v>8.7465449999999993</v>
      </c>
      <c r="U771" s="3">
        <v>1.9281742322000001E-2</v>
      </c>
      <c r="V771" s="3">
        <v>3.5678231109999999E-3</v>
      </c>
      <c r="W771" s="3">
        <v>-0.84183666666699997</v>
      </c>
      <c r="X771" s="2" t="s">
        <v>1760</v>
      </c>
      <c r="Y771" s="3" t="s">
        <v>1761</v>
      </c>
      <c r="Z771" s="3" t="s">
        <v>32</v>
      </c>
      <c r="AA771" s="3" t="s">
        <v>338</v>
      </c>
      <c r="AB771" s="3"/>
      <c r="AC771" s="3" t="s">
        <v>765</v>
      </c>
      <c r="AD771" s="3">
        <v>2</v>
      </c>
      <c r="AE771" s="2" t="s">
        <v>1753</v>
      </c>
      <c r="AF771" s="2" t="s">
        <v>1755</v>
      </c>
    </row>
    <row r="772" spans="1:32" x14ac:dyDescent="0.25">
      <c r="A772" s="2" t="s">
        <v>5194</v>
      </c>
      <c r="B772" s="3">
        <v>-1.7584875850299999</v>
      </c>
      <c r="C772" s="2" t="s">
        <v>5195</v>
      </c>
      <c r="D772" s="2" t="s">
        <v>5196</v>
      </c>
      <c r="E772" s="3" t="s">
        <v>391</v>
      </c>
      <c r="F772" s="3" t="s">
        <v>2805</v>
      </c>
      <c r="G772" s="3" t="s">
        <v>317</v>
      </c>
      <c r="H772" s="2" t="s">
        <v>5824</v>
      </c>
      <c r="I772" s="3">
        <v>1.3118102536100001E-2</v>
      </c>
      <c r="J772" s="3">
        <v>4.6415999999999999E-2</v>
      </c>
      <c r="K772" s="3">
        <v>0.25257666666700002</v>
      </c>
      <c r="L772" s="3">
        <v>1.7584875850299999</v>
      </c>
      <c r="M772" s="3" t="s">
        <v>391</v>
      </c>
      <c r="N772" s="3"/>
      <c r="O772" s="3" t="s">
        <v>344</v>
      </c>
      <c r="P772" s="3" t="s">
        <v>344</v>
      </c>
      <c r="Q772" s="3"/>
      <c r="R772" s="3" t="s">
        <v>344</v>
      </c>
      <c r="S772" s="3">
        <v>8.38842</v>
      </c>
      <c r="T772" s="3">
        <v>7.8974450000000003</v>
      </c>
      <c r="U772" s="3">
        <v>1.3118102536100001E-2</v>
      </c>
      <c r="V772" s="3">
        <v>0.26479556573200003</v>
      </c>
      <c r="W772" s="3">
        <v>-1.5059109183699999</v>
      </c>
      <c r="X772" s="2" t="s">
        <v>5199</v>
      </c>
      <c r="Y772" s="3" t="s">
        <v>5200</v>
      </c>
      <c r="Z772" s="3" t="s">
        <v>31</v>
      </c>
      <c r="AA772" s="3" t="s">
        <v>391</v>
      </c>
      <c r="AB772" s="3"/>
      <c r="AC772" s="3" t="s">
        <v>1732</v>
      </c>
      <c r="AD772" s="3">
        <v>2</v>
      </c>
      <c r="AE772" s="2" t="s">
        <v>5195</v>
      </c>
      <c r="AF772" s="2" t="s">
        <v>5824</v>
      </c>
    </row>
    <row r="773" spans="1:32" x14ac:dyDescent="0.25">
      <c r="A773" s="2" t="s">
        <v>4772</v>
      </c>
      <c r="B773" s="3">
        <v>-1.4542233333300001</v>
      </c>
      <c r="C773" s="2" t="s">
        <v>4773</v>
      </c>
      <c r="D773" s="2" t="s">
        <v>4774</v>
      </c>
      <c r="E773" s="3" t="s">
        <v>1186</v>
      </c>
      <c r="F773" s="3" t="s">
        <v>2805</v>
      </c>
      <c r="G773" s="3" t="s">
        <v>317</v>
      </c>
      <c r="H773" s="2" t="s">
        <v>5257</v>
      </c>
      <c r="I773" s="3">
        <v>1.9014020997199999E-2</v>
      </c>
      <c r="J773" s="3">
        <v>4.6459E-2</v>
      </c>
      <c r="K773" s="3">
        <v>0.25881666666699998</v>
      </c>
      <c r="L773" s="3">
        <v>1.4542233333300001</v>
      </c>
      <c r="M773" s="3" t="s">
        <v>1186</v>
      </c>
      <c r="N773" s="3"/>
      <c r="O773" s="3" t="s">
        <v>5258</v>
      </c>
      <c r="P773" s="3" t="s">
        <v>344</v>
      </c>
      <c r="Q773" s="3" t="s">
        <v>5259</v>
      </c>
      <c r="R773" s="3" t="s">
        <v>344</v>
      </c>
      <c r="S773" s="3">
        <v>7.4627800000000004</v>
      </c>
      <c r="T773" s="3">
        <v>9.4316340000000007</v>
      </c>
      <c r="U773" s="3">
        <v>1.9014020997199999E-2</v>
      </c>
      <c r="V773" s="3">
        <v>0.51011770034399995</v>
      </c>
      <c r="W773" s="3">
        <v>-1.1954066666700001</v>
      </c>
      <c r="X773" s="2" t="s">
        <v>4776</v>
      </c>
      <c r="Y773" s="3" t="s">
        <v>5260</v>
      </c>
      <c r="Z773" s="3" t="s">
        <v>32</v>
      </c>
      <c r="AA773" s="3" t="s">
        <v>2310</v>
      </c>
      <c r="AB773" s="3" t="s">
        <v>675</v>
      </c>
      <c r="AC773" s="3" t="s">
        <v>1280</v>
      </c>
      <c r="AD773" s="3">
        <v>5</v>
      </c>
      <c r="AE773" s="2" t="s">
        <v>4773</v>
      </c>
      <c r="AF773" s="2" t="s">
        <v>5257</v>
      </c>
    </row>
    <row r="774" spans="1:32" x14ac:dyDescent="0.25">
      <c r="A774" s="2" t="s">
        <v>477</v>
      </c>
      <c r="B774" s="3">
        <v>1.1451483333300001</v>
      </c>
      <c r="C774" s="2" t="s">
        <v>478</v>
      </c>
      <c r="D774" s="2" t="s">
        <v>479</v>
      </c>
      <c r="E774" s="3" t="s">
        <v>1128</v>
      </c>
      <c r="F774" s="3" t="s">
        <v>316</v>
      </c>
      <c r="G774" s="3" t="s">
        <v>317</v>
      </c>
      <c r="H774" s="2" t="s">
        <v>2134</v>
      </c>
      <c r="I774" s="3">
        <v>4.6517000000000003E-2</v>
      </c>
      <c r="J774" s="3">
        <v>4.6517000000000003E-2</v>
      </c>
      <c r="K774" s="3">
        <v>-2.1519333333300001</v>
      </c>
      <c r="L774" s="3">
        <v>-1.1451483333300001</v>
      </c>
      <c r="M774" s="3"/>
      <c r="N774" s="3" t="s">
        <v>1128</v>
      </c>
      <c r="O774" s="3" t="s">
        <v>482</v>
      </c>
      <c r="P774" s="3" t="s">
        <v>483</v>
      </c>
      <c r="Q774" s="3" t="s">
        <v>484</v>
      </c>
      <c r="R774" s="3" t="s">
        <v>2135</v>
      </c>
      <c r="S774" s="3">
        <v>7.9656200000000004</v>
      </c>
      <c r="T774" s="3">
        <v>7.3694674999999998</v>
      </c>
      <c r="U774" s="3">
        <v>4.7912572343800003E-2</v>
      </c>
      <c r="V774" s="3">
        <v>0.120715583779</v>
      </c>
      <c r="W774" s="3">
        <v>-1.006785</v>
      </c>
      <c r="X774" s="2" t="s">
        <v>486</v>
      </c>
      <c r="Y774" s="3" t="s">
        <v>2136</v>
      </c>
      <c r="Z774" s="3" t="s">
        <v>32</v>
      </c>
      <c r="AA774" s="3" t="s">
        <v>1128</v>
      </c>
      <c r="AB774" s="3"/>
      <c r="AC774" s="3" t="s">
        <v>488</v>
      </c>
      <c r="AD774" s="3">
        <v>2</v>
      </c>
      <c r="AE774" s="2" t="s">
        <v>478</v>
      </c>
      <c r="AF774" s="2" t="s">
        <v>2134</v>
      </c>
    </row>
    <row r="775" spans="1:32" x14ac:dyDescent="0.25">
      <c r="A775" s="2" t="s">
        <v>4347</v>
      </c>
      <c r="B775" s="3">
        <v>-1.19325888889</v>
      </c>
      <c r="C775" s="2" t="s">
        <v>4348</v>
      </c>
      <c r="D775" s="2" t="s">
        <v>4349</v>
      </c>
      <c r="E775" s="3" t="s">
        <v>431</v>
      </c>
      <c r="F775" s="3" t="s">
        <v>2805</v>
      </c>
      <c r="G775" s="3" t="s">
        <v>317</v>
      </c>
      <c r="H775" s="2" t="s">
        <v>4350</v>
      </c>
      <c r="I775" s="3">
        <v>1.6846383303399999E-2</v>
      </c>
      <c r="J775" s="3">
        <v>4.6566999999999997E-2</v>
      </c>
      <c r="K775" s="3">
        <v>0.44767499999999999</v>
      </c>
      <c r="L775" s="3">
        <v>1.19325888889</v>
      </c>
      <c r="M775" s="3" t="s">
        <v>431</v>
      </c>
      <c r="N775" s="3"/>
      <c r="O775" s="3" t="s">
        <v>4351</v>
      </c>
      <c r="P775" s="3" t="s">
        <v>4352</v>
      </c>
      <c r="Q775" s="3" t="s">
        <v>4353</v>
      </c>
      <c r="R775" s="3" t="s">
        <v>344</v>
      </c>
      <c r="S775" s="3">
        <v>10.529425</v>
      </c>
      <c r="T775" s="3">
        <v>8.8507049999999996</v>
      </c>
      <c r="U775" s="3">
        <v>1.6846383303399999E-2</v>
      </c>
      <c r="V775" s="3">
        <v>0.14507783136399999</v>
      </c>
      <c r="W775" s="3">
        <v>-0.74558388888899996</v>
      </c>
      <c r="X775" s="2" t="s">
        <v>4354</v>
      </c>
      <c r="Y775" s="3" t="s">
        <v>4355</v>
      </c>
      <c r="Z775" s="3" t="s">
        <v>32</v>
      </c>
      <c r="AA775" s="3" t="s">
        <v>651</v>
      </c>
      <c r="AB775" s="3" t="s">
        <v>813</v>
      </c>
      <c r="AC775" s="3" t="s">
        <v>357</v>
      </c>
      <c r="AD775" s="3">
        <v>3</v>
      </c>
      <c r="AE775" s="2" t="s">
        <v>4348</v>
      </c>
      <c r="AF775" s="2" t="s">
        <v>4350</v>
      </c>
    </row>
    <row r="776" spans="1:32" x14ac:dyDescent="0.25">
      <c r="A776" s="2" t="s">
        <v>5760</v>
      </c>
      <c r="B776" s="3">
        <v>-1.70527030303</v>
      </c>
      <c r="C776" s="2" t="s">
        <v>5761</v>
      </c>
      <c r="D776" s="2" t="s">
        <v>5762</v>
      </c>
      <c r="E776" s="3" t="s">
        <v>391</v>
      </c>
      <c r="F776" s="3" t="s">
        <v>2805</v>
      </c>
      <c r="G776" s="3" t="s">
        <v>317</v>
      </c>
      <c r="H776" s="2" t="s">
        <v>5763</v>
      </c>
      <c r="I776" s="3">
        <v>1.36036117963E-2</v>
      </c>
      <c r="J776" s="3">
        <v>4.6667E-2</v>
      </c>
      <c r="K776" s="3">
        <v>0.24155499999999999</v>
      </c>
      <c r="L776" s="3">
        <v>1.70527030303</v>
      </c>
      <c r="M776" s="3" t="s">
        <v>391</v>
      </c>
      <c r="N776" s="3"/>
      <c r="O776" s="3" t="s">
        <v>344</v>
      </c>
      <c r="P776" s="3" t="s">
        <v>344</v>
      </c>
      <c r="Q776" s="3"/>
      <c r="R776" s="3" t="s">
        <v>344</v>
      </c>
      <c r="S776" s="3">
        <v>7.3072350000000004</v>
      </c>
      <c r="T776" s="3">
        <v>9.5063640909099991</v>
      </c>
      <c r="U776" s="3">
        <v>1.36036117963E-2</v>
      </c>
      <c r="V776" s="3">
        <v>0.496148057611</v>
      </c>
      <c r="W776" s="3">
        <v>-1.4637153030300001</v>
      </c>
      <c r="X776" s="2" t="s">
        <v>5764</v>
      </c>
      <c r="Y776" s="3" t="s">
        <v>5765</v>
      </c>
      <c r="Z776" s="3" t="s">
        <v>32</v>
      </c>
      <c r="AA776" s="3" t="s">
        <v>391</v>
      </c>
      <c r="AB776" s="3"/>
      <c r="AC776" s="3" t="s">
        <v>922</v>
      </c>
      <c r="AD776" s="3">
        <v>2</v>
      </c>
      <c r="AE776" s="2" t="s">
        <v>5761</v>
      </c>
      <c r="AF776" s="2" t="s">
        <v>5763</v>
      </c>
    </row>
    <row r="777" spans="1:32" x14ac:dyDescent="0.25">
      <c r="A777" s="2" t="s">
        <v>4425</v>
      </c>
      <c r="B777" s="3">
        <v>-1.214615</v>
      </c>
      <c r="C777" s="2" t="s">
        <v>4426</v>
      </c>
      <c r="D777" s="2" t="s">
        <v>4427</v>
      </c>
      <c r="E777" s="3" t="s">
        <v>891</v>
      </c>
      <c r="F777" s="3" t="s">
        <v>2805</v>
      </c>
      <c r="G777" s="3" t="s">
        <v>317</v>
      </c>
      <c r="H777" s="2" t="s">
        <v>4428</v>
      </c>
      <c r="I777" s="3">
        <v>1.3678412154300001E-2</v>
      </c>
      <c r="J777" s="3">
        <v>4.6845999999999999E-2</v>
      </c>
      <c r="K777" s="3">
        <v>0.59279999999999999</v>
      </c>
      <c r="L777" s="3">
        <v>1.214615</v>
      </c>
      <c r="M777" s="3" t="s">
        <v>891</v>
      </c>
      <c r="N777" s="3"/>
      <c r="O777" s="3" t="s">
        <v>4429</v>
      </c>
      <c r="P777" s="3" t="s">
        <v>344</v>
      </c>
      <c r="Q777" s="3" t="s">
        <v>4430</v>
      </c>
      <c r="R777" s="3" t="s">
        <v>344</v>
      </c>
      <c r="S777" s="3">
        <v>10.100989999999999</v>
      </c>
      <c r="T777" s="3">
        <v>7.3857083333300002</v>
      </c>
      <c r="U777" s="3">
        <v>1.3678412154300001E-2</v>
      </c>
      <c r="V777" s="3">
        <v>3.5331837189000001E-2</v>
      </c>
      <c r="W777" s="3">
        <v>-0.62181500000000001</v>
      </c>
      <c r="X777" s="2" t="s">
        <v>4431</v>
      </c>
      <c r="Y777" s="3" t="s">
        <v>4432</v>
      </c>
      <c r="Z777" s="3" t="s">
        <v>32</v>
      </c>
      <c r="AA777" s="3" t="s">
        <v>1709</v>
      </c>
      <c r="AB777" s="3"/>
      <c r="AC777" s="3" t="s">
        <v>4433</v>
      </c>
      <c r="AD777" s="3">
        <v>2</v>
      </c>
      <c r="AE777" s="2" t="s">
        <v>4426</v>
      </c>
      <c r="AF777" s="2" t="s">
        <v>4428</v>
      </c>
    </row>
    <row r="778" spans="1:32" x14ac:dyDescent="0.25">
      <c r="A778" s="2" t="s">
        <v>846</v>
      </c>
      <c r="B778" s="3">
        <v>1.6960599999999999</v>
      </c>
      <c r="C778" s="2" t="s">
        <v>847</v>
      </c>
      <c r="D778" s="2" t="s">
        <v>848</v>
      </c>
      <c r="E778" s="3" t="s">
        <v>379</v>
      </c>
      <c r="F778" s="3" t="s">
        <v>316</v>
      </c>
      <c r="G778" s="3" t="s">
        <v>317</v>
      </c>
      <c r="H778" s="2" t="s">
        <v>849</v>
      </c>
      <c r="I778" s="3">
        <v>3.1883532117500002E-2</v>
      </c>
      <c r="J778" s="3">
        <v>4.7004999999999998E-2</v>
      </c>
      <c r="K778" s="3">
        <v>-1.80189333333</v>
      </c>
      <c r="L778" s="3">
        <v>-1.6960599999999999</v>
      </c>
      <c r="M778" s="3"/>
      <c r="N778" s="3" t="s">
        <v>379</v>
      </c>
      <c r="O778" s="3" t="s">
        <v>850</v>
      </c>
      <c r="P778" s="3" t="s">
        <v>851</v>
      </c>
      <c r="Q778" s="3" t="s">
        <v>852</v>
      </c>
      <c r="R778" s="3" t="s">
        <v>853</v>
      </c>
      <c r="S778" s="3">
        <v>7.7435700000000001</v>
      </c>
      <c r="T778" s="3">
        <v>8.7284100000000002</v>
      </c>
      <c r="U778" s="3">
        <v>3.1883532117500002E-2</v>
      </c>
      <c r="V778" s="3">
        <v>2.1433971932300001E-2</v>
      </c>
      <c r="W778" s="3">
        <v>-0.105833333333</v>
      </c>
      <c r="X778" s="2" t="s">
        <v>854</v>
      </c>
      <c r="Y778" s="3" t="s">
        <v>855</v>
      </c>
      <c r="Z778" s="3" t="s">
        <v>32</v>
      </c>
      <c r="AA778" s="3" t="s">
        <v>379</v>
      </c>
      <c r="AB778" s="3"/>
      <c r="AC778" s="3" t="s">
        <v>856</v>
      </c>
      <c r="AD778" s="3">
        <v>2</v>
      </c>
      <c r="AE778" s="2" t="s">
        <v>847</v>
      </c>
      <c r="AF778" s="2" t="s">
        <v>849</v>
      </c>
    </row>
    <row r="779" spans="1:32" x14ac:dyDescent="0.25">
      <c r="A779" s="2" t="s">
        <v>477</v>
      </c>
      <c r="B779" s="3">
        <v>1.6995133333300001</v>
      </c>
      <c r="C779" s="2" t="s">
        <v>478</v>
      </c>
      <c r="D779" s="2" t="s">
        <v>479</v>
      </c>
      <c r="E779" s="3" t="s">
        <v>841</v>
      </c>
      <c r="F779" s="3" t="s">
        <v>316</v>
      </c>
      <c r="G779" s="3" t="s">
        <v>317</v>
      </c>
      <c r="H779" s="2" t="s">
        <v>842</v>
      </c>
      <c r="I779" s="3">
        <v>1.8556745686799998E-2</v>
      </c>
      <c r="J779" s="3">
        <v>4.7051999999999997E-2</v>
      </c>
      <c r="K779" s="3">
        <v>-2.7062983333299999</v>
      </c>
      <c r="L779" s="3">
        <v>-1.6995133333300001</v>
      </c>
      <c r="M779" s="3"/>
      <c r="N779" s="3" t="s">
        <v>841</v>
      </c>
      <c r="O779" s="3" t="s">
        <v>482</v>
      </c>
      <c r="P779" s="3" t="s">
        <v>483</v>
      </c>
      <c r="Q779" s="3" t="s">
        <v>484</v>
      </c>
      <c r="R779" s="3" t="s">
        <v>485</v>
      </c>
      <c r="S779" s="3">
        <v>8.7414349999999992</v>
      </c>
      <c r="T779" s="3">
        <v>7.3694674999999998</v>
      </c>
      <c r="U779" s="3">
        <v>1.8556745686799998E-2</v>
      </c>
      <c r="V779" s="3">
        <v>1.0049589045E-2</v>
      </c>
      <c r="W779" s="3">
        <v>-1.006785</v>
      </c>
      <c r="X779" s="2" t="s">
        <v>486</v>
      </c>
      <c r="Y779" s="3" t="s">
        <v>843</v>
      </c>
      <c r="Z779" s="3" t="s">
        <v>32</v>
      </c>
      <c r="AA779" s="3" t="s">
        <v>841</v>
      </c>
      <c r="AB779" s="3"/>
      <c r="AC779" s="3" t="s">
        <v>488</v>
      </c>
      <c r="AD779" s="3">
        <v>2</v>
      </c>
      <c r="AE779" s="2" t="s">
        <v>478</v>
      </c>
      <c r="AF779" s="2" t="s">
        <v>842</v>
      </c>
    </row>
    <row r="780" spans="1:32" x14ac:dyDescent="0.25">
      <c r="A780" s="2" t="s">
        <v>4793</v>
      </c>
      <c r="B780" s="3">
        <v>-1.29053666667</v>
      </c>
      <c r="C780" s="2" t="s">
        <v>83</v>
      </c>
      <c r="D780" s="2" t="s">
        <v>4794</v>
      </c>
      <c r="E780" s="3" t="s">
        <v>651</v>
      </c>
      <c r="F780" s="3" t="s">
        <v>2805</v>
      </c>
      <c r="G780" s="3" t="s">
        <v>317</v>
      </c>
      <c r="H780" s="2" t="s">
        <v>4795</v>
      </c>
      <c r="I780" s="3">
        <v>2.9657195332400001E-2</v>
      </c>
      <c r="J780" s="3">
        <v>4.725E-2</v>
      </c>
      <c r="K780" s="3">
        <v>0.29565666666700002</v>
      </c>
      <c r="L780" s="3">
        <v>1.29053666667</v>
      </c>
      <c r="M780" s="3" t="s">
        <v>651</v>
      </c>
      <c r="N780" s="3"/>
      <c r="O780" s="3" t="s">
        <v>4796</v>
      </c>
      <c r="P780" s="3" t="s">
        <v>344</v>
      </c>
      <c r="Q780" s="3" t="s">
        <v>4797</v>
      </c>
      <c r="R780" s="3" t="s">
        <v>344</v>
      </c>
      <c r="S780" s="3">
        <v>8.8197100000000006</v>
      </c>
      <c r="T780" s="3">
        <v>9.18764</v>
      </c>
      <c r="U780" s="3">
        <v>2.9657195332400001E-2</v>
      </c>
      <c r="V780" s="3">
        <v>3.9922011239099997E-2</v>
      </c>
      <c r="W780" s="3">
        <v>-0.99487999999999999</v>
      </c>
      <c r="X780" s="2" t="s">
        <v>4798</v>
      </c>
      <c r="Y780" s="3" t="s">
        <v>4799</v>
      </c>
      <c r="Z780" s="3" t="s">
        <v>32</v>
      </c>
      <c r="AA780" s="3" t="s">
        <v>4800</v>
      </c>
      <c r="AB780" s="3" t="s">
        <v>1144</v>
      </c>
      <c r="AC780" s="3" t="s">
        <v>1062</v>
      </c>
      <c r="AD780" s="3">
        <v>4</v>
      </c>
      <c r="AE780" s="2" t="s">
        <v>83</v>
      </c>
      <c r="AF780" s="2" t="s">
        <v>4795</v>
      </c>
    </row>
    <row r="781" spans="1:32" x14ac:dyDescent="0.25">
      <c r="A781" s="2" t="s">
        <v>2851</v>
      </c>
      <c r="B781" s="3">
        <v>-1.0039214814799999</v>
      </c>
      <c r="C781" s="2" t="s">
        <v>2852</v>
      </c>
      <c r="D781" s="2" t="s">
        <v>2853</v>
      </c>
      <c r="E781" s="3" t="s">
        <v>536</v>
      </c>
      <c r="F781" s="3" t="s">
        <v>2805</v>
      </c>
      <c r="G781" s="3" t="s">
        <v>317</v>
      </c>
      <c r="H781" s="2" t="s">
        <v>2854</v>
      </c>
      <c r="I781" s="3">
        <v>2.9057931129699999E-2</v>
      </c>
      <c r="J781" s="3">
        <v>4.7460000000000002E-2</v>
      </c>
      <c r="K781" s="3">
        <v>2.0834166666699998</v>
      </c>
      <c r="L781" s="3">
        <v>1.0039214814799999</v>
      </c>
      <c r="M781" s="3" t="s">
        <v>536</v>
      </c>
      <c r="N781" s="3"/>
      <c r="O781" s="3" t="s">
        <v>2855</v>
      </c>
      <c r="P781" s="3" t="s">
        <v>2856</v>
      </c>
      <c r="Q781" s="3" t="s">
        <v>2857</v>
      </c>
      <c r="R781" s="3" t="s">
        <v>2858</v>
      </c>
      <c r="S781" s="3">
        <v>7.6588900000000004</v>
      </c>
      <c r="T781" s="3">
        <v>7.9737499999999999</v>
      </c>
      <c r="U781" s="3">
        <v>2.9057931129699999E-2</v>
      </c>
      <c r="V781" s="3">
        <v>1.35148576589E-2</v>
      </c>
      <c r="W781" s="3">
        <v>1.0794951851900001</v>
      </c>
      <c r="X781" s="2" t="s">
        <v>2859</v>
      </c>
      <c r="Y781" s="3" t="s">
        <v>2860</v>
      </c>
      <c r="Z781" s="3" t="s">
        <v>32</v>
      </c>
      <c r="AA781" s="3" t="s">
        <v>536</v>
      </c>
      <c r="AB781" s="3" t="s">
        <v>675</v>
      </c>
      <c r="AC781" s="3" t="s">
        <v>364</v>
      </c>
      <c r="AD781" s="3">
        <v>5</v>
      </c>
      <c r="AE781" s="2" t="s">
        <v>2852</v>
      </c>
      <c r="AF781" s="2" t="s">
        <v>2854</v>
      </c>
    </row>
    <row r="782" spans="1:32" x14ac:dyDescent="0.25">
      <c r="A782" s="2" t="s">
        <v>2881</v>
      </c>
      <c r="B782" s="3">
        <v>-1.01176666667</v>
      </c>
      <c r="C782" s="2" t="s">
        <v>2882</v>
      </c>
      <c r="D782" s="2" t="s">
        <v>2883</v>
      </c>
      <c r="E782" s="3" t="s">
        <v>427</v>
      </c>
      <c r="F782" s="3" t="s">
        <v>2805</v>
      </c>
      <c r="G782" s="3" t="s">
        <v>317</v>
      </c>
      <c r="H782" s="2" t="s">
        <v>2884</v>
      </c>
      <c r="I782" s="3">
        <v>1.5335712378000001E-2</v>
      </c>
      <c r="J782" s="3">
        <v>4.7553999999999999E-2</v>
      </c>
      <c r="K782" s="3">
        <v>4.21883333333E-2</v>
      </c>
      <c r="L782" s="3">
        <v>1.01176666667</v>
      </c>
      <c r="M782" s="3" t="s">
        <v>427</v>
      </c>
      <c r="N782" s="3"/>
      <c r="O782" s="3" t="s">
        <v>2885</v>
      </c>
      <c r="P782" s="3" t="s">
        <v>2886</v>
      </c>
      <c r="Q782" s="3" t="s">
        <v>2887</v>
      </c>
      <c r="R782" s="3" t="s">
        <v>2888</v>
      </c>
      <c r="S782" s="3">
        <v>6.9588349999999997</v>
      </c>
      <c r="T782" s="3">
        <v>8.8205266666700002</v>
      </c>
      <c r="U782" s="3">
        <v>1.5335712378000001E-2</v>
      </c>
      <c r="V782" s="3">
        <v>0.732573366748</v>
      </c>
      <c r="W782" s="3">
        <v>-0.96957833333300003</v>
      </c>
      <c r="X782" s="2" t="s">
        <v>2889</v>
      </c>
      <c r="Y782" s="3" t="s">
        <v>2890</v>
      </c>
      <c r="Z782" s="3" t="s">
        <v>32</v>
      </c>
      <c r="AA782" s="3" t="s">
        <v>422</v>
      </c>
      <c r="AB782" s="3" t="s">
        <v>475</v>
      </c>
      <c r="AC782" s="3" t="s">
        <v>531</v>
      </c>
      <c r="AD782" s="3">
        <v>5</v>
      </c>
      <c r="AE782" s="2" t="s">
        <v>2882</v>
      </c>
      <c r="AF782" s="2" t="s">
        <v>2884</v>
      </c>
    </row>
    <row r="783" spans="1:32" x14ac:dyDescent="0.25">
      <c r="A783" s="2" t="s">
        <v>4772</v>
      </c>
      <c r="B783" s="3">
        <v>-1.2894633333300001</v>
      </c>
      <c r="C783" s="2" t="s">
        <v>4773</v>
      </c>
      <c r="D783" s="2" t="s">
        <v>4774</v>
      </c>
      <c r="E783" s="3" t="s">
        <v>357</v>
      </c>
      <c r="F783" s="3" t="s">
        <v>2805</v>
      </c>
      <c r="G783" s="3" t="s">
        <v>317</v>
      </c>
      <c r="H783" s="2" t="s">
        <v>4775</v>
      </c>
      <c r="I783" s="3">
        <v>4.7836999999999998E-2</v>
      </c>
      <c r="J783" s="3">
        <v>4.7836999999999998E-2</v>
      </c>
      <c r="K783" s="3">
        <v>9.4056666666699998E-2</v>
      </c>
      <c r="L783" s="3">
        <v>1.2894633333300001</v>
      </c>
      <c r="M783" s="3" t="s">
        <v>357</v>
      </c>
      <c r="N783" s="3"/>
      <c r="O783" s="3" t="s">
        <v>344</v>
      </c>
      <c r="P783" s="3" t="s">
        <v>344</v>
      </c>
      <c r="Q783" s="3"/>
      <c r="R783" s="3" t="s">
        <v>344</v>
      </c>
      <c r="S783" s="3">
        <v>10.07568</v>
      </c>
      <c r="T783" s="3">
        <v>9.4316340000000007</v>
      </c>
      <c r="U783" s="3">
        <v>4.97178665632E-2</v>
      </c>
      <c r="V783" s="3">
        <v>0.76661526566000004</v>
      </c>
      <c r="W783" s="3">
        <v>-1.1954066666700001</v>
      </c>
      <c r="X783" s="2" t="s">
        <v>4776</v>
      </c>
      <c r="Y783" s="3" t="s">
        <v>4777</v>
      </c>
      <c r="Z783" s="3" t="s">
        <v>32</v>
      </c>
      <c r="AA783" s="3" t="s">
        <v>550</v>
      </c>
      <c r="AB783" s="3" t="s">
        <v>2124</v>
      </c>
      <c r="AC783" s="3" t="s">
        <v>1280</v>
      </c>
      <c r="AD783" s="3">
        <v>5</v>
      </c>
      <c r="AE783" s="2" t="s">
        <v>4773</v>
      </c>
      <c r="AF783" s="2" t="s">
        <v>4775</v>
      </c>
    </row>
    <row r="784" spans="1:32" x14ac:dyDescent="0.25">
      <c r="A784" s="2" t="s">
        <v>533</v>
      </c>
      <c r="B784" s="3">
        <v>2.1067404166700001</v>
      </c>
      <c r="C784" s="2" t="s">
        <v>534</v>
      </c>
      <c r="D784" s="2" t="s">
        <v>535</v>
      </c>
      <c r="E784" s="3" t="s">
        <v>536</v>
      </c>
      <c r="F784" s="3" t="s">
        <v>316</v>
      </c>
      <c r="G784" s="3" t="s">
        <v>317</v>
      </c>
      <c r="H784" s="2" t="s">
        <v>537</v>
      </c>
      <c r="I784" s="3">
        <v>4.1459155448699998E-2</v>
      </c>
      <c r="J784" s="3">
        <v>4.7890000000000002E-2</v>
      </c>
      <c r="K784" s="3">
        <v>-2.2197333333299998</v>
      </c>
      <c r="L784" s="3">
        <v>-2.1067404166700001</v>
      </c>
      <c r="M784" s="3"/>
      <c r="N784" s="3" t="s">
        <v>536</v>
      </c>
      <c r="O784" s="3" t="s">
        <v>538</v>
      </c>
      <c r="P784" s="3" t="s">
        <v>539</v>
      </c>
      <c r="Q784" s="3" t="s">
        <v>540</v>
      </c>
      <c r="R784" s="3" t="s">
        <v>344</v>
      </c>
      <c r="S784" s="3">
        <v>6.5085800000000003</v>
      </c>
      <c r="T784" s="3">
        <v>6.8764587500000003</v>
      </c>
      <c r="U784" s="3">
        <v>4.1459155448699998E-2</v>
      </c>
      <c r="V784" s="3">
        <v>6.4658247137300007E-2</v>
      </c>
      <c r="W784" s="3">
        <v>-0.112992916667</v>
      </c>
      <c r="X784" s="2" t="s">
        <v>541</v>
      </c>
      <c r="Y784" s="3" t="s">
        <v>542</v>
      </c>
      <c r="Z784" s="3" t="s">
        <v>32</v>
      </c>
      <c r="AA784" s="3" t="s">
        <v>536</v>
      </c>
      <c r="AB784" s="3"/>
      <c r="AC784" s="3" t="s">
        <v>325</v>
      </c>
      <c r="AD784" s="3">
        <v>2</v>
      </c>
      <c r="AE784" s="2" t="s">
        <v>534</v>
      </c>
      <c r="AF784" s="2" t="s">
        <v>537</v>
      </c>
    </row>
    <row r="785" spans="1:32" x14ac:dyDescent="0.25">
      <c r="A785" s="2" t="s">
        <v>3717</v>
      </c>
      <c r="B785" s="3">
        <v>-1.10600541667</v>
      </c>
      <c r="C785" s="2" t="s">
        <v>3718</v>
      </c>
      <c r="D785" s="2" t="s">
        <v>3719</v>
      </c>
      <c r="E785" s="3" t="s">
        <v>357</v>
      </c>
      <c r="F785" s="3" t="s">
        <v>2805</v>
      </c>
      <c r="G785" s="3" t="s">
        <v>317</v>
      </c>
      <c r="H785" s="2" t="s">
        <v>3720</v>
      </c>
      <c r="I785" s="3">
        <v>1.57552477473E-2</v>
      </c>
      <c r="J785" s="3">
        <v>4.7919000000000003E-2</v>
      </c>
      <c r="K785" s="3">
        <v>0.32901833333300001</v>
      </c>
      <c r="L785" s="3">
        <v>1.10600541667</v>
      </c>
      <c r="M785" s="3" t="s">
        <v>357</v>
      </c>
      <c r="N785" s="3"/>
      <c r="O785" s="3" t="s">
        <v>3721</v>
      </c>
      <c r="P785" s="3" t="s">
        <v>3722</v>
      </c>
      <c r="Q785" s="3" t="s">
        <v>3723</v>
      </c>
      <c r="R785" s="3" t="s">
        <v>3724</v>
      </c>
      <c r="S785" s="3">
        <v>6.2039949999999999</v>
      </c>
      <c r="T785" s="3">
        <v>7.5686312500000001</v>
      </c>
      <c r="U785" s="3">
        <v>1.57552477473E-2</v>
      </c>
      <c r="V785" s="3">
        <v>0.108278865355</v>
      </c>
      <c r="W785" s="3">
        <v>-0.77698708333300004</v>
      </c>
      <c r="X785" s="2" t="s">
        <v>3725</v>
      </c>
      <c r="Y785" s="3" t="s">
        <v>3726</v>
      </c>
      <c r="Z785" s="3" t="s">
        <v>32</v>
      </c>
      <c r="AA785" s="3" t="s">
        <v>3727</v>
      </c>
      <c r="AB785" s="3" t="s">
        <v>3728</v>
      </c>
      <c r="AC785" s="3" t="s">
        <v>407</v>
      </c>
      <c r="AD785" s="3">
        <v>5</v>
      </c>
      <c r="AE785" s="2" t="s">
        <v>3718</v>
      </c>
      <c r="AF785" s="2" t="s">
        <v>3720</v>
      </c>
    </row>
    <row r="786" spans="1:32" x14ac:dyDescent="0.25">
      <c r="A786" s="2" t="s">
        <v>1901</v>
      </c>
      <c r="B786" s="3">
        <v>1.1960966666699999</v>
      </c>
      <c r="C786" s="2" t="s">
        <v>1902</v>
      </c>
      <c r="D786" s="2" t="s">
        <v>1903</v>
      </c>
      <c r="E786" s="3" t="s">
        <v>1571</v>
      </c>
      <c r="F786" s="3" t="s">
        <v>316</v>
      </c>
      <c r="G786" s="3" t="s">
        <v>317</v>
      </c>
      <c r="H786" s="2" t="s">
        <v>1904</v>
      </c>
      <c r="I786" s="3">
        <v>1.69741361443E-2</v>
      </c>
      <c r="J786" s="3">
        <v>4.8046999999999999E-2</v>
      </c>
      <c r="K786" s="3">
        <v>-1.2296716666700001</v>
      </c>
      <c r="L786" s="3">
        <v>-1.1960966666699999</v>
      </c>
      <c r="M786" s="3"/>
      <c r="N786" s="3" t="s">
        <v>1571</v>
      </c>
      <c r="O786" s="3" t="s">
        <v>1905</v>
      </c>
      <c r="P786" s="3" t="s">
        <v>1906</v>
      </c>
      <c r="Q786" s="3" t="s">
        <v>1907</v>
      </c>
      <c r="R786" s="3" t="s">
        <v>344</v>
      </c>
      <c r="S786" s="3">
        <v>6.362895</v>
      </c>
      <c r="T786" s="3">
        <v>8.3094783333300004</v>
      </c>
      <c r="U786" s="3">
        <v>1.69741361443E-2</v>
      </c>
      <c r="V786" s="3">
        <v>1.43590649451E-2</v>
      </c>
      <c r="W786" s="3">
        <v>-3.3575000000000001E-2</v>
      </c>
      <c r="X786" s="2" t="s">
        <v>1908</v>
      </c>
      <c r="Y786" s="3"/>
      <c r="Z786" s="3" t="s">
        <v>32</v>
      </c>
      <c r="AA786" s="3"/>
      <c r="AB786" s="3"/>
      <c r="AC786" s="3" t="s">
        <v>329</v>
      </c>
      <c r="AD786" s="3">
        <v>2</v>
      </c>
      <c r="AE786" s="2" t="s">
        <v>1902</v>
      </c>
      <c r="AF786" s="2" t="s">
        <v>1904</v>
      </c>
    </row>
    <row r="787" spans="1:32" x14ac:dyDescent="0.25">
      <c r="A787" s="2" t="s">
        <v>3830</v>
      </c>
      <c r="B787" s="3">
        <v>-1.1142705555600001</v>
      </c>
      <c r="C787" s="2" t="s">
        <v>3831</v>
      </c>
      <c r="D787" s="2" t="s">
        <v>3832</v>
      </c>
      <c r="E787" s="3" t="s">
        <v>346</v>
      </c>
      <c r="F787" s="3" t="s">
        <v>2805</v>
      </c>
      <c r="G787" s="3" t="s">
        <v>317</v>
      </c>
      <c r="H787" s="2" t="s">
        <v>3833</v>
      </c>
      <c r="I787" s="3">
        <v>1.26876573451E-2</v>
      </c>
      <c r="J787" s="3">
        <v>4.8068E-2</v>
      </c>
      <c r="K787" s="3">
        <v>0.26617666666700002</v>
      </c>
      <c r="L787" s="3">
        <v>1.1142705555600001</v>
      </c>
      <c r="M787" s="3" t="s">
        <v>346</v>
      </c>
      <c r="N787" s="3"/>
      <c r="O787" s="3" t="s">
        <v>3834</v>
      </c>
      <c r="P787" s="3" t="s">
        <v>3835</v>
      </c>
      <c r="Q787" s="3" t="s">
        <v>3836</v>
      </c>
      <c r="R787" s="3" t="s">
        <v>344</v>
      </c>
      <c r="S787" s="3">
        <v>12.53989</v>
      </c>
      <c r="T787" s="3">
        <v>10.003954999999999</v>
      </c>
      <c r="U787" s="3">
        <v>1.26876573451E-2</v>
      </c>
      <c r="V787" s="3">
        <v>0.37341572015000002</v>
      </c>
      <c r="W787" s="3">
        <v>-0.84809388888899995</v>
      </c>
      <c r="X787" s="2" t="s">
        <v>3837</v>
      </c>
      <c r="Y787" s="3" t="s">
        <v>3838</v>
      </c>
      <c r="Z787" s="3" t="s">
        <v>32</v>
      </c>
      <c r="AA787" s="3" t="s">
        <v>346</v>
      </c>
      <c r="AB787" s="3" t="s">
        <v>1506</v>
      </c>
      <c r="AC787" s="3" t="s">
        <v>407</v>
      </c>
      <c r="AD787" s="3">
        <v>5</v>
      </c>
      <c r="AE787" s="2" t="s">
        <v>3831</v>
      </c>
      <c r="AF787" s="2" t="s">
        <v>3833</v>
      </c>
    </row>
    <row r="788" spans="1:32" x14ac:dyDescent="0.25">
      <c r="A788" s="2" t="s">
        <v>3006</v>
      </c>
      <c r="B788" s="3">
        <v>-1.0274972222200001</v>
      </c>
      <c r="C788" s="2" t="s">
        <v>3007</v>
      </c>
      <c r="D788" s="2" t="s">
        <v>3008</v>
      </c>
      <c r="E788" s="3" t="s">
        <v>582</v>
      </c>
      <c r="F788" s="3" t="s">
        <v>2805</v>
      </c>
      <c r="G788" s="3" t="s">
        <v>317</v>
      </c>
      <c r="H788" s="2" t="s">
        <v>3009</v>
      </c>
      <c r="I788" s="3">
        <v>1.3234565783499999E-2</v>
      </c>
      <c r="J788" s="3">
        <v>4.8184999999999999E-2</v>
      </c>
      <c r="K788" s="3">
        <v>-0.13467333333299999</v>
      </c>
      <c r="L788" s="3">
        <v>1.0274972222200001</v>
      </c>
      <c r="M788" s="3" t="s">
        <v>582</v>
      </c>
      <c r="N788" s="3"/>
      <c r="O788" s="3" t="s">
        <v>3010</v>
      </c>
      <c r="P788" s="3" t="s">
        <v>3011</v>
      </c>
      <c r="Q788" s="3" t="s">
        <v>3012</v>
      </c>
      <c r="R788" s="3" t="s">
        <v>3013</v>
      </c>
      <c r="S788" s="3">
        <v>7.3296000000000001</v>
      </c>
      <c r="T788" s="3">
        <v>8.5322549999999993</v>
      </c>
      <c r="U788" s="3">
        <v>1.3234565783499999E-2</v>
      </c>
      <c r="V788" s="3">
        <v>0.40439012502299998</v>
      </c>
      <c r="W788" s="3">
        <v>-1.1621705555599999</v>
      </c>
      <c r="X788" s="2" t="s">
        <v>3014</v>
      </c>
      <c r="Y788" s="3" t="s">
        <v>3015</v>
      </c>
      <c r="Z788" s="3" t="s">
        <v>32</v>
      </c>
      <c r="AA788" s="3" t="s">
        <v>582</v>
      </c>
      <c r="AB788" s="3"/>
      <c r="AC788" s="3" t="s">
        <v>1690</v>
      </c>
      <c r="AD788" s="3">
        <v>2</v>
      </c>
      <c r="AE788" s="2" t="s">
        <v>3007</v>
      </c>
      <c r="AF788" s="2" t="s">
        <v>3009</v>
      </c>
    </row>
    <row r="789" spans="1:32" x14ac:dyDescent="0.25">
      <c r="A789" s="2" t="s">
        <v>2609</v>
      </c>
      <c r="B789" s="3">
        <v>1.0389758333300001</v>
      </c>
      <c r="C789" s="2" t="s">
        <v>2610</v>
      </c>
      <c r="D789" s="2" t="s">
        <v>2611</v>
      </c>
      <c r="E789" s="3" t="s">
        <v>611</v>
      </c>
      <c r="F789" s="3" t="s">
        <v>316</v>
      </c>
      <c r="G789" s="3" t="s">
        <v>317</v>
      </c>
      <c r="H789" s="2" t="s">
        <v>2612</v>
      </c>
      <c r="I789" s="3">
        <v>3.0524033428499998E-2</v>
      </c>
      <c r="J789" s="3">
        <v>4.8375000000000001E-2</v>
      </c>
      <c r="K789" s="3">
        <v>-0.795406666667</v>
      </c>
      <c r="L789" s="3">
        <v>-1.0389758333300001</v>
      </c>
      <c r="M789" s="3"/>
      <c r="N789" s="3" t="s">
        <v>611</v>
      </c>
      <c r="O789" s="3" t="s">
        <v>2613</v>
      </c>
      <c r="P789" s="3" t="s">
        <v>2614</v>
      </c>
      <c r="Q789" s="3" t="s">
        <v>2615</v>
      </c>
      <c r="R789" s="3" t="s">
        <v>344</v>
      </c>
      <c r="S789" s="3">
        <v>8.1307399999999994</v>
      </c>
      <c r="T789" s="3">
        <v>8.3754775000000006</v>
      </c>
      <c r="U789" s="3">
        <v>3.0524033428499998E-2</v>
      </c>
      <c r="V789" s="3">
        <v>4.5717322503999999E-2</v>
      </c>
      <c r="W789" s="3">
        <v>0.24356916666699999</v>
      </c>
      <c r="X789" s="2" t="s">
        <v>2616</v>
      </c>
      <c r="Y789" s="3" t="s">
        <v>2617</v>
      </c>
      <c r="Z789" s="3" t="s">
        <v>32</v>
      </c>
      <c r="AA789" s="3" t="s">
        <v>611</v>
      </c>
      <c r="AB789" s="3"/>
      <c r="AC789" s="3" t="s">
        <v>1127</v>
      </c>
      <c r="AD789" s="3">
        <v>2</v>
      </c>
      <c r="AE789" s="2" t="s">
        <v>2610</v>
      </c>
      <c r="AF789" s="2" t="s">
        <v>2612</v>
      </c>
    </row>
    <row r="790" spans="1:32" x14ac:dyDescent="0.25">
      <c r="A790" s="2" t="s">
        <v>5468</v>
      </c>
      <c r="B790" s="3">
        <v>-1.51900722222</v>
      </c>
      <c r="C790" s="2" t="s">
        <v>5469</v>
      </c>
      <c r="D790" s="2" t="s">
        <v>5470</v>
      </c>
      <c r="E790" s="3" t="s">
        <v>329</v>
      </c>
      <c r="F790" s="3" t="s">
        <v>2805</v>
      </c>
      <c r="G790" s="3" t="s">
        <v>317</v>
      </c>
      <c r="H790" s="2" t="s">
        <v>5471</v>
      </c>
      <c r="I790" s="3">
        <v>3.1492923504500003E-2</v>
      </c>
      <c r="J790" s="3">
        <v>4.8618000000000001E-2</v>
      </c>
      <c r="K790" s="3">
        <v>5.3324999999999997E-2</v>
      </c>
      <c r="L790" s="3">
        <v>1.51900722222</v>
      </c>
      <c r="M790" s="3" t="s">
        <v>329</v>
      </c>
      <c r="N790" s="3"/>
      <c r="O790" s="3" t="s">
        <v>5472</v>
      </c>
      <c r="P790" s="3" t="s">
        <v>5473</v>
      </c>
      <c r="Q790" s="3" t="s">
        <v>5474</v>
      </c>
      <c r="R790" s="3" t="s">
        <v>344</v>
      </c>
      <c r="S790" s="3">
        <v>9.0931949999999997</v>
      </c>
      <c r="T790" s="3">
        <v>7.9542299999999999</v>
      </c>
      <c r="U790" s="3">
        <v>3.1492923504500003E-2</v>
      </c>
      <c r="V790" s="3">
        <v>0.70153336789300003</v>
      </c>
      <c r="W790" s="3">
        <v>-1.4656822222200001</v>
      </c>
      <c r="X790" s="2" t="s">
        <v>5475</v>
      </c>
      <c r="Y790" s="3" t="s">
        <v>5476</v>
      </c>
      <c r="Z790" s="3" t="s">
        <v>32</v>
      </c>
      <c r="AA790" s="3" t="s">
        <v>329</v>
      </c>
      <c r="AB790" s="3"/>
      <c r="AC790" s="3" t="s">
        <v>536</v>
      </c>
      <c r="AD790" s="3">
        <v>2</v>
      </c>
      <c r="AE790" s="2" t="s">
        <v>5469</v>
      </c>
      <c r="AF790" s="2" t="s">
        <v>5471</v>
      </c>
    </row>
    <row r="791" spans="1:32" x14ac:dyDescent="0.25">
      <c r="A791" s="2" t="s">
        <v>3531</v>
      </c>
      <c r="B791" s="3">
        <v>-1.08623</v>
      </c>
      <c r="C791" s="2" t="s">
        <v>3532</v>
      </c>
      <c r="D791" s="2" t="s">
        <v>3533</v>
      </c>
      <c r="E791" s="3" t="s">
        <v>428</v>
      </c>
      <c r="F791" s="3" t="s">
        <v>2805</v>
      </c>
      <c r="G791" s="3" t="s">
        <v>317</v>
      </c>
      <c r="H791" s="2" t="s">
        <v>3534</v>
      </c>
      <c r="I791" s="3">
        <v>1.45529432341E-2</v>
      </c>
      <c r="J791" s="3">
        <v>4.8633000000000003E-2</v>
      </c>
      <c r="K791" s="3">
        <v>0.98789666666700005</v>
      </c>
      <c r="L791" s="3">
        <v>1.08623</v>
      </c>
      <c r="M791" s="3" t="s">
        <v>428</v>
      </c>
      <c r="N791" s="3"/>
      <c r="O791" s="3" t="s">
        <v>3535</v>
      </c>
      <c r="P791" s="3" t="s">
        <v>3536</v>
      </c>
      <c r="Q791" s="3" t="s">
        <v>3537</v>
      </c>
      <c r="R791" s="3" t="s">
        <v>344</v>
      </c>
      <c r="S791" s="3">
        <v>7.3789899999999999</v>
      </c>
      <c r="T791" s="3">
        <v>12.39301</v>
      </c>
      <c r="U791" s="3">
        <v>1.45529432341E-2</v>
      </c>
      <c r="V791" s="3">
        <v>3.0650059177100002E-2</v>
      </c>
      <c r="W791" s="3">
        <v>-9.8333333333299994E-2</v>
      </c>
      <c r="X791" s="2" t="s">
        <v>3538</v>
      </c>
      <c r="Y791" s="3" t="s">
        <v>3539</v>
      </c>
      <c r="Z791" s="3" t="s">
        <v>32</v>
      </c>
      <c r="AA791" s="3" t="s">
        <v>428</v>
      </c>
      <c r="AB791" s="3" t="s">
        <v>453</v>
      </c>
      <c r="AC791" s="3" t="s">
        <v>349</v>
      </c>
      <c r="AD791" s="3">
        <v>3</v>
      </c>
      <c r="AE791" s="2" t="s">
        <v>3532</v>
      </c>
      <c r="AF791" s="2" t="s">
        <v>3534</v>
      </c>
    </row>
    <row r="792" spans="1:32" x14ac:dyDescent="0.25">
      <c r="A792" s="2" t="s">
        <v>4602</v>
      </c>
      <c r="B792" s="3">
        <v>-1.4780111111100001</v>
      </c>
      <c r="C792" s="2" t="s">
        <v>4603</v>
      </c>
      <c r="D792" s="2" t="s">
        <v>4604</v>
      </c>
      <c r="E792" s="3" t="s">
        <v>652</v>
      </c>
      <c r="F792" s="3" t="s">
        <v>2805</v>
      </c>
      <c r="G792" s="3" t="s">
        <v>317</v>
      </c>
      <c r="H792" s="2" t="s">
        <v>5327</v>
      </c>
      <c r="I792" s="3">
        <v>1.3083761944100001E-2</v>
      </c>
      <c r="J792" s="3">
        <v>4.8735000000000001E-2</v>
      </c>
      <c r="K792" s="3">
        <v>0.31565833333299997</v>
      </c>
      <c r="L792" s="3">
        <v>1.4780111111100001</v>
      </c>
      <c r="M792" s="3" t="s">
        <v>652</v>
      </c>
      <c r="N792" s="3"/>
      <c r="O792" s="3" t="s">
        <v>344</v>
      </c>
      <c r="P792" s="3" t="s">
        <v>344</v>
      </c>
      <c r="Q792" s="3"/>
      <c r="R792" s="3" t="s">
        <v>344</v>
      </c>
      <c r="S792" s="3">
        <v>8.9973150000000004</v>
      </c>
      <c r="T792" s="3">
        <v>9.6258683333300006</v>
      </c>
      <c r="U792" s="3">
        <v>1.3083761944100001E-2</v>
      </c>
      <c r="V792" s="3">
        <v>0.36746725275699998</v>
      </c>
      <c r="W792" s="3">
        <v>-1.16235277778</v>
      </c>
      <c r="X792" s="2" t="s">
        <v>4609</v>
      </c>
      <c r="Y792" s="3" t="s">
        <v>5328</v>
      </c>
      <c r="Z792" s="3" t="s">
        <v>32</v>
      </c>
      <c r="AA792" s="3" t="s">
        <v>652</v>
      </c>
      <c r="AB792" s="3" t="s">
        <v>395</v>
      </c>
      <c r="AC792" s="3" t="s">
        <v>1340</v>
      </c>
      <c r="AD792" s="3">
        <v>3</v>
      </c>
      <c r="AE792" s="2" t="s">
        <v>4603</v>
      </c>
      <c r="AF792" s="2" t="s">
        <v>5327</v>
      </c>
    </row>
    <row r="793" spans="1:32" x14ac:dyDescent="0.25">
      <c r="A793" s="2" t="s">
        <v>4363</v>
      </c>
      <c r="B793" s="3">
        <v>-1.2755825000000001</v>
      </c>
      <c r="C793" s="2" t="s">
        <v>4364</v>
      </c>
      <c r="D793" s="2" t="s">
        <v>4365</v>
      </c>
      <c r="E793" s="3" t="s">
        <v>1306</v>
      </c>
      <c r="F793" s="3" t="s">
        <v>2805</v>
      </c>
      <c r="G793" s="3" t="s">
        <v>317</v>
      </c>
      <c r="H793" s="2" t="s">
        <v>4720</v>
      </c>
      <c r="I793" s="3">
        <v>3.2471161378599997E-2</v>
      </c>
      <c r="J793" s="3">
        <v>4.8764000000000002E-2</v>
      </c>
      <c r="K793" s="3">
        <v>0.29543999999999998</v>
      </c>
      <c r="L793" s="3">
        <v>1.2755825000000001</v>
      </c>
      <c r="M793" s="3" t="s">
        <v>1306</v>
      </c>
      <c r="N793" s="3"/>
      <c r="O793" s="3" t="s">
        <v>4367</v>
      </c>
      <c r="P793" s="3" t="s">
        <v>4368</v>
      </c>
      <c r="Q793" s="3" t="s">
        <v>4369</v>
      </c>
      <c r="R793" s="3" t="s">
        <v>853</v>
      </c>
      <c r="S793" s="3">
        <v>7.1738900000000001</v>
      </c>
      <c r="T793" s="3">
        <v>9.0753199999999996</v>
      </c>
      <c r="U793" s="3">
        <v>3.2471161378599997E-2</v>
      </c>
      <c r="V793" s="3">
        <v>9.5516298643399999E-2</v>
      </c>
      <c r="W793" s="3">
        <v>-0.98014250000000003</v>
      </c>
      <c r="X793" s="2" t="s">
        <v>4370</v>
      </c>
      <c r="Y793" s="3" t="s">
        <v>4721</v>
      </c>
      <c r="Z793" s="3" t="s">
        <v>32</v>
      </c>
      <c r="AA793" s="3" t="s">
        <v>1306</v>
      </c>
      <c r="AB793" s="3"/>
      <c r="AC793" s="3" t="s">
        <v>4372</v>
      </c>
      <c r="AD793" s="3">
        <v>2</v>
      </c>
      <c r="AE793" s="2" t="s">
        <v>4364</v>
      </c>
      <c r="AF793" s="2" t="s">
        <v>4720</v>
      </c>
    </row>
    <row r="794" spans="1:32" x14ac:dyDescent="0.25">
      <c r="A794" s="2" t="s">
        <v>4161</v>
      </c>
      <c r="B794" s="3">
        <v>-1.1684701851899999</v>
      </c>
      <c r="C794" s="2" t="s">
        <v>4162</v>
      </c>
      <c r="D794" s="2" t="s">
        <v>4163</v>
      </c>
      <c r="E794" s="3" t="s">
        <v>346</v>
      </c>
      <c r="F794" s="3" t="s">
        <v>2805</v>
      </c>
      <c r="G794" s="3" t="s">
        <v>317</v>
      </c>
      <c r="H794" s="2" t="s">
        <v>4164</v>
      </c>
      <c r="I794" s="3">
        <v>1.8664063231099998E-2</v>
      </c>
      <c r="J794" s="3">
        <v>4.8918999999999997E-2</v>
      </c>
      <c r="K794" s="3">
        <v>0.39179333333299998</v>
      </c>
      <c r="L794" s="3">
        <v>1.1684701851899999</v>
      </c>
      <c r="M794" s="3" t="s">
        <v>346</v>
      </c>
      <c r="N794" s="3"/>
      <c r="O794" s="3" t="s">
        <v>4165</v>
      </c>
      <c r="P794" s="3" t="s">
        <v>4166</v>
      </c>
      <c r="Q794" s="3" t="s">
        <v>4167</v>
      </c>
      <c r="R794" s="3" t="s">
        <v>344</v>
      </c>
      <c r="S794" s="3">
        <v>9.2454000000000001</v>
      </c>
      <c r="T794" s="3">
        <v>9.0738772222200001</v>
      </c>
      <c r="U794" s="3">
        <v>1.8664063231099998E-2</v>
      </c>
      <c r="V794" s="3">
        <v>0.173288196719</v>
      </c>
      <c r="W794" s="3">
        <v>-0.77667685185199997</v>
      </c>
      <c r="X794" s="2" t="s">
        <v>4168</v>
      </c>
      <c r="Y794" s="3" t="s">
        <v>4169</v>
      </c>
      <c r="Z794" s="3" t="s">
        <v>32</v>
      </c>
      <c r="AA794" s="3" t="s">
        <v>346</v>
      </c>
      <c r="AB794" s="3" t="s">
        <v>372</v>
      </c>
      <c r="AC794" s="3" t="s">
        <v>1088</v>
      </c>
      <c r="AD794" s="3">
        <v>4</v>
      </c>
      <c r="AE794" s="2" t="s">
        <v>4162</v>
      </c>
      <c r="AF794" s="2" t="s">
        <v>4164</v>
      </c>
    </row>
    <row r="795" spans="1:32" x14ac:dyDescent="0.25">
      <c r="A795" s="2" t="s">
        <v>3591</v>
      </c>
      <c r="B795" s="3">
        <v>-1.18630666667</v>
      </c>
      <c r="C795" s="2" t="s">
        <v>3592</v>
      </c>
      <c r="D795" s="2" t="s">
        <v>3593</v>
      </c>
      <c r="E795" s="3" t="s">
        <v>4266</v>
      </c>
      <c r="F795" s="3" t="s">
        <v>2805</v>
      </c>
      <c r="G795" s="3" t="s">
        <v>317</v>
      </c>
      <c r="H795" s="2" t="s">
        <v>4267</v>
      </c>
      <c r="I795" s="3">
        <v>3.4483862077299997E-2</v>
      </c>
      <c r="J795" s="3">
        <v>4.8919999999999998E-2</v>
      </c>
      <c r="K795" s="3">
        <v>-0.22854666666699999</v>
      </c>
      <c r="L795" s="3">
        <v>1.18630666667</v>
      </c>
      <c r="M795" s="3" t="s">
        <v>4266</v>
      </c>
      <c r="N795" s="3"/>
      <c r="O795" s="3" t="s">
        <v>4268</v>
      </c>
      <c r="P795" s="3" t="s">
        <v>4269</v>
      </c>
      <c r="Q795" s="3" t="s">
        <v>4270</v>
      </c>
      <c r="R795" s="3" t="s">
        <v>344</v>
      </c>
      <c r="S795" s="3">
        <v>7.0570599999999999</v>
      </c>
      <c r="T795" s="3">
        <v>10.506634999999999</v>
      </c>
      <c r="U795" s="3">
        <v>3.4483862077299997E-2</v>
      </c>
      <c r="V795" s="3">
        <v>0.36562023093599999</v>
      </c>
      <c r="W795" s="3">
        <v>-1.41485333333</v>
      </c>
      <c r="X795" s="2" t="s">
        <v>3598</v>
      </c>
      <c r="Y795" s="3" t="s">
        <v>4271</v>
      </c>
      <c r="Z795" s="3" t="s">
        <v>32</v>
      </c>
      <c r="AA795" s="3" t="s">
        <v>3601</v>
      </c>
      <c r="AB795" s="3"/>
      <c r="AC795" s="3" t="s">
        <v>3601</v>
      </c>
      <c r="AD795" s="3">
        <v>2</v>
      </c>
      <c r="AE795" s="2" t="s">
        <v>3592</v>
      </c>
      <c r="AF795" s="2" t="s">
        <v>4267</v>
      </c>
    </row>
    <row r="796" spans="1:32" x14ac:dyDescent="0.25">
      <c r="A796" s="2" t="s">
        <v>5788</v>
      </c>
      <c r="B796" s="3">
        <v>-1.7243205555600001</v>
      </c>
      <c r="C796" s="2" t="s">
        <v>5789</v>
      </c>
      <c r="D796" s="2" t="s">
        <v>5790</v>
      </c>
      <c r="E796" s="3" t="s">
        <v>596</v>
      </c>
      <c r="F796" s="3" t="s">
        <v>2805</v>
      </c>
      <c r="G796" s="3" t="s">
        <v>317</v>
      </c>
      <c r="H796" s="2" t="s">
        <v>5791</v>
      </c>
      <c r="I796" s="3">
        <v>3.1277340227699998E-2</v>
      </c>
      <c r="J796" s="3">
        <v>4.8958000000000002E-2</v>
      </c>
      <c r="K796" s="3">
        <v>0.75905500000000004</v>
      </c>
      <c r="L796" s="3">
        <v>1.7243205555600001</v>
      </c>
      <c r="M796" s="3" t="s">
        <v>596</v>
      </c>
      <c r="N796" s="3"/>
      <c r="O796" s="3" t="s">
        <v>5792</v>
      </c>
      <c r="P796" s="3" t="s">
        <v>344</v>
      </c>
      <c r="Q796" s="3" t="s">
        <v>5793</v>
      </c>
      <c r="R796" s="3" t="s">
        <v>344</v>
      </c>
      <c r="S796" s="3">
        <v>5.4055049999999998</v>
      </c>
      <c r="T796" s="3">
        <v>6.8168266666699999</v>
      </c>
      <c r="U796" s="3">
        <v>3.1277340227699998E-2</v>
      </c>
      <c r="V796" s="3">
        <v>4.0191664949799998E-2</v>
      </c>
      <c r="W796" s="3">
        <v>-0.96526555555600002</v>
      </c>
      <c r="X796" s="2" t="s">
        <v>5794</v>
      </c>
      <c r="Y796" s="3" t="s">
        <v>5795</v>
      </c>
      <c r="Z796" s="3" t="s">
        <v>32</v>
      </c>
      <c r="AA796" s="3" t="s">
        <v>2360</v>
      </c>
      <c r="AB796" s="3" t="s">
        <v>462</v>
      </c>
      <c r="AC796" s="3" t="s">
        <v>2360</v>
      </c>
      <c r="AD796" s="3">
        <v>4</v>
      </c>
      <c r="AE796" s="2" t="s">
        <v>5789</v>
      </c>
      <c r="AF796" s="2" t="s">
        <v>5791</v>
      </c>
    </row>
    <row r="797" spans="1:32" x14ac:dyDescent="0.25">
      <c r="A797" s="2" t="s">
        <v>347</v>
      </c>
      <c r="B797" s="3">
        <v>-1.51718166667</v>
      </c>
      <c r="C797" s="2" t="s">
        <v>109</v>
      </c>
      <c r="D797" s="2" t="s">
        <v>348</v>
      </c>
      <c r="E797" s="3" t="s">
        <v>1795</v>
      </c>
      <c r="F797" s="3" t="s">
        <v>2805</v>
      </c>
      <c r="G797" s="3" t="s">
        <v>317</v>
      </c>
      <c r="H797" s="2" t="s">
        <v>5464</v>
      </c>
      <c r="I797" s="3">
        <v>3.2007666222700001E-2</v>
      </c>
      <c r="J797" s="3">
        <v>4.9014000000000002E-2</v>
      </c>
      <c r="K797" s="3">
        <v>0.26492166666700001</v>
      </c>
      <c r="L797" s="3">
        <v>1.51718166667</v>
      </c>
      <c r="M797" s="3" t="s">
        <v>1795</v>
      </c>
      <c r="N797" s="3"/>
      <c r="O797" s="3" t="s">
        <v>5465</v>
      </c>
      <c r="P797" s="3" t="s">
        <v>5220</v>
      </c>
      <c r="Q797" s="3" t="s">
        <v>5466</v>
      </c>
      <c r="R797" s="3" t="s">
        <v>344</v>
      </c>
      <c r="S797" s="3">
        <v>6.719455</v>
      </c>
      <c r="T797" s="3">
        <v>7.8567824999999996</v>
      </c>
      <c r="U797" s="3">
        <v>3.2007666222700001E-2</v>
      </c>
      <c r="V797" s="3">
        <v>0.36614971425800003</v>
      </c>
      <c r="W797" s="3">
        <v>-1.2522599999999999</v>
      </c>
      <c r="X797" s="2" t="s">
        <v>354</v>
      </c>
      <c r="Y797" s="3" t="s">
        <v>5467</v>
      </c>
      <c r="Z797" s="3" t="s">
        <v>32</v>
      </c>
      <c r="AA797" s="3" t="s">
        <v>356</v>
      </c>
      <c r="AB797" s="3"/>
      <c r="AC797" s="3" t="s">
        <v>356</v>
      </c>
      <c r="AD797" s="3">
        <v>2</v>
      </c>
      <c r="AE797" s="2" t="s">
        <v>109</v>
      </c>
      <c r="AF797" s="2" t="s">
        <v>5464</v>
      </c>
    </row>
    <row r="798" spans="1:32" x14ac:dyDescent="0.25">
      <c r="A798" s="2" t="s">
        <v>1518</v>
      </c>
      <c r="B798" s="3">
        <v>1.3150841666699999</v>
      </c>
      <c r="C798" s="2" t="s">
        <v>1519</v>
      </c>
      <c r="D798" s="2" t="s">
        <v>1520</v>
      </c>
      <c r="E798" s="3" t="s">
        <v>840</v>
      </c>
      <c r="F798" s="3" t="s">
        <v>316</v>
      </c>
      <c r="G798" s="3" t="s">
        <v>317</v>
      </c>
      <c r="H798" s="2" t="s">
        <v>1521</v>
      </c>
      <c r="I798" s="3">
        <v>3.83595592402E-2</v>
      </c>
      <c r="J798" s="3">
        <v>4.9105999999999997E-2</v>
      </c>
      <c r="K798" s="3">
        <v>-1.6290416666700001</v>
      </c>
      <c r="L798" s="3">
        <v>-1.3150841666699999</v>
      </c>
      <c r="M798" s="3"/>
      <c r="N798" s="3" t="s">
        <v>840</v>
      </c>
      <c r="O798" s="3" t="s">
        <v>1522</v>
      </c>
      <c r="P798" s="3" t="s">
        <v>1523</v>
      </c>
      <c r="Q798" s="3" t="s">
        <v>1524</v>
      </c>
      <c r="R798" s="3" t="s">
        <v>1525</v>
      </c>
      <c r="S798" s="3">
        <v>7.9965250000000001</v>
      </c>
      <c r="T798" s="3">
        <v>9.7881774999999998</v>
      </c>
      <c r="U798" s="3">
        <v>3.83595592402E-2</v>
      </c>
      <c r="V798" s="3">
        <v>8.1676051595700003E-2</v>
      </c>
      <c r="W798" s="3">
        <v>-0.3139575</v>
      </c>
      <c r="X798" s="2" t="s">
        <v>1526</v>
      </c>
      <c r="Y798" s="3" t="s">
        <v>1527</v>
      </c>
      <c r="Z798" s="3" t="s">
        <v>32</v>
      </c>
      <c r="AA798" s="3" t="s">
        <v>840</v>
      </c>
      <c r="AB798" s="3"/>
      <c r="AC798" s="3" t="s">
        <v>922</v>
      </c>
      <c r="AD798" s="3">
        <v>2</v>
      </c>
      <c r="AE798" s="2" t="s">
        <v>1519</v>
      </c>
      <c r="AF798" s="2" t="s">
        <v>1521</v>
      </c>
    </row>
    <row r="799" spans="1:32" x14ac:dyDescent="0.25">
      <c r="A799" s="2" t="s">
        <v>377</v>
      </c>
      <c r="B799" s="3">
        <v>2.7185657936499998</v>
      </c>
      <c r="C799" s="2" t="s">
        <v>36</v>
      </c>
      <c r="D799" s="2" t="s">
        <v>378</v>
      </c>
      <c r="E799" s="3" t="s">
        <v>379</v>
      </c>
      <c r="F799" s="3" t="s">
        <v>316</v>
      </c>
      <c r="G799" s="3" t="s">
        <v>317</v>
      </c>
      <c r="H799" s="2" t="s">
        <v>380</v>
      </c>
      <c r="I799" s="3">
        <v>2.49479449885E-2</v>
      </c>
      <c r="J799" s="3">
        <v>4.9113999999999998E-2</v>
      </c>
      <c r="K799" s="3">
        <v>-2.4266649999999998</v>
      </c>
      <c r="L799" s="3">
        <v>-2.7185657936499998</v>
      </c>
      <c r="M799" s="3"/>
      <c r="N799" s="3" t="s">
        <v>379</v>
      </c>
      <c r="O799" s="3" t="s">
        <v>381</v>
      </c>
      <c r="P799" s="3" t="s">
        <v>382</v>
      </c>
      <c r="Q799" s="3" t="s">
        <v>383</v>
      </c>
      <c r="R799" s="3" t="s">
        <v>384</v>
      </c>
      <c r="S799" s="3">
        <v>6.2632050000000001</v>
      </c>
      <c r="T799" s="3">
        <v>7.8361292857100002</v>
      </c>
      <c r="U799" s="3">
        <v>2.49479449885E-2</v>
      </c>
      <c r="V799" s="3">
        <v>9.5458666286600005E-2</v>
      </c>
      <c r="W799" s="3">
        <v>0.29190079365100002</v>
      </c>
      <c r="X799" s="2" t="s">
        <v>385</v>
      </c>
      <c r="Y799" s="3" t="s">
        <v>386</v>
      </c>
      <c r="Z799" s="3" t="s">
        <v>31</v>
      </c>
      <c r="AA799" s="3" t="s">
        <v>379</v>
      </c>
      <c r="AB799" s="3"/>
      <c r="AC799" s="3" t="s">
        <v>387</v>
      </c>
      <c r="AD799" s="3">
        <v>2</v>
      </c>
      <c r="AE799" s="2" t="s">
        <v>36</v>
      </c>
      <c r="AF799" s="2" t="s">
        <v>380</v>
      </c>
    </row>
    <row r="800" spans="1:32" x14ac:dyDescent="0.25">
      <c r="A800" s="2" t="s">
        <v>5088</v>
      </c>
      <c r="B800" s="3">
        <v>-1.385229</v>
      </c>
      <c r="C800" s="2" t="s">
        <v>5089</v>
      </c>
      <c r="D800" s="2" t="s">
        <v>5090</v>
      </c>
      <c r="E800" s="3" t="s">
        <v>652</v>
      </c>
      <c r="F800" s="3" t="s">
        <v>2805</v>
      </c>
      <c r="G800" s="3" t="s">
        <v>317</v>
      </c>
      <c r="H800" s="2" t="s">
        <v>5091</v>
      </c>
      <c r="I800" s="3">
        <v>1.3434664681E-2</v>
      </c>
      <c r="J800" s="3">
        <v>4.9133000000000003E-2</v>
      </c>
      <c r="K800" s="3">
        <v>0.490443333333</v>
      </c>
      <c r="L800" s="3">
        <v>1.385229</v>
      </c>
      <c r="M800" s="3" t="s">
        <v>652</v>
      </c>
      <c r="N800" s="3"/>
      <c r="O800" s="3" t="s">
        <v>5092</v>
      </c>
      <c r="P800" s="3" t="s">
        <v>5093</v>
      </c>
      <c r="Q800" s="3" t="s">
        <v>5094</v>
      </c>
      <c r="R800" s="3" t="s">
        <v>344</v>
      </c>
      <c r="S800" s="3">
        <v>11.310879999999999</v>
      </c>
      <c r="T800" s="3">
        <v>8.7509049999999995</v>
      </c>
      <c r="U800" s="3">
        <v>1.3434664681E-2</v>
      </c>
      <c r="V800" s="3">
        <v>0.176231398762</v>
      </c>
      <c r="W800" s="3">
        <v>-0.89478566666699999</v>
      </c>
      <c r="X800" s="2" t="s">
        <v>5095</v>
      </c>
      <c r="Y800" s="3" t="s">
        <v>5096</v>
      </c>
      <c r="Z800" s="3" t="s">
        <v>32</v>
      </c>
      <c r="AA800" s="3" t="s">
        <v>615</v>
      </c>
      <c r="AB800" s="3" t="s">
        <v>1506</v>
      </c>
      <c r="AC800" s="3" t="s">
        <v>315</v>
      </c>
      <c r="AD800" s="3">
        <v>5</v>
      </c>
      <c r="AE800" s="2" t="s">
        <v>5089</v>
      </c>
      <c r="AF800" s="2" t="s">
        <v>5091</v>
      </c>
    </row>
    <row r="801" spans="1:32" x14ac:dyDescent="0.25">
      <c r="A801" s="2" t="s">
        <v>3236</v>
      </c>
      <c r="B801" s="3">
        <v>-1.05124666667</v>
      </c>
      <c r="C801" s="2" t="s">
        <v>3237</v>
      </c>
      <c r="D801" s="2" t="s">
        <v>3238</v>
      </c>
      <c r="E801" s="3" t="s">
        <v>346</v>
      </c>
      <c r="F801" s="3" t="s">
        <v>2805</v>
      </c>
      <c r="G801" s="3" t="s">
        <v>317</v>
      </c>
      <c r="H801" s="2" t="s">
        <v>3239</v>
      </c>
      <c r="I801" s="3">
        <v>4.9134999999999998E-2</v>
      </c>
      <c r="J801" s="3">
        <v>4.9134999999999998E-2</v>
      </c>
      <c r="K801" s="3">
        <v>0.17774000000000001</v>
      </c>
      <c r="L801" s="3">
        <v>1.05124666667</v>
      </c>
      <c r="M801" s="3" t="s">
        <v>346</v>
      </c>
      <c r="N801" s="3"/>
      <c r="O801" s="3" t="s">
        <v>3240</v>
      </c>
      <c r="P801" s="3" t="s">
        <v>3241</v>
      </c>
      <c r="Q801" s="3" t="s">
        <v>3242</v>
      </c>
      <c r="R801" s="3" t="s">
        <v>344</v>
      </c>
      <c r="S801" s="3">
        <v>13.451879999999999</v>
      </c>
      <c r="T801" s="3">
        <v>10.83243</v>
      </c>
      <c r="U801" s="3">
        <v>4.9334696551599999E-2</v>
      </c>
      <c r="V801" s="3">
        <v>0.49806034280400002</v>
      </c>
      <c r="W801" s="3">
        <v>-0.87350666666700005</v>
      </c>
      <c r="X801" s="2" t="s">
        <v>3243</v>
      </c>
      <c r="Y801" s="3" t="s">
        <v>3244</v>
      </c>
      <c r="Z801" s="3" t="s">
        <v>32</v>
      </c>
      <c r="AA801" s="3" t="s">
        <v>346</v>
      </c>
      <c r="AB801" s="3" t="s">
        <v>1506</v>
      </c>
      <c r="AC801" s="3" t="s">
        <v>3245</v>
      </c>
      <c r="AD801" s="3">
        <v>5</v>
      </c>
      <c r="AE801" s="2" t="s">
        <v>3237</v>
      </c>
      <c r="AF801" s="2" t="s">
        <v>3239</v>
      </c>
    </row>
    <row r="802" spans="1:32" x14ac:dyDescent="0.25">
      <c r="A802" s="2" t="s">
        <v>5011</v>
      </c>
      <c r="B802" s="3">
        <v>-1.3484872222199999</v>
      </c>
      <c r="C802" s="2" t="s">
        <v>5012</v>
      </c>
      <c r="D802" s="2" t="s">
        <v>5013</v>
      </c>
      <c r="E802" s="3" t="s">
        <v>5014</v>
      </c>
      <c r="F802" s="3" t="s">
        <v>2805</v>
      </c>
      <c r="G802" s="3" t="s">
        <v>317</v>
      </c>
      <c r="H802" s="2" t="s">
        <v>5015</v>
      </c>
      <c r="I802" s="3">
        <v>3.09071381311E-2</v>
      </c>
      <c r="J802" s="3">
        <v>4.9257000000000002E-2</v>
      </c>
      <c r="K802" s="3">
        <v>0.61122333333300005</v>
      </c>
      <c r="L802" s="3">
        <v>1.3484872222199999</v>
      </c>
      <c r="M802" s="3" t="s">
        <v>5014</v>
      </c>
      <c r="N802" s="3"/>
      <c r="O802" s="3" t="s">
        <v>5016</v>
      </c>
      <c r="P802" s="3" t="s">
        <v>5017</v>
      </c>
      <c r="Q802" s="3" t="s">
        <v>5018</v>
      </c>
      <c r="R802" s="3" t="s">
        <v>344</v>
      </c>
      <c r="S802" s="3">
        <v>9.1235099999999996</v>
      </c>
      <c r="T802" s="3">
        <v>6.8874183333300003</v>
      </c>
      <c r="U802" s="3">
        <v>3.09071381311E-2</v>
      </c>
      <c r="V802" s="3">
        <v>3.5687936758300003E-2</v>
      </c>
      <c r="W802" s="3">
        <v>-0.73726388888899996</v>
      </c>
      <c r="X802" s="2" t="s">
        <v>5019</v>
      </c>
      <c r="Y802" s="3" t="s">
        <v>5020</v>
      </c>
      <c r="Z802" s="3" t="s">
        <v>32</v>
      </c>
      <c r="AA802" s="3" t="s">
        <v>5021</v>
      </c>
      <c r="AB802" s="3"/>
      <c r="AC802" s="3" t="s">
        <v>379</v>
      </c>
      <c r="AD802" s="3">
        <v>2</v>
      </c>
      <c r="AE802" s="2" t="s">
        <v>5012</v>
      </c>
      <c r="AF802" s="2" t="s">
        <v>5015</v>
      </c>
    </row>
    <row r="803" spans="1:32" x14ac:dyDescent="0.25">
      <c r="A803" s="2" t="s">
        <v>2532</v>
      </c>
      <c r="B803" s="3">
        <v>1.0520755555600001</v>
      </c>
      <c r="C803" s="2" t="s">
        <v>2533</v>
      </c>
      <c r="D803" s="2" t="s">
        <v>2534</v>
      </c>
      <c r="E803" s="3" t="s">
        <v>349</v>
      </c>
      <c r="F803" s="3" t="s">
        <v>316</v>
      </c>
      <c r="G803" s="3" t="s">
        <v>317</v>
      </c>
      <c r="H803" s="2" t="s">
        <v>2535</v>
      </c>
      <c r="I803" s="3">
        <v>3.2420909845300001E-2</v>
      </c>
      <c r="J803" s="3">
        <v>4.9319000000000002E-2</v>
      </c>
      <c r="K803" s="3">
        <v>-1.3481333333300001</v>
      </c>
      <c r="L803" s="3">
        <v>-1.0520755555600001</v>
      </c>
      <c r="M803" s="3"/>
      <c r="N803" s="3" t="s">
        <v>349</v>
      </c>
      <c r="O803" s="3" t="s">
        <v>2536</v>
      </c>
      <c r="P803" s="3" t="s">
        <v>2537</v>
      </c>
      <c r="Q803" s="3" t="s">
        <v>2538</v>
      </c>
      <c r="R803" s="3" t="s">
        <v>344</v>
      </c>
      <c r="S803" s="3">
        <v>7.0454699999999999</v>
      </c>
      <c r="T803" s="3">
        <v>7.6900966666699997</v>
      </c>
      <c r="U803" s="3">
        <v>3.2420909845300001E-2</v>
      </c>
      <c r="V803" s="3">
        <v>1.6258371435500001E-2</v>
      </c>
      <c r="W803" s="3">
        <v>-0.29605777777800002</v>
      </c>
      <c r="X803" s="2" t="s">
        <v>2539</v>
      </c>
      <c r="Y803" s="3" t="s">
        <v>2540</v>
      </c>
      <c r="Z803" s="3" t="s">
        <v>32</v>
      </c>
      <c r="AA803" s="3" t="s">
        <v>349</v>
      </c>
      <c r="AB803" s="3" t="s">
        <v>337</v>
      </c>
      <c r="AC803" s="3" t="s">
        <v>2541</v>
      </c>
      <c r="AD803" s="3">
        <v>3</v>
      </c>
      <c r="AE803" s="2" t="s">
        <v>2533</v>
      </c>
      <c r="AF803" s="2" t="s">
        <v>2535</v>
      </c>
    </row>
    <row r="804" spans="1:32" x14ac:dyDescent="0.25">
      <c r="A804" s="2" t="s">
        <v>5242</v>
      </c>
      <c r="B804" s="3">
        <v>-1.447956</v>
      </c>
      <c r="C804" s="2" t="s">
        <v>5243</v>
      </c>
      <c r="D804" s="2" t="s">
        <v>5244</v>
      </c>
      <c r="E804" s="3" t="s">
        <v>1186</v>
      </c>
      <c r="F804" s="3" t="s">
        <v>2805</v>
      </c>
      <c r="G804" s="3" t="s">
        <v>317</v>
      </c>
      <c r="H804" s="2" t="s">
        <v>5245</v>
      </c>
      <c r="I804" s="3">
        <v>2.3029001966599998E-2</v>
      </c>
      <c r="J804" s="3">
        <v>4.9370999999999998E-2</v>
      </c>
      <c r="K804" s="3">
        <v>2.0710299999999999</v>
      </c>
      <c r="L804" s="3">
        <v>1.447956</v>
      </c>
      <c r="M804" s="3" t="s">
        <v>1186</v>
      </c>
      <c r="N804" s="3"/>
      <c r="O804" s="3" t="s">
        <v>344</v>
      </c>
      <c r="P804" s="3" t="s">
        <v>344</v>
      </c>
      <c r="Q804" s="3"/>
      <c r="R804" s="3" t="s">
        <v>5246</v>
      </c>
      <c r="S804" s="3">
        <v>4.3346499999999999</v>
      </c>
      <c r="T804" s="3">
        <v>6.4437620000000004</v>
      </c>
      <c r="U804" s="3">
        <v>2.3029001966599998E-2</v>
      </c>
      <c r="V804" s="3">
        <v>1.09958758924E-2</v>
      </c>
      <c r="W804" s="3">
        <v>0.62307400000000002</v>
      </c>
      <c r="X804" s="2" t="s">
        <v>5247</v>
      </c>
      <c r="Y804" s="3" t="s">
        <v>5248</v>
      </c>
      <c r="Z804" s="3" t="s">
        <v>31</v>
      </c>
      <c r="AA804" s="3" t="s">
        <v>1186</v>
      </c>
      <c r="AB804" s="3"/>
      <c r="AC804" s="3" t="s">
        <v>407</v>
      </c>
      <c r="AD804" s="3">
        <v>2</v>
      </c>
      <c r="AE804" s="2" t="s">
        <v>5243</v>
      </c>
      <c r="AF804" s="2" t="s">
        <v>5245</v>
      </c>
    </row>
    <row r="805" spans="1:32" x14ac:dyDescent="0.25">
      <c r="A805" s="2" t="s">
        <v>409</v>
      </c>
      <c r="B805" s="3">
        <v>2.62772566667</v>
      </c>
      <c r="C805" s="2" t="s">
        <v>410</v>
      </c>
      <c r="D805" s="2" t="s">
        <v>411</v>
      </c>
      <c r="E805" s="3" t="s">
        <v>412</v>
      </c>
      <c r="F805" s="3" t="s">
        <v>316</v>
      </c>
      <c r="G805" s="3" t="s">
        <v>317</v>
      </c>
      <c r="H805" s="2" t="s">
        <v>413</v>
      </c>
      <c r="I805" s="3">
        <v>3.690390717E-2</v>
      </c>
      <c r="J805" s="3">
        <v>4.9459000000000003E-2</v>
      </c>
      <c r="K805" s="3">
        <v>-3.766365</v>
      </c>
      <c r="L805" s="3">
        <v>-2.62772566667</v>
      </c>
      <c r="M805" s="3"/>
      <c r="N805" s="3" t="s">
        <v>412</v>
      </c>
      <c r="O805" s="3" t="s">
        <v>414</v>
      </c>
      <c r="P805" s="3" t="s">
        <v>344</v>
      </c>
      <c r="Q805" s="3" t="s">
        <v>415</v>
      </c>
      <c r="R805" s="3" t="s">
        <v>344</v>
      </c>
      <c r="S805" s="3">
        <v>9.9919049999999991</v>
      </c>
      <c r="T805" s="3">
        <v>13.64278</v>
      </c>
      <c r="U805" s="3">
        <v>3.690390717E-2</v>
      </c>
      <c r="V805" s="3">
        <v>2.1658715693E-2</v>
      </c>
      <c r="W805" s="3">
        <v>-1.13863933333</v>
      </c>
      <c r="X805" s="2" t="s">
        <v>416</v>
      </c>
      <c r="Y805" s="3" t="s">
        <v>417</v>
      </c>
      <c r="Z805" s="3" t="s">
        <v>32</v>
      </c>
      <c r="AA805" s="3" t="s">
        <v>418</v>
      </c>
      <c r="AB805" s="3"/>
      <c r="AC805" s="3" t="s">
        <v>418</v>
      </c>
      <c r="AD805" s="3">
        <v>2</v>
      </c>
      <c r="AE805" s="2" t="s">
        <v>410</v>
      </c>
      <c r="AF805" s="2" t="s">
        <v>413</v>
      </c>
    </row>
    <row r="806" spans="1:32" x14ac:dyDescent="0.25">
      <c r="A806" s="2" t="s">
        <v>1623</v>
      </c>
      <c r="B806" s="3">
        <v>1.2728075000000001</v>
      </c>
      <c r="C806" s="2" t="s">
        <v>1624</v>
      </c>
      <c r="D806" s="2" t="s">
        <v>1625</v>
      </c>
      <c r="E806" s="3" t="s">
        <v>407</v>
      </c>
      <c r="F806" s="3" t="s">
        <v>316</v>
      </c>
      <c r="G806" s="3" t="s">
        <v>317</v>
      </c>
      <c r="H806" s="2" t="s">
        <v>1626</v>
      </c>
      <c r="I806" s="3">
        <v>3.2212370779000001E-2</v>
      </c>
      <c r="J806" s="3">
        <v>4.9652000000000002E-2</v>
      </c>
      <c r="K806" s="3">
        <v>-2.52935666667</v>
      </c>
      <c r="L806" s="3">
        <v>-1.2728075000000001</v>
      </c>
      <c r="M806" s="3"/>
      <c r="N806" s="3" t="s">
        <v>407</v>
      </c>
      <c r="O806" s="3" t="s">
        <v>1627</v>
      </c>
      <c r="P806" s="3" t="s">
        <v>1628</v>
      </c>
      <c r="Q806" s="3" t="s">
        <v>1629</v>
      </c>
      <c r="R806" s="3" t="s">
        <v>1630</v>
      </c>
      <c r="S806" s="3">
        <v>9.9743300000000001</v>
      </c>
      <c r="T806" s="3">
        <v>8.8748299999999993</v>
      </c>
      <c r="U806" s="3">
        <v>3.2212370779000001E-2</v>
      </c>
      <c r="V806" s="3">
        <v>1.10944210655E-2</v>
      </c>
      <c r="W806" s="3">
        <v>-1.2565491666699999</v>
      </c>
      <c r="X806" s="2" t="s">
        <v>1631</v>
      </c>
      <c r="Y806" s="3" t="s">
        <v>1632</v>
      </c>
      <c r="Z806" s="3" t="s">
        <v>32</v>
      </c>
      <c r="AA806" s="3" t="s">
        <v>407</v>
      </c>
      <c r="AB806" s="3"/>
      <c r="AC806" s="3" t="s">
        <v>582</v>
      </c>
      <c r="AD806" s="3">
        <v>2</v>
      </c>
      <c r="AE806" s="2" t="s">
        <v>1624</v>
      </c>
      <c r="AF806" s="2" t="s">
        <v>1626</v>
      </c>
    </row>
    <row r="807" spans="1:32" x14ac:dyDescent="0.25">
      <c r="A807" s="2" t="s">
        <v>563</v>
      </c>
      <c r="B807" s="3">
        <v>1.5248758333300001</v>
      </c>
      <c r="C807" s="2" t="s">
        <v>564</v>
      </c>
      <c r="D807" s="2" t="s">
        <v>565</v>
      </c>
      <c r="E807" s="3" t="s">
        <v>1145</v>
      </c>
      <c r="F807" s="3" t="s">
        <v>316</v>
      </c>
      <c r="G807" s="3" t="s">
        <v>317</v>
      </c>
      <c r="H807" s="2" t="s">
        <v>1146</v>
      </c>
      <c r="I807" s="3">
        <v>3.5999501560499997E-2</v>
      </c>
      <c r="J807" s="3">
        <v>4.9882999999999997E-2</v>
      </c>
      <c r="K807" s="3">
        <v>-0.31257333333300003</v>
      </c>
      <c r="L807" s="3">
        <v>-1.5248758333300001</v>
      </c>
      <c r="M807" s="3"/>
      <c r="N807" s="3" t="s">
        <v>1145</v>
      </c>
      <c r="O807" s="3" t="s">
        <v>1139</v>
      </c>
      <c r="P807" s="3" t="s">
        <v>1140</v>
      </c>
      <c r="Q807" s="3" t="s">
        <v>1141</v>
      </c>
      <c r="R807" s="3" t="s">
        <v>344</v>
      </c>
      <c r="S807" s="3">
        <v>6.7077600000000004</v>
      </c>
      <c r="T807" s="3">
        <v>9.8800425000000001</v>
      </c>
      <c r="U807" s="3">
        <v>3.5999501560499997E-2</v>
      </c>
      <c r="V807" s="3">
        <v>0.41440557827000002</v>
      </c>
      <c r="W807" s="3">
        <v>1.2123025000000001</v>
      </c>
      <c r="X807" s="2" t="s">
        <v>570</v>
      </c>
      <c r="Y807" s="3" t="s">
        <v>1142</v>
      </c>
      <c r="Z807" s="3" t="s">
        <v>32</v>
      </c>
      <c r="AA807" s="3" t="s">
        <v>1145</v>
      </c>
      <c r="AB807" s="3"/>
      <c r="AC807" s="3" t="s">
        <v>338</v>
      </c>
      <c r="AD807" s="3">
        <v>2</v>
      </c>
      <c r="AE807" s="2" t="s">
        <v>564</v>
      </c>
      <c r="AF807" s="2" t="s">
        <v>1146</v>
      </c>
    </row>
  </sheetData>
  <sortState ref="A23:AF807">
    <sortCondition ref="J23:J80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5"/>
  <sheetViews>
    <sheetView workbookViewId="0">
      <selection activeCell="C15" sqref="C15"/>
    </sheetView>
  </sheetViews>
  <sheetFormatPr defaultRowHeight="15" x14ac:dyDescent="0.25"/>
  <cols>
    <col min="1" max="2" width="33.5703125" customWidth="1"/>
    <col min="3" max="3" width="40" customWidth="1"/>
    <col min="4" max="6" width="22.140625" customWidth="1"/>
    <col min="7" max="7" width="21.140625" customWidth="1"/>
    <col min="8" max="8" width="41.5703125" customWidth="1"/>
  </cols>
  <sheetData>
    <row r="1" spans="1:9" x14ac:dyDescent="0.25">
      <c r="A1" s="5" t="s">
        <v>6143</v>
      </c>
      <c r="B1" s="5" t="s">
        <v>8302</v>
      </c>
      <c r="C1" s="9" t="s">
        <v>8304</v>
      </c>
      <c r="D1" s="9" t="s">
        <v>8305</v>
      </c>
      <c r="E1" s="9" t="s">
        <v>8308</v>
      </c>
      <c r="F1" s="9"/>
      <c r="G1" s="9"/>
      <c r="H1" s="9" t="s">
        <v>6144</v>
      </c>
      <c r="I1" s="6"/>
    </row>
    <row r="2" spans="1:9" x14ac:dyDescent="0.25">
      <c r="A2" t="s">
        <v>5235</v>
      </c>
      <c r="B2" s="8" t="s">
        <v>5475</v>
      </c>
      <c r="C2" t="s">
        <v>45</v>
      </c>
      <c r="D2" t="s">
        <v>1591</v>
      </c>
      <c r="E2" t="s">
        <v>6305</v>
      </c>
      <c r="G2" s="12">
        <f>60/426</f>
        <v>0.14084507042253522</v>
      </c>
      <c r="H2" s="7" t="s">
        <v>8306</v>
      </c>
    </row>
    <row r="3" spans="1:9" x14ac:dyDescent="0.25">
      <c r="A3" t="s">
        <v>1602</v>
      </c>
      <c r="B3" s="8" t="s">
        <v>1467</v>
      </c>
      <c r="C3" t="s">
        <v>45</v>
      </c>
      <c r="D3" t="s">
        <v>4198</v>
      </c>
      <c r="E3" t="s">
        <v>8169</v>
      </c>
      <c r="G3" s="12">
        <f>60/542</f>
        <v>0.11070110701107011</v>
      </c>
      <c r="H3" s="7" t="s">
        <v>8307</v>
      </c>
    </row>
    <row r="4" spans="1:9" x14ac:dyDescent="0.25">
      <c r="A4" t="s">
        <v>522</v>
      </c>
      <c r="B4" s="8" t="s">
        <v>5816</v>
      </c>
      <c r="C4" t="s">
        <v>45</v>
      </c>
      <c r="D4" t="s">
        <v>271</v>
      </c>
      <c r="E4" t="s">
        <v>6165</v>
      </c>
      <c r="H4" s="7"/>
    </row>
    <row r="5" spans="1:9" x14ac:dyDescent="0.25">
      <c r="A5" t="s">
        <v>3875</v>
      </c>
      <c r="B5" s="8" t="s">
        <v>2271</v>
      </c>
      <c r="C5" t="s">
        <v>6305</v>
      </c>
      <c r="D5" t="s">
        <v>1446</v>
      </c>
      <c r="E5" t="s">
        <v>7307</v>
      </c>
      <c r="H5" s="7"/>
    </row>
    <row r="6" spans="1:9" x14ac:dyDescent="0.25">
      <c r="A6" t="s">
        <v>340</v>
      </c>
      <c r="B6" s="8" t="s">
        <v>4446</v>
      </c>
      <c r="C6" t="s">
        <v>8169</v>
      </c>
      <c r="D6" t="s">
        <v>5609</v>
      </c>
      <c r="E6" t="s">
        <v>6268</v>
      </c>
      <c r="H6" s="7"/>
    </row>
    <row r="7" spans="1:9" x14ac:dyDescent="0.25">
      <c r="A7" t="s">
        <v>5671</v>
      </c>
      <c r="B7" s="8" t="s">
        <v>2775</v>
      </c>
      <c r="C7" t="s">
        <v>6165</v>
      </c>
      <c r="D7" t="s">
        <v>5851</v>
      </c>
      <c r="E7" t="s">
        <v>8067</v>
      </c>
      <c r="H7" s="7"/>
    </row>
    <row r="8" spans="1:9" x14ac:dyDescent="0.25">
      <c r="A8" t="s">
        <v>5722</v>
      </c>
      <c r="B8" s="8" t="s">
        <v>3703</v>
      </c>
      <c r="C8" t="s">
        <v>7307</v>
      </c>
      <c r="D8" t="s">
        <v>3247</v>
      </c>
      <c r="E8" t="s">
        <v>7679</v>
      </c>
      <c r="H8" s="7"/>
    </row>
    <row r="9" spans="1:9" x14ac:dyDescent="0.25">
      <c r="A9" t="s">
        <v>749</v>
      </c>
      <c r="B9" s="8" t="s">
        <v>4007</v>
      </c>
      <c r="C9" t="s">
        <v>6268</v>
      </c>
      <c r="D9" t="s">
        <v>78</v>
      </c>
      <c r="E9" t="s">
        <v>6791</v>
      </c>
      <c r="H9" s="7"/>
    </row>
    <row r="10" spans="1:9" x14ac:dyDescent="0.25">
      <c r="A10" t="s">
        <v>2165</v>
      </c>
      <c r="B10" s="8" t="s">
        <v>1094</v>
      </c>
      <c r="C10" t="s">
        <v>8067</v>
      </c>
      <c r="D10" t="s">
        <v>94</v>
      </c>
      <c r="E10" t="s">
        <v>7062</v>
      </c>
      <c r="H10" s="7"/>
    </row>
    <row r="11" spans="1:9" x14ac:dyDescent="0.25">
      <c r="A11" t="s">
        <v>3153</v>
      </c>
      <c r="B11" s="8" t="s">
        <v>1582</v>
      </c>
      <c r="C11" t="s">
        <v>7679</v>
      </c>
      <c r="D11" t="s">
        <v>1036</v>
      </c>
      <c r="E11" t="s">
        <v>7007</v>
      </c>
      <c r="H11" s="7"/>
    </row>
    <row r="12" spans="1:9" x14ac:dyDescent="0.25">
      <c r="A12" t="s">
        <v>5781</v>
      </c>
      <c r="B12" s="8" t="s">
        <v>5539</v>
      </c>
      <c r="C12" t="s">
        <v>6791</v>
      </c>
      <c r="D12" t="s">
        <v>4364</v>
      </c>
      <c r="E12" t="s">
        <v>6544</v>
      </c>
      <c r="H12" s="7"/>
    </row>
    <row r="13" spans="1:9" x14ac:dyDescent="0.25">
      <c r="A13" t="s">
        <v>1060</v>
      </c>
      <c r="B13" s="8" t="s">
        <v>2499</v>
      </c>
      <c r="C13" t="s">
        <v>7062</v>
      </c>
      <c r="D13" t="s">
        <v>6010</v>
      </c>
      <c r="E13" t="s">
        <v>6606</v>
      </c>
      <c r="H13" s="7"/>
    </row>
    <row r="14" spans="1:9" x14ac:dyDescent="0.25">
      <c r="A14" t="s">
        <v>1613</v>
      </c>
      <c r="B14" s="8" t="s">
        <v>4717</v>
      </c>
      <c r="C14" t="s">
        <v>7007</v>
      </c>
      <c r="D14" t="s">
        <v>2256</v>
      </c>
      <c r="E14" t="s">
        <v>7697</v>
      </c>
      <c r="H14" s="7"/>
    </row>
    <row r="15" spans="1:9" x14ac:dyDescent="0.25">
      <c r="A15" t="s">
        <v>2195</v>
      </c>
      <c r="B15" s="8" t="s">
        <v>2889</v>
      </c>
      <c r="C15" t="s">
        <v>1591</v>
      </c>
      <c r="D15" t="s">
        <v>26</v>
      </c>
      <c r="E15" t="s">
        <v>6351</v>
      </c>
      <c r="H15" s="7"/>
    </row>
    <row r="16" spans="1:9" x14ac:dyDescent="0.25">
      <c r="A16" t="s">
        <v>2526</v>
      </c>
      <c r="B16" s="8" t="s">
        <v>2557</v>
      </c>
      <c r="C16" t="s">
        <v>4198</v>
      </c>
      <c r="D16" t="s">
        <v>5344</v>
      </c>
      <c r="E16" t="s">
        <v>119</v>
      </c>
      <c r="H16" s="7"/>
    </row>
    <row r="17" spans="1:8" x14ac:dyDescent="0.25">
      <c r="A17" t="s">
        <v>2212</v>
      </c>
      <c r="B17" s="8" t="s">
        <v>4530</v>
      </c>
      <c r="C17" t="s">
        <v>6544</v>
      </c>
      <c r="D17" t="s">
        <v>3791</v>
      </c>
      <c r="E17" t="s">
        <v>6822</v>
      </c>
      <c r="H17" s="7"/>
    </row>
    <row r="18" spans="1:8" x14ac:dyDescent="0.25">
      <c r="A18" t="s">
        <v>3191</v>
      </c>
      <c r="B18" s="8" t="s">
        <v>2679</v>
      </c>
      <c r="C18" t="s">
        <v>6606</v>
      </c>
      <c r="D18" t="s">
        <v>85</v>
      </c>
      <c r="E18" t="s">
        <v>6689</v>
      </c>
      <c r="H18" s="7"/>
    </row>
    <row r="19" spans="1:8" x14ac:dyDescent="0.25">
      <c r="A19" t="s">
        <v>2577</v>
      </c>
      <c r="B19" s="8" t="s">
        <v>2670</v>
      </c>
      <c r="C19" t="s">
        <v>7697</v>
      </c>
      <c r="D19" t="s">
        <v>4043</v>
      </c>
      <c r="E19" t="s">
        <v>7131</v>
      </c>
      <c r="H19" s="7"/>
    </row>
    <row r="20" spans="1:8" x14ac:dyDescent="0.25">
      <c r="A20" t="s">
        <v>5301</v>
      </c>
      <c r="B20" s="8" t="s">
        <v>4978</v>
      </c>
      <c r="C20" t="s">
        <v>6351</v>
      </c>
      <c r="D20" t="s">
        <v>99</v>
      </c>
      <c r="E20" t="s">
        <v>7560</v>
      </c>
      <c r="H20" s="7"/>
    </row>
    <row r="21" spans="1:8" x14ac:dyDescent="0.25">
      <c r="A21" t="s">
        <v>5944</v>
      </c>
      <c r="B21" s="8" t="s">
        <v>1033</v>
      </c>
      <c r="C21" t="s">
        <v>119</v>
      </c>
      <c r="D21" t="s">
        <v>2268</v>
      </c>
      <c r="E21" t="s">
        <v>6987</v>
      </c>
      <c r="H21" s="7"/>
    </row>
    <row r="22" spans="1:8" x14ac:dyDescent="0.25">
      <c r="A22" t="s">
        <v>5504</v>
      </c>
      <c r="B22" s="8" t="s">
        <v>3198</v>
      </c>
      <c r="C22" t="s">
        <v>6822</v>
      </c>
      <c r="D22" t="s">
        <v>4016</v>
      </c>
      <c r="E22" t="s">
        <v>7964</v>
      </c>
      <c r="H22" s="7"/>
    </row>
    <row r="23" spans="1:8" x14ac:dyDescent="0.25">
      <c r="A23" t="s">
        <v>2652</v>
      </c>
      <c r="B23" s="8" t="s">
        <v>4600</v>
      </c>
      <c r="C23" t="s">
        <v>6689</v>
      </c>
      <c r="D23" t="s">
        <v>5033</v>
      </c>
      <c r="E23" t="s">
        <v>6589</v>
      </c>
      <c r="H23" s="7"/>
    </row>
    <row r="24" spans="1:8" x14ac:dyDescent="0.25">
      <c r="A24" t="s">
        <v>1591</v>
      </c>
      <c r="B24" s="8" t="s">
        <v>5772</v>
      </c>
      <c r="C24" t="s">
        <v>7131</v>
      </c>
      <c r="D24" t="s">
        <v>773</v>
      </c>
      <c r="E24" t="s">
        <v>8061</v>
      </c>
      <c r="H24" s="7"/>
    </row>
    <row r="25" spans="1:8" x14ac:dyDescent="0.25">
      <c r="A25" t="s">
        <v>4198</v>
      </c>
      <c r="B25" s="8" t="s">
        <v>3141</v>
      </c>
      <c r="C25" t="s">
        <v>7560</v>
      </c>
      <c r="D25" t="s">
        <v>1569</v>
      </c>
      <c r="E25" t="s">
        <v>6553</v>
      </c>
      <c r="H25" s="7"/>
    </row>
    <row r="26" spans="1:8" x14ac:dyDescent="0.25">
      <c r="A26" t="s">
        <v>3655</v>
      </c>
      <c r="B26" s="8" t="s">
        <v>4563</v>
      </c>
      <c r="C26" t="s">
        <v>6987</v>
      </c>
      <c r="D26" t="s">
        <v>2054</v>
      </c>
      <c r="E26" t="s">
        <v>7249</v>
      </c>
      <c r="H26" s="7"/>
    </row>
    <row r="27" spans="1:8" x14ac:dyDescent="0.25">
      <c r="A27" t="s">
        <v>4426</v>
      </c>
      <c r="B27" s="8" t="s">
        <v>2252</v>
      </c>
      <c r="C27" t="s">
        <v>271</v>
      </c>
      <c r="D27" t="s">
        <v>117</v>
      </c>
      <c r="E27" t="s">
        <v>8197</v>
      </c>
      <c r="H27" s="7"/>
    </row>
    <row r="28" spans="1:8" x14ac:dyDescent="0.25">
      <c r="A28" t="s">
        <v>2010</v>
      </c>
      <c r="B28" s="8" t="s">
        <v>1744</v>
      </c>
      <c r="C28" t="s">
        <v>7964</v>
      </c>
      <c r="D28" t="s">
        <v>988</v>
      </c>
      <c r="E28" t="s">
        <v>7886</v>
      </c>
      <c r="H28" s="7"/>
    </row>
    <row r="29" spans="1:8" x14ac:dyDescent="0.25">
      <c r="A29" t="s">
        <v>2090</v>
      </c>
      <c r="B29" s="8" t="s">
        <v>4968</v>
      </c>
      <c r="C29" t="s">
        <v>6589</v>
      </c>
      <c r="D29" t="s">
        <v>1067</v>
      </c>
      <c r="E29" t="s">
        <v>207</v>
      </c>
      <c r="H29" s="7"/>
    </row>
    <row r="30" spans="1:8" x14ac:dyDescent="0.25">
      <c r="A30" t="s">
        <v>613</v>
      </c>
      <c r="B30" s="8" t="s">
        <v>4312</v>
      </c>
      <c r="C30" t="s">
        <v>8061</v>
      </c>
      <c r="D30" t="s">
        <v>4711</v>
      </c>
      <c r="E30" t="s">
        <v>7643</v>
      </c>
      <c r="H30" s="7"/>
    </row>
    <row r="31" spans="1:8" x14ac:dyDescent="0.25">
      <c r="A31" t="s">
        <v>4300</v>
      </c>
      <c r="B31" s="8" t="s">
        <v>5019</v>
      </c>
      <c r="C31" t="s">
        <v>6553</v>
      </c>
      <c r="D31" t="s">
        <v>420</v>
      </c>
      <c r="E31" t="s">
        <v>7992</v>
      </c>
      <c r="H31" s="7"/>
    </row>
    <row r="32" spans="1:8" x14ac:dyDescent="0.25">
      <c r="A32" t="s">
        <v>1806</v>
      </c>
      <c r="B32" s="8" t="s">
        <v>1833</v>
      </c>
      <c r="C32" t="s">
        <v>7249</v>
      </c>
      <c r="D32" t="s">
        <v>2604</v>
      </c>
      <c r="E32" t="s">
        <v>6364</v>
      </c>
      <c r="H32" s="7"/>
    </row>
    <row r="33" spans="1:8" x14ac:dyDescent="0.25">
      <c r="A33" t="s">
        <v>3221</v>
      </c>
      <c r="B33" s="8" t="s">
        <v>3682</v>
      </c>
      <c r="C33" t="s">
        <v>8197</v>
      </c>
      <c r="D33" t="s">
        <v>36</v>
      </c>
      <c r="E33" t="s">
        <v>8071</v>
      </c>
      <c r="H33" s="7"/>
    </row>
    <row r="34" spans="1:8" x14ac:dyDescent="0.25">
      <c r="A34" t="s">
        <v>3707</v>
      </c>
      <c r="B34" s="8" t="s">
        <v>2523</v>
      </c>
      <c r="C34" t="s">
        <v>7886</v>
      </c>
      <c r="D34" t="s">
        <v>109</v>
      </c>
      <c r="E34" t="s">
        <v>7105</v>
      </c>
      <c r="H34" s="7"/>
    </row>
    <row r="35" spans="1:8" x14ac:dyDescent="0.25">
      <c r="A35" t="s">
        <v>1846</v>
      </c>
      <c r="B35" s="8" t="s">
        <v>3341</v>
      </c>
      <c r="C35" t="s">
        <v>207</v>
      </c>
      <c r="D35" t="s">
        <v>962</v>
      </c>
      <c r="E35" t="s">
        <v>6376</v>
      </c>
      <c r="H35" s="7"/>
    </row>
    <row r="36" spans="1:8" x14ac:dyDescent="0.25">
      <c r="A36" t="s">
        <v>2543</v>
      </c>
      <c r="B36" s="8" t="s">
        <v>2632</v>
      </c>
      <c r="C36" t="s">
        <v>7643</v>
      </c>
      <c r="D36" t="s">
        <v>4321</v>
      </c>
      <c r="E36" t="s">
        <v>7080</v>
      </c>
      <c r="H36" s="7"/>
    </row>
    <row r="37" spans="1:8" x14ac:dyDescent="0.25">
      <c r="A37" t="s">
        <v>5513</v>
      </c>
      <c r="B37" s="8" t="s">
        <v>937</v>
      </c>
      <c r="C37" t="s">
        <v>7992</v>
      </c>
      <c r="D37" t="s">
        <v>605</v>
      </c>
      <c r="E37" t="s">
        <v>247</v>
      </c>
      <c r="H37" s="7"/>
    </row>
    <row r="38" spans="1:8" x14ac:dyDescent="0.25">
      <c r="A38" t="s">
        <v>5761</v>
      </c>
      <c r="B38" s="8" t="s">
        <v>3837</v>
      </c>
      <c r="C38" t="s">
        <v>6364</v>
      </c>
      <c r="D38" t="s">
        <v>3210</v>
      </c>
      <c r="E38" t="s">
        <v>7486</v>
      </c>
      <c r="H38" s="7"/>
    </row>
    <row r="39" spans="1:8" x14ac:dyDescent="0.25">
      <c r="A39" t="s">
        <v>271</v>
      </c>
      <c r="B39" s="8" t="s">
        <v>6141</v>
      </c>
      <c r="C39" t="s">
        <v>8071</v>
      </c>
      <c r="D39" t="s">
        <v>5556</v>
      </c>
      <c r="E39" t="s">
        <v>7831</v>
      </c>
      <c r="H39" s="7"/>
    </row>
    <row r="40" spans="1:8" x14ac:dyDescent="0.25">
      <c r="A40" t="s">
        <v>3825</v>
      </c>
      <c r="B40" s="8" t="s">
        <v>518</v>
      </c>
      <c r="C40" t="s">
        <v>1446</v>
      </c>
      <c r="D40" t="s">
        <v>1725</v>
      </c>
      <c r="E40" t="s">
        <v>7299</v>
      </c>
      <c r="H40" s="7"/>
    </row>
    <row r="41" spans="1:8" x14ac:dyDescent="0.25">
      <c r="A41" t="s">
        <v>2921</v>
      </c>
      <c r="B41" s="8" t="s">
        <v>3885</v>
      </c>
      <c r="C41" t="s">
        <v>7105</v>
      </c>
      <c r="D41" t="s">
        <v>1210</v>
      </c>
      <c r="E41" t="s">
        <v>8116</v>
      </c>
      <c r="H41" s="7"/>
    </row>
    <row r="42" spans="1:8" x14ac:dyDescent="0.25">
      <c r="A42" t="s">
        <v>3561</v>
      </c>
      <c r="B42" s="8" t="s">
        <v>3317</v>
      </c>
      <c r="C42" t="s">
        <v>6376</v>
      </c>
      <c r="D42" t="s">
        <v>313</v>
      </c>
      <c r="E42" t="s">
        <v>7759</v>
      </c>
      <c r="H42" s="7"/>
    </row>
    <row r="43" spans="1:8" x14ac:dyDescent="0.25">
      <c r="A43" t="s">
        <v>436</v>
      </c>
      <c r="B43" s="8" t="s">
        <v>4747</v>
      </c>
      <c r="C43" t="s">
        <v>7080</v>
      </c>
      <c r="D43" t="s">
        <v>3943</v>
      </c>
      <c r="E43" t="s">
        <v>7389</v>
      </c>
      <c r="H43" s="7"/>
    </row>
    <row r="44" spans="1:8" x14ac:dyDescent="0.25">
      <c r="A44" t="s">
        <v>171</v>
      </c>
      <c r="B44" s="8" t="s">
        <v>4225</v>
      </c>
      <c r="C44" t="s">
        <v>247</v>
      </c>
      <c r="D44" t="s">
        <v>4026</v>
      </c>
      <c r="E44" t="s">
        <v>7773</v>
      </c>
      <c r="H44" s="7"/>
    </row>
    <row r="45" spans="1:8" x14ac:dyDescent="0.25">
      <c r="A45" t="s">
        <v>510</v>
      </c>
      <c r="B45" s="8" t="s">
        <v>2383</v>
      </c>
      <c r="C45" t="s">
        <v>5609</v>
      </c>
      <c r="D45" t="s">
        <v>215</v>
      </c>
      <c r="E45" t="s">
        <v>6597</v>
      </c>
      <c r="H45" s="7"/>
    </row>
    <row r="46" spans="1:8" x14ac:dyDescent="0.25">
      <c r="A46" t="s">
        <v>5797</v>
      </c>
      <c r="B46" s="8" t="s">
        <v>2574</v>
      </c>
      <c r="C46" t="s">
        <v>7486</v>
      </c>
      <c r="D46" t="s">
        <v>53</v>
      </c>
      <c r="E46" t="s">
        <v>7442</v>
      </c>
      <c r="H46" s="7"/>
    </row>
    <row r="47" spans="1:8" x14ac:dyDescent="0.25">
      <c r="A47" t="s">
        <v>1937</v>
      </c>
      <c r="B47" s="8" t="s">
        <v>1609</v>
      </c>
      <c r="C47" t="s">
        <v>7831</v>
      </c>
      <c r="D47" t="s">
        <v>573</v>
      </c>
      <c r="E47" t="s">
        <v>7960</v>
      </c>
      <c r="H47" s="7"/>
    </row>
    <row r="48" spans="1:8" x14ac:dyDescent="0.25">
      <c r="A48" t="s">
        <v>5109</v>
      </c>
      <c r="B48" s="8" t="s">
        <v>5009</v>
      </c>
      <c r="C48" t="s">
        <v>7299</v>
      </c>
      <c r="D48" t="s">
        <v>4612</v>
      </c>
      <c r="E48" t="s">
        <v>7157</v>
      </c>
      <c r="H48" s="7"/>
    </row>
    <row r="49" spans="1:8" x14ac:dyDescent="0.25">
      <c r="A49" t="s">
        <v>3603</v>
      </c>
      <c r="B49" s="8" t="s">
        <v>1107</v>
      </c>
      <c r="C49" t="s">
        <v>8116</v>
      </c>
      <c r="D49" t="s">
        <v>255</v>
      </c>
      <c r="E49" t="s">
        <v>7622</v>
      </c>
      <c r="H49" s="7"/>
    </row>
    <row r="50" spans="1:8" x14ac:dyDescent="0.25">
      <c r="A50" t="s">
        <v>2460</v>
      </c>
      <c r="B50" s="8" t="s">
        <v>1057</v>
      </c>
      <c r="C50" t="s">
        <v>7759</v>
      </c>
      <c r="D50" t="s">
        <v>4815</v>
      </c>
      <c r="E50" t="s">
        <v>8253</v>
      </c>
      <c r="H50" s="7"/>
    </row>
    <row r="51" spans="1:8" x14ac:dyDescent="0.25">
      <c r="A51" t="s">
        <v>4542</v>
      </c>
      <c r="B51" s="8" t="s">
        <v>2934</v>
      </c>
      <c r="C51" t="s">
        <v>7389</v>
      </c>
      <c r="D51" t="s">
        <v>123</v>
      </c>
      <c r="E51" t="s">
        <v>7586</v>
      </c>
      <c r="H51" s="7"/>
    </row>
    <row r="52" spans="1:8" x14ac:dyDescent="0.25">
      <c r="A52" t="s">
        <v>5661</v>
      </c>
      <c r="B52" s="8" t="s">
        <v>4074</v>
      </c>
      <c r="C52" t="s">
        <v>7773</v>
      </c>
      <c r="D52" t="s">
        <v>128</v>
      </c>
      <c r="E52" t="s">
        <v>7599</v>
      </c>
      <c r="H52" s="7"/>
    </row>
    <row r="53" spans="1:8" x14ac:dyDescent="0.25">
      <c r="A53" t="s">
        <v>5352</v>
      </c>
      <c r="B53" s="8" t="s">
        <v>3060</v>
      </c>
      <c r="C53" t="s">
        <v>6597</v>
      </c>
      <c r="D53" t="s">
        <v>327</v>
      </c>
      <c r="E53" t="s">
        <v>8011</v>
      </c>
      <c r="H53" s="7"/>
    </row>
    <row r="54" spans="1:8" x14ac:dyDescent="0.25">
      <c r="A54" t="s">
        <v>3253</v>
      </c>
      <c r="B54" s="8" t="s">
        <v>1116</v>
      </c>
      <c r="C54" t="s">
        <v>7442</v>
      </c>
      <c r="D54" t="s">
        <v>2377</v>
      </c>
      <c r="E54" t="s">
        <v>8249</v>
      </c>
      <c r="H54" s="7"/>
    </row>
    <row r="55" spans="1:8" x14ac:dyDescent="0.25">
      <c r="A55" t="s">
        <v>4788</v>
      </c>
      <c r="B55" s="8" t="s">
        <v>4890</v>
      </c>
      <c r="C55" t="s">
        <v>7960</v>
      </c>
      <c r="D55" t="s">
        <v>869</v>
      </c>
      <c r="E55" t="s">
        <v>7046</v>
      </c>
      <c r="H55" s="7"/>
    </row>
    <row r="56" spans="1:8" x14ac:dyDescent="0.25">
      <c r="A56" t="s">
        <v>3840</v>
      </c>
      <c r="B56" s="8" t="s">
        <v>5553</v>
      </c>
      <c r="C56" t="s">
        <v>7157</v>
      </c>
      <c r="D56" t="s">
        <v>234</v>
      </c>
      <c r="E56" t="s">
        <v>7461</v>
      </c>
      <c r="H56" s="7"/>
    </row>
    <row r="57" spans="1:8" x14ac:dyDescent="0.25">
      <c r="A57" t="s">
        <v>4750</v>
      </c>
      <c r="B57" s="8" t="s">
        <v>2782</v>
      </c>
      <c r="C57" t="s">
        <v>7622</v>
      </c>
      <c r="D57" t="s">
        <v>41</v>
      </c>
      <c r="E57" t="s">
        <v>6223</v>
      </c>
      <c r="H57" s="7"/>
    </row>
    <row r="58" spans="1:8" x14ac:dyDescent="0.25">
      <c r="A58" t="s">
        <v>3311</v>
      </c>
      <c r="B58" s="8" t="s">
        <v>2209</v>
      </c>
      <c r="C58" t="s">
        <v>8253</v>
      </c>
      <c r="D58" t="s">
        <v>1050</v>
      </c>
      <c r="E58" t="s">
        <v>8297</v>
      </c>
      <c r="H58" s="7"/>
    </row>
    <row r="59" spans="1:8" x14ac:dyDescent="0.25">
      <c r="A59" t="s">
        <v>1446</v>
      </c>
      <c r="B59" s="8" t="s">
        <v>2904</v>
      </c>
      <c r="C59" t="s">
        <v>7586</v>
      </c>
      <c r="D59" t="s">
        <v>1461</v>
      </c>
      <c r="E59" t="s">
        <v>7509</v>
      </c>
      <c r="H59" s="7"/>
    </row>
    <row r="60" spans="1:8" x14ac:dyDescent="0.25">
      <c r="A60" t="s">
        <v>5627</v>
      </c>
      <c r="B60" s="8" t="s">
        <v>2810</v>
      </c>
      <c r="C60" t="s">
        <v>7599</v>
      </c>
      <c r="D60" t="s">
        <v>6118</v>
      </c>
      <c r="E60" t="s">
        <v>8141</v>
      </c>
      <c r="H60" s="7"/>
    </row>
    <row r="61" spans="1:8" x14ac:dyDescent="0.25">
      <c r="A61" t="s">
        <v>5609</v>
      </c>
      <c r="B61" s="8" t="s">
        <v>5341</v>
      </c>
      <c r="C61" t="s">
        <v>8011</v>
      </c>
      <c r="D61" t="s">
        <v>265</v>
      </c>
      <c r="E61" t="s">
        <v>7003</v>
      </c>
      <c r="H61" s="7"/>
    </row>
    <row r="62" spans="1:8" x14ac:dyDescent="0.25">
      <c r="A62" t="s">
        <v>5569</v>
      </c>
      <c r="B62" s="8" t="s">
        <v>3326</v>
      </c>
      <c r="C62" t="s">
        <v>8249</v>
      </c>
      <c r="D62" s="10"/>
      <c r="E62" t="s">
        <v>7384</v>
      </c>
      <c r="G62" s="10"/>
      <c r="H62" s="7"/>
    </row>
    <row r="63" spans="1:8" x14ac:dyDescent="0.25">
      <c r="A63" t="s">
        <v>3519</v>
      </c>
      <c r="B63" s="8" t="s">
        <v>3819</v>
      </c>
      <c r="C63" t="s">
        <v>7046</v>
      </c>
      <c r="D63" s="10"/>
      <c r="E63" t="s">
        <v>219</v>
      </c>
      <c r="G63" s="10"/>
      <c r="H63" s="7"/>
    </row>
    <row r="64" spans="1:8" x14ac:dyDescent="0.25">
      <c r="A64" t="s">
        <v>3429</v>
      </c>
      <c r="B64" s="8" t="s">
        <v>1668</v>
      </c>
      <c r="C64" t="s">
        <v>7461</v>
      </c>
      <c r="D64" s="10"/>
      <c r="E64" t="s">
        <v>7277</v>
      </c>
      <c r="G64" s="10"/>
      <c r="H64" s="7"/>
    </row>
    <row r="65" spans="1:8" x14ac:dyDescent="0.25">
      <c r="A65" t="s">
        <v>5986</v>
      </c>
      <c r="B65" s="8" t="s">
        <v>863</v>
      </c>
      <c r="C65" t="s">
        <v>6223</v>
      </c>
      <c r="D65" s="10"/>
      <c r="E65" t="s">
        <v>6880</v>
      </c>
      <c r="G65" s="10"/>
      <c r="H65" s="7"/>
    </row>
    <row r="66" spans="1:8" x14ac:dyDescent="0.25">
      <c r="A66" t="s">
        <v>2285</v>
      </c>
      <c r="B66" s="8" t="s">
        <v>4033</v>
      </c>
      <c r="C66" t="s">
        <v>8297</v>
      </c>
      <c r="D66" s="10"/>
      <c r="E66" t="s">
        <v>6617</v>
      </c>
      <c r="G66" s="10"/>
      <c r="H66" s="7"/>
    </row>
    <row r="67" spans="1:8" x14ac:dyDescent="0.25">
      <c r="A67" t="s">
        <v>4435</v>
      </c>
      <c r="B67" s="8" t="s">
        <v>1378</v>
      </c>
      <c r="C67" t="s">
        <v>7509</v>
      </c>
      <c r="D67" s="10"/>
      <c r="E67" t="s">
        <v>7273</v>
      </c>
      <c r="G67" s="10"/>
      <c r="H67" s="7"/>
    </row>
    <row r="68" spans="1:8" x14ac:dyDescent="0.25">
      <c r="A68" t="s">
        <v>4208</v>
      </c>
      <c r="B68" s="8" t="s">
        <v>3609</v>
      </c>
      <c r="C68" t="s">
        <v>8141</v>
      </c>
      <c r="D68" s="10"/>
      <c r="E68" t="s">
        <v>8265</v>
      </c>
      <c r="G68" s="10"/>
      <c r="H68" s="7"/>
    </row>
    <row r="69" spans="1:8" x14ac:dyDescent="0.25">
      <c r="A69" t="s">
        <v>3303</v>
      </c>
      <c r="B69" s="8" t="s">
        <v>3444</v>
      </c>
      <c r="C69" t="s">
        <v>7003</v>
      </c>
      <c r="D69" s="10"/>
      <c r="E69" t="s">
        <v>7950</v>
      </c>
      <c r="G69" s="10"/>
      <c r="H69" s="7"/>
    </row>
    <row r="70" spans="1:8" x14ac:dyDescent="0.25">
      <c r="A70" t="s">
        <v>4339</v>
      </c>
      <c r="B70" s="8" t="s">
        <v>3862</v>
      </c>
      <c r="C70" t="s">
        <v>7384</v>
      </c>
      <c r="D70" s="10"/>
      <c r="E70" t="s">
        <v>6440</v>
      </c>
      <c r="G70" s="10"/>
      <c r="H70" s="7"/>
    </row>
    <row r="71" spans="1:8" x14ac:dyDescent="0.25">
      <c r="A71" t="s">
        <v>1335</v>
      </c>
      <c r="B71" s="8" t="s">
        <v>3100</v>
      </c>
      <c r="C71" t="s">
        <v>219</v>
      </c>
      <c r="D71" s="10"/>
      <c r="E71" t="s">
        <v>6159</v>
      </c>
      <c r="G71" s="10"/>
      <c r="H71" s="7"/>
    </row>
    <row r="72" spans="1:8" x14ac:dyDescent="0.25">
      <c r="A72" t="s">
        <v>5789</v>
      </c>
      <c r="B72" s="8" t="s">
        <v>1504</v>
      </c>
      <c r="C72" t="s">
        <v>7277</v>
      </c>
      <c r="D72" s="10"/>
      <c r="E72" t="s">
        <v>7566</v>
      </c>
      <c r="G72" s="10"/>
      <c r="H72" s="7"/>
    </row>
    <row r="73" spans="1:8" x14ac:dyDescent="0.25">
      <c r="A73" t="s">
        <v>2743</v>
      </c>
      <c r="B73" s="8" t="s">
        <v>3778</v>
      </c>
      <c r="C73" t="s">
        <v>6880</v>
      </c>
      <c r="D73" s="10"/>
      <c r="E73" t="s">
        <v>7504</v>
      </c>
      <c r="G73" s="10"/>
      <c r="H73" s="7"/>
    </row>
    <row r="74" spans="1:8" x14ac:dyDescent="0.25">
      <c r="A74" t="s">
        <v>1910</v>
      </c>
      <c r="B74" s="8" t="s">
        <v>4999</v>
      </c>
      <c r="C74" t="s">
        <v>6617</v>
      </c>
      <c r="D74" s="10"/>
      <c r="E74" t="s">
        <v>7850</v>
      </c>
      <c r="G74" s="10"/>
      <c r="H74" s="7"/>
    </row>
    <row r="75" spans="1:8" x14ac:dyDescent="0.25">
      <c r="A75" t="s">
        <v>1075</v>
      </c>
      <c r="B75" s="8" t="s">
        <v>3538</v>
      </c>
      <c r="C75" t="s">
        <v>7273</v>
      </c>
      <c r="D75" s="10"/>
      <c r="E75" t="s">
        <v>7782</v>
      </c>
      <c r="G75" s="10"/>
      <c r="H75" s="7"/>
    </row>
    <row r="76" spans="1:8" x14ac:dyDescent="0.25">
      <c r="A76" t="s">
        <v>5396</v>
      </c>
      <c r="B76" s="8" t="s">
        <v>5941</v>
      </c>
      <c r="C76" t="s">
        <v>8265</v>
      </c>
      <c r="D76" s="10"/>
      <c r="E76" t="s">
        <v>6254</v>
      </c>
      <c r="G76" s="10"/>
      <c r="H76" s="7"/>
    </row>
    <row r="77" spans="1:8" x14ac:dyDescent="0.25">
      <c r="A77" t="s">
        <v>5684</v>
      </c>
      <c r="B77" s="8" t="s">
        <v>2393</v>
      </c>
      <c r="C77" t="s">
        <v>7950</v>
      </c>
      <c r="D77" s="10"/>
      <c r="E77" t="s">
        <v>7399</v>
      </c>
      <c r="G77" s="10"/>
      <c r="H77" s="7"/>
    </row>
    <row r="78" spans="1:8" x14ac:dyDescent="0.25">
      <c r="A78" t="s">
        <v>5211</v>
      </c>
      <c r="B78" s="8" t="s">
        <v>354</v>
      </c>
      <c r="C78" t="s">
        <v>6440</v>
      </c>
      <c r="D78" s="10"/>
      <c r="E78" t="s">
        <v>7457</v>
      </c>
      <c r="G78" s="10"/>
      <c r="H78" s="7"/>
    </row>
    <row r="79" spans="1:8" x14ac:dyDescent="0.25">
      <c r="A79" t="s">
        <v>3183</v>
      </c>
      <c r="B79" s="8" t="s">
        <v>1433</v>
      </c>
      <c r="C79" t="s">
        <v>6159</v>
      </c>
      <c r="D79" s="10"/>
      <c r="E79" t="s">
        <v>8173</v>
      </c>
      <c r="G79" s="10"/>
      <c r="H79" s="7"/>
    </row>
    <row r="80" spans="1:8" x14ac:dyDescent="0.25">
      <c r="A80" t="s">
        <v>2769</v>
      </c>
      <c r="B80" s="8" t="s">
        <v>3070</v>
      </c>
      <c r="C80" t="s">
        <v>7566</v>
      </c>
      <c r="D80" s="10"/>
      <c r="E80" t="s">
        <v>6743</v>
      </c>
      <c r="G80" s="10"/>
      <c r="H80" s="7"/>
    </row>
    <row r="81" spans="1:8" x14ac:dyDescent="0.25">
      <c r="A81" t="s">
        <v>2301</v>
      </c>
      <c r="B81" s="8" t="s">
        <v>5961</v>
      </c>
      <c r="C81" t="s">
        <v>5851</v>
      </c>
      <c r="D81" s="10"/>
      <c r="E81" t="s">
        <v>7918</v>
      </c>
      <c r="G81" s="10"/>
      <c r="H81" s="7"/>
    </row>
    <row r="82" spans="1:8" x14ac:dyDescent="0.25">
      <c r="A82" t="s">
        <v>3103</v>
      </c>
      <c r="B82" s="8" t="s">
        <v>3694</v>
      </c>
      <c r="C82" t="s">
        <v>7504</v>
      </c>
      <c r="D82" s="10"/>
      <c r="E82" t="s">
        <v>7983</v>
      </c>
      <c r="G82" s="10"/>
      <c r="H82" s="7"/>
    </row>
    <row r="83" spans="1:8" x14ac:dyDescent="0.25">
      <c r="A83" t="s">
        <v>2172</v>
      </c>
      <c r="B83" s="8" t="s">
        <v>4784</v>
      </c>
      <c r="C83" t="s">
        <v>7850</v>
      </c>
      <c r="D83" s="10"/>
      <c r="E83" t="s">
        <v>8031</v>
      </c>
      <c r="G83" s="10"/>
      <c r="H83" s="7"/>
    </row>
    <row r="84" spans="1:8" x14ac:dyDescent="0.25">
      <c r="A84" t="s">
        <v>3639</v>
      </c>
      <c r="B84" s="8" t="s">
        <v>1943</v>
      </c>
      <c r="C84" t="s">
        <v>7782</v>
      </c>
      <c r="D84" s="10"/>
      <c r="E84" t="s">
        <v>8227</v>
      </c>
      <c r="G84" s="10"/>
      <c r="H84" s="7"/>
    </row>
    <row r="85" spans="1:8" x14ac:dyDescent="0.25">
      <c r="A85" t="s">
        <v>1883</v>
      </c>
      <c r="B85" s="8" t="s">
        <v>1319</v>
      </c>
      <c r="C85" t="s">
        <v>6254</v>
      </c>
      <c r="D85" s="10"/>
      <c r="E85" t="s">
        <v>6565</v>
      </c>
      <c r="G85" s="10"/>
      <c r="H85" s="7"/>
    </row>
    <row r="86" spans="1:8" x14ac:dyDescent="0.25">
      <c r="A86" t="s">
        <v>4348</v>
      </c>
      <c r="B86" s="8" t="s">
        <v>416</v>
      </c>
      <c r="C86" t="s">
        <v>3247</v>
      </c>
      <c r="D86" s="10"/>
      <c r="E86" t="s">
        <v>8133</v>
      </c>
      <c r="G86" s="10"/>
      <c r="H86" s="7"/>
    </row>
    <row r="87" spans="1:8" x14ac:dyDescent="0.25">
      <c r="A87" t="s">
        <v>2734</v>
      </c>
      <c r="B87" s="8" t="s">
        <v>875</v>
      </c>
      <c r="C87" t="s">
        <v>7399</v>
      </c>
      <c r="D87" s="10"/>
      <c r="E87" t="s">
        <v>7525</v>
      </c>
      <c r="G87" s="10"/>
      <c r="H87" s="7"/>
    </row>
    <row r="88" spans="1:8" x14ac:dyDescent="0.25">
      <c r="A88" t="s">
        <v>250</v>
      </c>
      <c r="B88" s="8" t="s">
        <v>2659</v>
      </c>
      <c r="C88" t="s">
        <v>7457</v>
      </c>
      <c r="D88" s="10"/>
      <c r="E88" t="s">
        <v>7842</v>
      </c>
      <c r="G88" s="10"/>
      <c r="H88" s="7"/>
    </row>
    <row r="89" spans="1:8" x14ac:dyDescent="0.25">
      <c r="A89" t="s">
        <v>831</v>
      </c>
      <c r="B89" s="8" t="s">
        <v>3169</v>
      </c>
      <c r="C89" t="s">
        <v>78</v>
      </c>
      <c r="D89" s="10"/>
      <c r="E89" t="s">
        <v>7906</v>
      </c>
      <c r="G89" s="10"/>
      <c r="H89" s="7"/>
    </row>
    <row r="90" spans="1:8" x14ac:dyDescent="0.25">
      <c r="A90" t="s">
        <v>2984</v>
      </c>
      <c r="B90" s="8" t="s">
        <v>4354</v>
      </c>
      <c r="C90" t="s">
        <v>8173</v>
      </c>
      <c r="D90" s="10"/>
      <c r="E90" t="s">
        <v>7739</v>
      </c>
      <c r="G90" s="10"/>
      <c r="H90" s="7"/>
    </row>
    <row r="91" spans="1:8" x14ac:dyDescent="0.25">
      <c r="A91" t="s">
        <v>981</v>
      </c>
      <c r="B91" s="8" t="s">
        <v>2168</v>
      </c>
      <c r="C91" t="s">
        <v>94</v>
      </c>
      <c r="D91" s="10"/>
      <c r="E91" t="s">
        <v>7549</v>
      </c>
      <c r="G91" s="10"/>
      <c r="H91" s="7"/>
    </row>
    <row r="92" spans="1:8" x14ac:dyDescent="0.25">
      <c r="A92" t="s">
        <v>4634</v>
      </c>
      <c r="B92" s="8" t="s">
        <v>2687</v>
      </c>
      <c r="C92" t="s">
        <v>6743</v>
      </c>
      <c r="D92" s="10"/>
      <c r="E92" t="s">
        <v>7263</v>
      </c>
      <c r="G92" s="10"/>
      <c r="H92" s="7"/>
    </row>
    <row r="93" spans="1:8" x14ac:dyDescent="0.25">
      <c r="A93" t="s">
        <v>1763</v>
      </c>
      <c r="B93" s="8" t="s">
        <v>5349</v>
      </c>
      <c r="C93" t="s">
        <v>7918</v>
      </c>
      <c r="D93" s="10"/>
      <c r="E93" t="s">
        <v>6760</v>
      </c>
      <c r="G93" s="10"/>
      <c r="H93" s="7"/>
    </row>
    <row r="94" spans="1:8" x14ac:dyDescent="0.25">
      <c r="A94" t="s">
        <v>1554</v>
      </c>
      <c r="B94" s="8" t="s">
        <v>2058</v>
      </c>
      <c r="C94" t="s">
        <v>7983</v>
      </c>
      <c r="D94" s="10"/>
      <c r="E94" t="s">
        <v>7827</v>
      </c>
      <c r="G94" s="10"/>
      <c r="H94" s="7"/>
    </row>
    <row r="95" spans="1:8" x14ac:dyDescent="0.25">
      <c r="A95" t="s">
        <v>4397</v>
      </c>
      <c r="B95" s="8" t="s">
        <v>4085</v>
      </c>
      <c r="C95" t="s">
        <v>8031</v>
      </c>
      <c r="D95" s="10"/>
      <c r="E95" t="s">
        <v>7500</v>
      </c>
      <c r="G95" s="10"/>
      <c r="H95" s="7"/>
    </row>
    <row r="96" spans="1:8" x14ac:dyDescent="0.25">
      <c r="A96" t="s">
        <v>2239</v>
      </c>
      <c r="B96" s="8" t="s">
        <v>385</v>
      </c>
      <c r="C96" t="s">
        <v>8227</v>
      </c>
      <c r="D96" s="10"/>
      <c r="E96" t="s">
        <v>7020</v>
      </c>
      <c r="G96" s="10"/>
      <c r="H96" s="7"/>
    </row>
    <row r="97" spans="1:8" x14ac:dyDescent="0.25">
      <c r="A97" t="s">
        <v>4496</v>
      </c>
      <c r="B97" s="8" t="s">
        <v>3625</v>
      </c>
      <c r="C97" t="s">
        <v>1036</v>
      </c>
      <c r="D97" s="10"/>
      <c r="E97" t="s">
        <v>7743</v>
      </c>
      <c r="G97" s="10"/>
      <c r="H97" s="7"/>
    </row>
    <row r="98" spans="1:8" x14ac:dyDescent="0.25">
      <c r="A98" t="s">
        <v>5098</v>
      </c>
      <c r="B98" s="8" t="s">
        <v>5843</v>
      </c>
      <c r="C98" t="s">
        <v>6565</v>
      </c>
      <c r="D98" s="10"/>
      <c r="E98" t="s">
        <v>6643</v>
      </c>
      <c r="G98" s="10"/>
      <c r="H98" s="7"/>
    </row>
    <row r="99" spans="1:8" x14ac:dyDescent="0.25">
      <c r="A99" t="s">
        <v>2480</v>
      </c>
      <c r="B99" s="8" t="s">
        <v>1631</v>
      </c>
      <c r="C99" t="s">
        <v>8133</v>
      </c>
      <c r="D99" s="10"/>
      <c r="E99" t="s">
        <v>6638</v>
      </c>
      <c r="G99" s="10"/>
      <c r="H99" s="7"/>
    </row>
    <row r="100" spans="1:8" x14ac:dyDescent="0.25">
      <c r="A100" t="s">
        <v>2625</v>
      </c>
      <c r="B100" s="8" t="s">
        <v>1803</v>
      </c>
      <c r="C100" t="s">
        <v>4364</v>
      </c>
      <c r="D100" s="10"/>
      <c r="E100" t="s">
        <v>6776</v>
      </c>
      <c r="G100" s="10"/>
      <c r="H100" s="7"/>
    </row>
    <row r="101" spans="1:8" x14ac:dyDescent="0.25">
      <c r="A101" t="s">
        <v>5851</v>
      </c>
      <c r="B101" s="8" t="s">
        <v>370</v>
      </c>
      <c r="C101" t="s">
        <v>7525</v>
      </c>
      <c r="D101" s="10"/>
      <c r="E101" t="s">
        <v>6876</v>
      </c>
      <c r="G101" s="10"/>
      <c r="H101" s="7"/>
    </row>
    <row r="102" spans="1:8" x14ac:dyDescent="0.25">
      <c r="A102" t="s">
        <v>2329</v>
      </c>
      <c r="B102" s="8" t="s">
        <v>3978</v>
      </c>
      <c r="C102" t="s">
        <v>7842</v>
      </c>
      <c r="D102" s="10"/>
      <c r="E102" t="s">
        <v>6829</v>
      </c>
      <c r="G102" s="10"/>
      <c r="H102" s="7"/>
    </row>
    <row r="103" spans="1:8" x14ac:dyDescent="0.25">
      <c r="A103" t="s">
        <v>858</v>
      </c>
      <c r="B103" s="8" t="s">
        <v>5159</v>
      </c>
      <c r="C103" t="s">
        <v>7906</v>
      </c>
      <c r="D103" s="10"/>
      <c r="E103" t="s">
        <v>7923</v>
      </c>
      <c r="G103" s="10"/>
      <c r="H103" s="7"/>
    </row>
    <row r="104" spans="1:8" x14ac:dyDescent="0.25">
      <c r="A104" t="s">
        <v>3645</v>
      </c>
      <c r="B104" s="8" t="s">
        <v>4461</v>
      </c>
      <c r="C104" t="s">
        <v>7739</v>
      </c>
      <c r="D104" s="10"/>
      <c r="E104" t="s">
        <v>8025</v>
      </c>
      <c r="G104" s="10"/>
      <c r="H104" s="7"/>
    </row>
    <row r="105" spans="1:8" x14ac:dyDescent="0.25">
      <c r="A105" t="s">
        <v>4099</v>
      </c>
      <c r="B105" s="8" t="s">
        <v>1248</v>
      </c>
      <c r="C105" t="s">
        <v>7549</v>
      </c>
      <c r="D105" s="10"/>
      <c r="E105" t="s">
        <v>6390</v>
      </c>
      <c r="G105" s="10"/>
      <c r="H105" s="7"/>
    </row>
    <row r="106" spans="1:8" x14ac:dyDescent="0.25">
      <c r="A106" t="s">
        <v>131</v>
      </c>
      <c r="B106" s="8" t="s">
        <v>1813</v>
      </c>
      <c r="C106" t="s">
        <v>7263</v>
      </c>
      <c r="D106" s="10"/>
      <c r="E106" t="s">
        <v>7933</v>
      </c>
      <c r="G106" s="10"/>
      <c r="H106" s="7"/>
    </row>
    <row r="107" spans="1:8" x14ac:dyDescent="0.25">
      <c r="A107" t="s">
        <v>3247</v>
      </c>
      <c r="B107" s="8" t="s">
        <v>3598</v>
      </c>
      <c r="C107" t="s">
        <v>6760</v>
      </c>
      <c r="D107" s="10"/>
      <c r="E107" t="s">
        <v>7861</v>
      </c>
      <c r="G107" s="10"/>
      <c r="H107" s="7"/>
    </row>
    <row r="108" spans="1:8" x14ac:dyDescent="0.25">
      <c r="A108" t="s">
        <v>1827</v>
      </c>
      <c r="B108" s="8" t="s">
        <v>4868</v>
      </c>
      <c r="C108" t="s">
        <v>7827</v>
      </c>
      <c r="D108" s="10"/>
      <c r="E108" t="s">
        <v>7938</v>
      </c>
      <c r="G108" s="10"/>
      <c r="H108" s="7"/>
    </row>
    <row r="109" spans="1:8" x14ac:dyDescent="0.25">
      <c r="A109" t="s">
        <v>4258</v>
      </c>
      <c r="B109" s="8" t="s">
        <v>5854</v>
      </c>
      <c r="C109" t="s">
        <v>7500</v>
      </c>
      <c r="D109" s="10"/>
      <c r="E109" t="s">
        <v>7118</v>
      </c>
      <c r="G109" s="10"/>
      <c r="H109" s="7"/>
    </row>
    <row r="110" spans="1:8" x14ac:dyDescent="0.25">
      <c r="A110" t="s">
        <v>4765</v>
      </c>
      <c r="B110" s="8" t="s">
        <v>2607</v>
      </c>
      <c r="C110" t="s">
        <v>6010</v>
      </c>
      <c r="D110" s="10"/>
      <c r="E110" t="s">
        <v>165</v>
      </c>
      <c r="G110" s="10"/>
      <c r="H110" s="7"/>
    </row>
    <row r="111" spans="1:8" x14ac:dyDescent="0.25">
      <c r="A111" t="s">
        <v>3334</v>
      </c>
      <c r="B111" s="8" t="s">
        <v>1422</v>
      </c>
      <c r="C111" t="s">
        <v>2256</v>
      </c>
      <c r="D111" s="10"/>
      <c r="E111" t="s">
        <v>7303</v>
      </c>
      <c r="G111" s="10"/>
      <c r="H111" s="7"/>
    </row>
    <row r="112" spans="1:8" x14ac:dyDescent="0.25">
      <c r="A112" t="s">
        <v>3228</v>
      </c>
      <c r="B112" s="8" t="s">
        <v>405</v>
      </c>
      <c r="C112" t="s">
        <v>7020</v>
      </c>
      <c r="D112" s="10"/>
      <c r="E112" t="s">
        <v>6731</v>
      </c>
      <c r="G112" s="10"/>
      <c r="H112" s="7"/>
    </row>
    <row r="113" spans="1:8" x14ac:dyDescent="0.25">
      <c r="A113" t="s">
        <v>3963</v>
      </c>
      <c r="B113" s="8" t="s">
        <v>3504</v>
      </c>
      <c r="C113" t="s">
        <v>7743</v>
      </c>
      <c r="D113" s="10"/>
      <c r="E113" t="s">
        <v>7616</v>
      </c>
      <c r="G113" s="10"/>
      <c r="H113" s="7"/>
    </row>
    <row r="114" spans="1:8" x14ac:dyDescent="0.25">
      <c r="A114" t="s">
        <v>78</v>
      </c>
      <c r="B114" s="8" t="s">
        <v>1359</v>
      </c>
      <c r="C114" t="s">
        <v>6643</v>
      </c>
      <c r="D114" s="10"/>
      <c r="E114" t="s">
        <v>6816</v>
      </c>
      <c r="G114" s="10"/>
      <c r="H114" s="7"/>
    </row>
    <row r="115" spans="1:8" x14ac:dyDescent="0.25">
      <c r="A115" t="s">
        <v>1353</v>
      </c>
      <c r="B115" s="8" t="s">
        <v>1641</v>
      </c>
      <c r="C115" t="s">
        <v>6638</v>
      </c>
      <c r="D115" s="10"/>
      <c r="E115" t="s">
        <v>7768</v>
      </c>
      <c r="G115" s="10"/>
    </row>
    <row r="116" spans="1:8" x14ac:dyDescent="0.25">
      <c r="A116" t="s">
        <v>5195</v>
      </c>
      <c r="B116" s="8" t="s">
        <v>2820</v>
      </c>
      <c r="C116" t="s">
        <v>6776</v>
      </c>
      <c r="D116" s="10"/>
      <c r="E116" t="s">
        <v>66</v>
      </c>
      <c r="G116" s="10"/>
    </row>
    <row r="117" spans="1:8" x14ac:dyDescent="0.25">
      <c r="A117" t="s">
        <v>3321</v>
      </c>
      <c r="B117" s="8" t="s">
        <v>770</v>
      </c>
      <c r="C117" t="s">
        <v>6876</v>
      </c>
      <c r="D117" s="10"/>
      <c r="E117" t="s">
        <v>6980</v>
      </c>
      <c r="G117" s="10"/>
    </row>
    <row r="118" spans="1:8" x14ac:dyDescent="0.25">
      <c r="A118" t="s">
        <v>5736</v>
      </c>
      <c r="B118" s="8" t="s">
        <v>2142</v>
      </c>
      <c r="C118" t="s">
        <v>6829</v>
      </c>
      <c r="D118" s="10"/>
      <c r="E118" t="s">
        <v>277</v>
      </c>
      <c r="G118" s="10"/>
    </row>
    <row r="119" spans="1:8" x14ac:dyDescent="0.25">
      <c r="A119" t="s">
        <v>3866</v>
      </c>
      <c r="B119" s="8" t="s">
        <v>2202</v>
      </c>
      <c r="C119" t="s">
        <v>26</v>
      </c>
      <c r="D119" s="10"/>
      <c r="E119" t="s">
        <v>7283</v>
      </c>
      <c r="G119" s="10"/>
    </row>
    <row r="120" spans="1:8" x14ac:dyDescent="0.25">
      <c r="A120" t="s">
        <v>94</v>
      </c>
      <c r="B120" s="8" t="s">
        <v>5440</v>
      </c>
      <c r="C120" t="s">
        <v>7923</v>
      </c>
      <c r="D120" s="10"/>
      <c r="E120" t="s">
        <v>7432</v>
      </c>
      <c r="G120" s="10"/>
    </row>
    <row r="121" spans="1:8" x14ac:dyDescent="0.25">
      <c r="A121" t="s">
        <v>3532</v>
      </c>
      <c r="B121" s="8" t="s">
        <v>5681</v>
      </c>
      <c r="C121" t="s">
        <v>8025</v>
      </c>
      <c r="D121" s="10"/>
      <c r="E121" t="s">
        <v>6427</v>
      </c>
      <c r="G121" s="10"/>
    </row>
    <row r="122" spans="1:8" x14ac:dyDescent="0.25">
      <c r="A122" t="s">
        <v>3797</v>
      </c>
      <c r="B122" s="8" t="s">
        <v>5510</v>
      </c>
      <c r="C122" t="s">
        <v>6390</v>
      </c>
      <c r="D122" s="10"/>
      <c r="E122" t="s">
        <v>152</v>
      </c>
      <c r="G122" s="10"/>
    </row>
    <row r="123" spans="1:8" x14ac:dyDescent="0.25">
      <c r="A123" t="s">
        <v>1471</v>
      </c>
      <c r="B123" s="8" t="s">
        <v>742</v>
      </c>
      <c r="C123" t="s">
        <v>7933</v>
      </c>
      <c r="D123" s="10"/>
      <c r="E123" t="s">
        <v>8216</v>
      </c>
      <c r="G123" s="10"/>
    </row>
    <row r="124" spans="1:8" x14ac:dyDescent="0.25">
      <c r="A124" t="s">
        <v>5837</v>
      </c>
      <c r="B124" s="8" t="s">
        <v>5580</v>
      </c>
      <c r="C124" t="s">
        <v>7861</v>
      </c>
      <c r="D124" s="10"/>
      <c r="E124" t="s">
        <v>8291</v>
      </c>
      <c r="G124" s="10"/>
    </row>
    <row r="125" spans="1:8" x14ac:dyDescent="0.25">
      <c r="A125" t="s">
        <v>6080</v>
      </c>
      <c r="B125" s="8" t="s">
        <v>4177</v>
      </c>
      <c r="C125" t="s">
        <v>7938</v>
      </c>
      <c r="D125" s="10"/>
      <c r="E125" t="s">
        <v>7755</v>
      </c>
      <c r="G125" s="10"/>
    </row>
    <row r="126" spans="1:8" x14ac:dyDescent="0.25">
      <c r="A126" t="s">
        <v>398</v>
      </c>
      <c r="B126" s="8" t="s">
        <v>5834</v>
      </c>
      <c r="C126" t="s">
        <v>7118</v>
      </c>
      <c r="D126" s="10"/>
      <c r="E126" t="s">
        <v>6476</v>
      </c>
      <c r="G126" s="10"/>
    </row>
    <row r="127" spans="1:8" x14ac:dyDescent="0.25">
      <c r="A127" t="s">
        <v>5676</v>
      </c>
      <c r="B127" s="8" t="s">
        <v>2075</v>
      </c>
      <c r="C127" t="s">
        <v>165</v>
      </c>
      <c r="D127" s="10"/>
      <c r="E127" t="s">
        <v>230</v>
      </c>
      <c r="G127" s="10"/>
    </row>
    <row r="128" spans="1:8" x14ac:dyDescent="0.25">
      <c r="A128" t="s">
        <v>4162</v>
      </c>
      <c r="B128" s="8" t="s">
        <v>4858</v>
      </c>
      <c r="C128" t="s">
        <v>7303</v>
      </c>
      <c r="D128" s="10"/>
      <c r="E128" t="s">
        <v>6360</v>
      </c>
      <c r="G128" s="10"/>
    </row>
    <row r="129" spans="1:7" x14ac:dyDescent="0.25">
      <c r="A129" t="s">
        <v>4465</v>
      </c>
      <c r="B129" s="8" t="s">
        <v>5053</v>
      </c>
      <c r="C129" t="s">
        <v>6731</v>
      </c>
      <c r="D129" s="10"/>
      <c r="E129" t="s">
        <v>6509</v>
      </c>
      <c r="G129" s="10"/>
    </row>
    <row r="130" spans="1:7" x14ac:dyDescent="0.25">
      <c r="A130" t="s">
        <v>2998</v>
      </c>
      <c r="B130" s="8" t="s">
        <v>3787</v>
      </c>
      <c r="C130" t="s">
        <v>7616</v>
      </c>
      <c r="D130" s="10"/>
      <c r="E130" t="s">
        <v>6435</v>
      </c>
      <c r="G130" s="10"/>
    </row>
    <row r="131" spans="1:7" x14ac:dyDescent="0.25">
      <c r="A131" t="s">
        <v>1036</v>
      </c>
      <c r="B131" s="8" t="s">
        <v>1620</v>
      </c>
      <c r="C131" t="s">
        <v>6816</v>
      </c>
      <c r="D131" s="10"/>
      <c r="E131" t="s">
        <v>6779</v>
      </c>
      <c r="G131" s="10"/>
    </row>
    <row r="132" spans="1:7" x14ac:dyDescent="0.25">
      <c r="A132" t="s">
        <v>5284</v>
      </c>
      <c r="B132" s="8" t="s">
        <v>3435</v>
      </c>
      <c r="C132" t="s">
        <v>7768</v>
      </c>
      <c r="D132" s="10"/>
      <c r="E132" t="s">
        <v>268</v>
      </c>
      <c r="G132" s="10"/>
    </row>
    <row r="133" spans="1:7" x14ac:dyDescent="0.25">
      <c r="A133" t="s">
        <v>1103</v>
      </c>
      <c r="B133" s="8" t="s">
        <v>3250</v>
      </c>
      <c r="C133" t="s">
        <v>66</v>
      </c>
      <c r="D133" s="10"/>
      <c r="E133" t="s">
        <v>6804</v>
      </c>
      <c r="G133" s="10"/>
    </row>
    <row r="134" spans="1:7" x14ac:dyDescent="0.25">
      <c r="A134" t="s">
        <v>1837</v>
      </c>
      <c r="B134" s="8" t="s">
        <v>3910</v>
      </c>
      <c r="C134" t="s">
        <v>6980</v>
      </c>
      <c r="D134" s="10"/>
      <c r="E134" t="s">
        <v>251</v>
      </c>
      <c r="G134" s="10"/>
    </row>
    <row r="135" spans="1:7" x14ac:dyDescent="0.25">
      <c r="A135" t="s">
        <v>3405</v>
      </c>
      <c r="B135" s="8" t="s">
        <v>2325</v>
      </c>
      <c r="C135" t="s">
        <v>277</v>
      </c>
      <c r="D135" s="10"/>
      <c r="E135" t="s">
        <v>8282</v>
      </c>
      <c r="G135" s="10"/>
    </row>
    <row r="136" spans="1:7" x14ac:dyDescent="0.25">
      <c r="A136" t="s">
        <v>847</v>
      </c>
      <c r="B136" s="8" t="s">
        <v>5764</v>
      </c>
      <c r="C136" t="s">
        <v>7283</v>
      </c>
      <c r="D136" s="10"/>
      <c r="E136" t="s">
        <v>8270</v>
      </c>
      <c r="G136" s="10"/>
    </row>
    <row r="137" spans="1:7" x14ac:dyDescent="0.25">
      <c r="A137" t="s">
        <v>4364</v>
      </c>
      <c r="B137" s="8" t="s">
        <v>3746</v>
      </c>
      <c r="C137" t="s">
        <v>7432</v>
      </c>
      <c r="D137" s="10"/>
      <c r="E137" t="s">
        <v>7312</v>
      </c>
      <c r="G137" s="10"/>
    </row>
    <row r="138" spans="1:7" x14ac:dyDescent="0.25">
      <c r="A138" t="s">
        <v>689</v>
      </c>
      <c r="B138" s="8" t="s">
        <v>4700</v>
      </c>
      <c r="C138" t="s">
        <v>6427</v>
      </c>
      <c r="D138" s="10"/>
      <c r="E138" t="s">
        <v>6754</v>
      </c>
      <c r="G138" s="10"/>
    </row>
    <row r="139" spans="1:7" x14ac:dyDescent="0.25">
      <c r="A139" t="s">
        <v>920</v>
      </c>
      <c r="B139" s="8" t="s">
        <v>2416</v>
      </c>
      <c r="C139" t="s">
        <v>152</v>
      </c>
      <c r="D139" s="10"/>
      <c r="E139" t="s">
        <v>7482</v>
      </c>
      <c r="G139" s="10"/>
    </row>
    <row r="140" spans="1:7" x14ac:dyDescent="0.25">
      <c r="A140" t="s">
        <v>3359</v>
      </c>
      <c r="B140" s="8" t="s">
        <v>3714</v>
      </c>
      <c r="C140" t="s">
        <v>8216</v>
      </c>
      <c r="D140" s="10"/>
      <c r="E140" t="s">
        <v>7805</v>
      </c>
      <c r="G140" s="10"/>
    </row>
    <row r="141" spans="1:7" x14ac:dyDescent="0.25">
      <c r="A141" t="s">
        <v>2882</v>
      </c>
      <c r="B141" s="8" t="s">
        <v>2971</v>
      </c>
      <c r="C141" t="s">
        <v>8291</v>
      </c>
      <c r="D141" s="10"/>
      <c r="E141" t="s">
        <v>6495</v>
      </c>
      <c r="G141" s="10"/>
    </row>
    <row r="142" spans="1:7" x14ac:dyDescent="0.25">
      <c r="A142" t="s">
        <v>4806</v>
      </c>
      <c r="B142" s="8" t="s">
        <v>4413</v>
      </c>
      <c r="C142" t="s">
        <v>7755</v>
      </c>
      <c r="D142" s="10"/>
      <c r="E142" t="s">
        <v>6861</v>
      </c>
      <c r="G142" s="10"/>
    </row>
    <row r="143" spans="1:7" x14ac:dyDescent="0.25">
      <c r="A143" t="s">
        <v>1692</v>
      </c>
      <c r="B143" s="8" t="s">
        <v>5786</v>
      </c>
      <c r="C143" t="s">
        <v>6476</v>
      </c>
      <c r="D143" s="10"/>
      <c r="E143" t="s">
        <v>6843</v>
      </c>
      <c r="G143" s="10"/>
    </row>
    <row r="144" spans="1:7" x14ac:dyDescent="0.25">
      <c r="A144" t="s">
        <v>5153</v>
      </c>
      <c r="B144" s="8" t="s">
        <v>4195</v>
      </c>
      <c r="C144" t="s">
        <v>230</v>
      </c>
      <c r="D144" s="10"/>
      <c r="E144" t="s">
        <v>7999</v>
      </c>
      <c r="G144" s="10"/>
    </row>
    <row r="145" spans="1:7" x14ac:dyDescent="0.25">
      <c r="A145" t="s">
        <v>1372</v>
      </c>
      <c r="B145" s="8" t="s">
        <v>5199</v>
      </c>
      <c r="C145" t="s">
        <v>6360</v>
      </c>
      <c r="D145" s="10"/>
      <c r="E145" t="s">
        <v>7529</v>
      </c>
      <c r="G145" s="10"/>
    </row>
    <row r="146" spans="1:7" x14ac:dyDescent="0.25">
      <c r="A146" t="s">
        <v>6010</v>
      </c>
      <c r="B146" s="8" t="s">
        <v>5105</v>
      </c>
      <c r="C146" t="s">
        <v>5344</v>
      </c>
      <c r="D146" s="10"/>
      <c r="E146" t="s">
        <v>7874</v>
      </c>
      <c r="G146" s="10"/>
    </row>
    <row r="147" spans="1:7" x14ac:dyDescent="0.25">
      <c r="A147" t="s">
        <v>1927</v>
      </c>
      <c r="B147" s="8" t="s">
        <v>5140</v>
      </c>
      <c r="C147" t="s">
        <v>3791</v>
      </c>
      <c r="D147" s="10"/>
      <c r="E147" t="s">
        <v>7137</v>
      </c>
      <c r="G147" s="10"/>
    </row>
    <row r="148" spans="1:7" x14ac:dyDescent="0.25">
      <c r="A148" t="s">
        <v>2256</v>
      </c>
      <c r="B148" s="8" t="s">
        <v>5641</v>
      </c>
      <c r="C148" t="s">
        <v>6509</v>
      </c>
      <c r="D148" s="10"/>
      <c r="E148" t="s">
        <v>7380</v>
      </c>
      <c r="G148" s="10"/>
    </row>
    <row r="149" spans="1:7" x14ac:dyDescent="0.25">
      <c r="A149" t="s">
        <v>2321</v>
      </c>
      <c r="B149" s="8" t="s">
        <v>2740</v>
      </c>
      <c r="C149" t="s">
        <v>6435</v>
      </c>
      <c r="D149" s="10"/>
      <c r="E149" t="s">
        <v>6627</v>
      </c>
      <c r="G149" s="10"/>
    </row>
    <row r="150" spans="1:7" x14ac:dyDescent="0.25">
      <c r="A150" t="s">
        <v>4189</v>
      </c>
      <c r="B150" s="8" t="s">
        <v>1122</v>
      </c>
      <c r="C150" t="s">
        <v>6779</v>
      </c>
      <c r="D150" s="10"/>
      <c r="E150" t="s">
        <v>7801</v>
      </c>
      <c r="G150" s="10"/>
    </row>
    <row r="151" spans="1:7" x14ac:dyDescent="0.25">
      <c r="A151" t="s">
        <v>1970</v>
      </c>
      <c r="B151" s="8" t="s">
        <v>2437</v>
      </c>
      <c r="C151" t="s">
        <v>85</v>
      </c>
      <c r="D151" s="10"/>
      <c r="E151" t="s">
        <v>8164</v>
      </c>
      <c r="G151" s="10"/>
    </row>
    <row r="152" spans="1:7" x14ac:dyDescent="0.25">
      <c r="A152" t="s">
        <v>2560</v>
      </c>
      <c r="B152" s="8" t="s">
        <v>472</v>
      </c>
      <c r="C152" t="s">
        <v>268</v>
      </c>
      <c r="D152" s="10"/>
      <c r="E152" t="s">
        <v>8187</v>
      </c>
      <c r="G152" s="10"/>
    </row>
    <row r="153" spans="1:7" x14ac:dyDescent="0.25">
      <c r="A153" t="s">
        <v>4533</v>
      </c>
      <c r="B153" s="8" t="s">
        <v>4022</v>
      </c>
      <c r="C153" t="s">
        <v>6804</v>
      </c>
      <c r="D153" s="10"/>
      <c r="E153" t="s">
        <v>6333</v>
      </c>
      <c r="G153" s="10"/>
    </row>
    <row r="154" spans="1:7" x14ac:dyDescent="0.25">
      <c r="A154" t="s">
        <v>3888</v>
      </c>
      <c r="B154" s="8" t="s">
        <v>4738</v>
      </c>
      <c r="C154" t="s">
        <v>251</v>
      </c>
      <c r="D154" s="10"/>
      <c r="E154" t="s">
        <v>7032</v>
      </c>
      <c r="G154" s="10"/>
    </row>
    <row r="155" spans="1:7" x14ac:dyDescent="0.25">
      <c r="A155" t="s">
        <v>26</v>
      </c>
      <c r="B155" s="8" t="s">
        <v>1024</v>
      </c>
      <c r="C155" t="s">
        <v>8282</v>
      </c>
      <c r="D155" s="10"/>
      <c r="E155" t="s">
        <v>6370</v>
      </c>
      <c r="G155" s="10"/>
    </row>
    <row r="156" spans="1:7" x14ac:dyDescent="0.25">
      <c r="A156" t="s">
        <v>2027</v>
      </c>
      <c r="B156" s="8" t="s">
        <v>2581</v>
      </c>
      <c r="C156" t="s">
        <v>4043</v>
      </c>
      <c r="D156" s="10"/>
      <c r="E156" t="s">
        <v>6906</v>
      </c>
      <c r="G156" s="10"/>
    </row>
    <row r="157" spans="1:7" x14ac:dyDescent="0.25">
      <c r="A157" t="s">
        <v>3925</v>
      </c>
      <c r="B157" s="8" t="s">
        <v>486</v>
      </c>
      <c r="C157" t="s">
        <v>8270</v>
      </c>
      <c r="D157" s="10"/>
      <c r="E157" t="s">
        <v>6324</v>
      </c>
      <c r="G157" s="10"/>
    </row>
    <row r="158" spans="1:7" x14ac:dyDescent="0.25">
      <c r="A158" t="s">
        <v>3541</v>
      </c>
      <c r="B158" s="8" t="s">
        <v>4587</v>
      </c>
      <c r="C158" t="s">
        <v>99</v>
      </c>
      <c r="D158" s="10"/>
      <c r="E158" t="s">
        <v>8017</v>
      </c>
      <c r="G158" s="10"/>
    </row>
    <row r="159" spans="1:7" x14ac:dyDescent="0.25">
      <c r="A159" t="s">
        <v>5069</v>
      </c>
      <c r="B159" s="8" t="s">
        <v>5674</v>
      </c>
      <c r="C159" t="s">
        <v>7312</v>
      </c>
      <c r="D159" s="10"/>
      <c r="E159" t="s">
        <v>7394</v>
      </c>
      <c r="G159" s="10"/>
    </row>
    <row r="160" spans="1:7" x14ac:dyDescent="0.25">
      <c r="A160" t="s">
        <v>1324</v>
      </c>
      <c r="B160" s="8" t="s">
        <v>4539</v>
      </c>
      <c r="C160" t="s">
        <v>6754</v>
      </c>
      <c r="D160" s="10"/>
      <c r="E160" t="s">
        <v>6931</v>
      </c>
      <c r="G160" s="10"/>
    </row>
    <row r="161" spans="1:7" x14ac:dyDescent="0.25">
      <c r="A161" t="s">
        <v>5047</v>
      </c>
      <c r="B161" s="8" t="s">
        <v>1154</v>
      </c>
      <c r="C161" t="s">
        <v>7482</v>
      </c>
      <c r="D161" s="10"/>
      <c r="E161" t="s">
        <v>6931</v>
      </c>
      <c r="G161" s="10"/>
    </row>
    <row r="162" spans="1:7" x14ac:dyDescent="0.25">
      <c r="A162" t="s">
        <v>6054</v>
      </c>
      <c r="B162" s="8" t="s">
        <v>1880</v>
      </c>
      <c r="C162" t="s">
        <v>7805</v>
      </c>
      <c r="D162" s="10"/>
      <c r="E162" t="s">
        <v>7814</v>
      </c>
      <c r="G162" s="10"/>
    </row>
    <row r="163" spans="1:7" x14ac:dyDescent="0.25">
      <c r="A163" t="s">
        <v>2691</v>
      </c>
      <c r="B163" s="8" t="s">
        <v>4264</v>
      </c>
      <c r="C163" t="s">
        <v>6495</v>
      </c>
      <c r="D163" s="10"/>
      <c r="E163" t="s">
        <v>7653</v>
      </c>
      <c r="G163" s="10"/>
    </row>
    <row r="164" spans="1:7" x14ac:dyDescent="0.25">
      <c r="A164" t="s">
        <v>3628</v>
      </c>
      <c r="B164" s="8" t="s">
        <v>4989</v>
      </c>
      <c r="C164" t="s">
        <v>6861</v>
      </c>
      <c r="D164" s="10"/>
      <c r="E164" t="s">
        <v>7257</v>
      </c>
      <c r="G164" s="10"/>
    </row>
    <row r="165" spans="1:7" x14ac:dyDescent="0.25">
      <c r="A165" t="s">
        <v>3063</v>
      </c>
      <c r="B165" s="8" t="s">
        <v>1853</v>
      </c>
      <c r="C165" t="s">
        <v>6843</v>
      </c>
      <c r="D165" s="10"/>
      <c r="E165" t="s">
        <v>7193</v>
      </c>
      <c r="G165" s="10"/>
    </row>
    <row r="166" spans="1:7" x14ac:dyDescent="0.25">
      <c r="A166" t="s">
        <v>5002</v>
      </c>
      <c r="B166" s="8" t="s">
        <v>3940</v>
      </c>
      <c r="C166" t="s">
        <v>7999</v>
      </c>
      <c r="D166" s="10"/>
      <c r="E166" t="s">
        <v>7239</v>
      </c>
      <c r="G166" s="10"/>
    </row>
    <row r="167" spans="1:7" x14ac:dyDescent="0.25">
      <c r="A167" t="s">
        <v>2711</v>
      </c>
      <c r="B167" s="8" t="s">
        <v>2989</v>
      </c>
      <c r="C167" t="s">
        <v>7529</v>
      </c>
      <c r="D167" s="10"/>
      <c r="E167" t="s">
        <v>7293</v>
      </c>
      <c r="G167" s="10"/>
    </row>
    <row r="168" spans="1:7" x14ac:dyDescent="0.25">
      <c r="A168" t="s">
        <v>2610</v>
      </c>
      <c r="B168" s="8" t="s">
        <v>4640</v>
      </c>
      <c r="C168" t="s">
        <v>7874</v>
      </c>
      <c r="D168" s="10"/>
      <c r="E168" t="s">
        <v>7778</v>
      </c>
      <c r="G168" s="10"/>
    </row>
    <row r="169" spans="1:7" x14ac:dyDescent="0.25">
      <c r="A169" t="s">
        <v>1978</v>
      </c>
      <c r="B169" s="8" t="s">
        <v>1168</v>
      </c>
      <c r="C169" t="s">
        <v>2268</v>
      </c>
      <c r="D169" s="10"/>
      <c r="E169" t="s">
        <v>6941</v>
      </c>
      <c r="G169" s="10"/>
    </row>
    <row r="170" spans="1:7" x14ac:dyDescent="0.25">
      <c r="A170" t="s">
        <v>5954</v>
      </c>
      <c r="B170" s="8" t="s">
        <v>2122</v>
      </c>
      <c r="C170" t="s">
        <v>7137</v>
      </c>
      <c r="D170" s="10"/>
      <c r="E170" t="s">
        <v>7763</v>
      </c>
      <c r="G170" s="10"/>
    </row>
    <row r="171" spans="1:7" x14ac:dyDescent="0.25">
      <c r="A171" t="s">
        <v>1519</v>
      </c>
      <c r="B171" s="8" t="s">
        <v>3284</v>
      </c>
      <c r="C171" t="s">
        <v>7380</v>
      </c>
      <c r="D171" s="10"/>
      <c r="E171" t="s">
        <v>7227</v>
      </c>
      <c r="G171" s="10"/>
    </row>
    <row r="172" spans="1:7" x14ac:dyDescent="0.25">
      <c r="A172" t="s">
        <v>1184</v>
      </c>
      <c r="B172" s="8" t="s">
        <v>2097</v>
      </c>
      <c r="C172" t="s">
        <v>6627</v>
      </c>
      <c r="D172" s="10"/>
      <c r="E172" t="s">
        <v>158</v>
      </c>
      <c r="G172" s="10"/>
    </row>
    <row r="173" spans="1:7" x14ac:dyDescent="0.25">
      <c r="A173" t="s">
        <v>2663</v>
      </c>
      <c r="B173" s="8" t="s">
        <v>2912</v>
      </c>
      <c r="C173" t="s">
        <v>4016</v>
      </c>
      <c r="D173" s="10"/>
      <c r="E173" t="s">
        <v>204</v>
      </c>
      <c r="G173" s="10"/>
    </row>
    <row r="174" spans="1:7" x14ac:dyDescent="0.25">
      <c r="A174" t="s">
        <v>5079</v>
      </c>
      <c r="B174" s="8" t="s">
        <v>1966</v>
      </c>
      <c r="C174" t="s">
        <v>7801</v>
      </c>
      <c r="D174" s="10"/>
      <c r="E174" t="s">
        <v>6623</v>
      </c>
      <c r="G174" s="10"/>
    </row>
    <row r="175" spans="1:7" x14ac:dyDescent="0.25">
      <c r="A175" t="s">
        <v>702</v>
      </c>
      <c r="B175" s="8" t="s">
        <v>5263</v>
      </c>
      <c r="C175" t="s">
        <v>8164</v>
      </c>
      <c r="D175" s="10"/>
      <c r="E175" t="s">
        <v>8231</v>
      </c>
      <c r="G175" s="10"/>
    </row>
    <row r="176" spans="1:7" x14ac:dyDescent="0.25">
      <c r="A176" t="s">
        <v>410</v>
      </c>
      <c r="B176" s="8" t="s">
        <v>4239</v>
      </c>
      <c r="C176" t="s">
        <v>8187</v>
      </c>
      <c r="D176" s="10"/>
      <c r="E176" t="s">
        <v>7267</v>
      </c>
      <c r="G176" s="10"/>
    </row>
    <row r="177" spans="1:7" x14ac:dyDescent="0.25">
      <c r="A177" t="s">
        <v>2992</v>
      </c>
      <c r="B177" s="8" t="s">
        <v>1843</v>
      </c>
      <c r="C177" t="s">
        <v>6333</v>
      </c>
      <c r="D177" s="10"/>
      <c r="E177" t="s">
        <v>6810</v>
      </c>
      <c r="G177" s="10"/>
    </row>
    <row r="178" spans="1:7" x14ac:dyDescent="0.25">
      <c r="A178" t="s">
        <v>755</v>
      </c>
      <c r="B178" s="8" t="s">
        <v>928</v>
      </c>
      <c r="C178" t="s">
        <v>7032</v>
      </c>
      <c r="D178" s="10"/>
      <c r="E178" t="s">
        <v>6294</v>
      </c>
      <c r="G178" s="10"/>
    </row>
    <row r="179" spans="1:7" x14ac:dyDescent="0.25">
      <c r="A179" t="s">
        <v>2019</v>
      </c>
      <c r="B179" s="8" t="s">
        <v>838</v>
      </c>
      <c r="C179" t="s">
        <v>6370</v>
      </c>
      <c r="D179" s="10"/>
      <c r="E179" t="s">
        <v>6696</v>
      </c>
      <c r="G179" s="10"/>
    </row>
    <row r="180" spans="1:7" x14ac:dyDescent="0.25">
      <c r="A180" t="s">
        <v>2862</v>
      </c>
      <c r="B180" s="8" t="s">
        <v>709</v>
      </c>
      <c r="C180" t="s">
        <v>6906</v>
      </c>
      <c r="D180" s="10"/>
      <c r="E180" t="s">
        <v>6704</v>
      </c>
      <c r="G180" s="10"/>
    </row>
    <row r="181" spans="1:7" x14ac:dyDescent="0.25">
      <c r="A181" t="s">
        <v>4824</v>
      </c>
      <c r="B181" s="8" t="s">
        <v>3413</v>
      </c>
      <c r="C181" t="s">
        <v>6324</v>
      </c>
      <c r="D181" s="10"/>
      <c r="E181" t="s">
        <v>6974</v>
      </c>
      <c r="G181" s="10"/>
    </row>
    <row r="182" spans="1:7" x14ac:dyDescent="0.25">
      <c r="A182" t="s">
        <v>5809</v>
      </c>
      <c r="B182" s="8" t="s">
        <v>894</v>
      </c>
      <c r="C182" t="s">
        <v>8017</v>
      </c>
      <c r="D182" s="10"/>
      <c r="E182" t="s">
        <v>7125</v>
      </c>
      <c r="G182" s="10"/>
    </row>
    <row r="183" spans="1:7" x14ac:dyDescent="0.25">
      <c r="A183" t="s">
        <v>6100</v>
      </c>
      <c r="B183" s="8" t="s">
        <v>5247</v>
      </c>
      <c r="C183" t="s">
        <v>5033</v>
      </c>
      <c r="D183" s="10"/>
      <c r="E183" t="s">
        <v>6409</v>
      </c>
      <c r="G183" s="10"/>
    </row>
    <row r="184" spans="1:7" x14ac:dyDescent="0.25">
      <c r="A184" t="s">
        <v>3007</v>
      </c>
      <c r="B184" s="8" t="s">
        <v>985</v>
      </c>
      <c r="C184" t="s">
        <v>7394</v>
      </c>
      <c r="D184" s="10"/>
      <c r="E184" t="s">
        <v>7214</v>
      </c>
      <c r="G184" s="10"/>
    </row>
    <row r="185" spans="1:7" x14ac:dyDescent="0.25">
      <c r="A185" t="s">
        <v>5202</v>
      </c>
      <c r="B185" s="8" t="s">
        <v>1285</v>
      </c>
      <c r="C185" t="s">
        <v>6931</v>
      </c>
      <c r="D185" s="10"/>
      <c r="E185" t="s">
        <v>8276</v>
      </c>
      <c r="G185" s="10"/>
    </row>
    <row r="186" spans="1:7" x14ac:dyDescent="0.25">
      <c r="A186" t="s">
        <v>3163</v>
      </c>
      <c r="B186" s="8" t="s">
        <v>2926</v>
      </c>
      <c r="C186" t="s">
        <v>6931</v>
      </c>
      <c r="D186" s="10"/>
      <c r="E186" t="s">
        <v>6857</v>
      </c>
      <c r="G186" s="10"/>
    </row>
    <row r="187" spans="1:7" x14ac:dyDescent="0.25">
      <c r="A187" t="s">
        <v>2915</v>
      </c>
      <c r="B187" s="8" t="s">
        <v>5272</v>
      </c>
      <c r="C187" t="s">
        <v>7814</v>
      </c>
      <c r="D187" s="10"/>
      <c r="E187" t="s">
        <v>7148</v>
      </c>
      <c r="G187" s="10"/>
    </row>
    <row r="188" spans="1:7" x14ac:dyDescent="0.25">
      <c r="A188" t="s">
        <v>1113</v>
      </c>
      <c r="B188" s="8" t="s">
        <v>1869</v>
      </c>
      <c r="C188" t="s">
        <v>7653</v>
      </c>
      <c r="D188" s="10"/>
      <c r="E188" t="s">
        <v>7810</v>
      </c>
      <c r="G188" s="10"/>
    </row>
    <row r="189" spans="1:7" x14ac:dyDescent="0.25">
      <c r="A189" t="s">
        <v>1259</v>
      </c>
      <c r="B189" s="8" t="s">
        <v>5717</v>
      </c>
      <c r="C189" t="s">
        <v>7257</v>
      </c>
      <c r="D189" s="10"/>
      <c r="E189" t="s">
        <v>7687</v>
      </c>
      <c r="G189" s="10"/>
    </row>
    <row r="190" spans="1:7" x14ac:dyDescent="0.25">
      <c r="A190" t="s">
        <v>1797</v>
      </c>
      <c r="B190" s="8" t="s">
        <v>4055</v>
      </c>
      <c r="C190" t="s">
        <v>7193</v>
      </c>
      <c r="D190" s="10"/>
      <c r="E190" t="s">
        <v>7338</v>
      </c>
      <c r="G190" s="10"/>
    </row>
    <row r="191" spans="1:7" x14ac:dyDescent="0.25">
      <c r="A191" t="s">
        <v>4058</v>
      </c>
      <c r="B191" s="8" t="s">
        <v>441</v>
      </c>
      <c r="C191" t="s">
        <v>773</v>
      </c>
      <c r="D191" s="10"/>
      <c r="E191" t="s">
        <v>6582</v>
      </c>
      <c r="G191" s="10"/>
    </row>
    <row r="192" spans="1:7" x14ac:dyDescent="0.25">
      <c r="A192" t="s">
        <v>3993</v>
      </c>
      <c r="B192" s="8" t="s">
        <v>1005</v>
      </c>
      <c r="C192" t="s">
        <v>7239</v>
      </c>
      <c r="D192" s="10"/>
      <c r="E192" t="s">
        <v>6867</v>
      </c>
      <c r="G192" s="10"/>
    </row>
    <row r="193" spans="1:7" x14ac:dyDescent="0.25">
      <c r="A193" t="s">
        <v>5125</v>
      </c>
      <c r="B193" s="8" t="s">
        <v>1443</v>
      </c>
      <c r="C193" t="s">
        <v>7293</v>
      </c>
      <c r="D193" s="10"/>
      <c r="E193" t="s">
        <v>7517</v>
      </c>
      <c r="G193" s="10"/>
    </row>
    <row r="194" spans="1:7" x14ac:dyDescent="0.25">
      <c r="A194" t="s">
        <v>83</v>
      </c>
      <c r="B194" s="8" t="s">
        <v>5519</v>
      </c>
      <c r="C194" t="s">
        <v>1569</v>
      </c>
      <c r="D194" s="10"/>
      <c r="E194" t="s">
        <v>8057</v>
      </c>
      <c r="G194" s="10"/>
    </row>
    <row r="195" spans="1:7" x14ac:dyDescent="0.25">
      <c r="A195" t="s">
        <v>666</v>
      </c>
      <c r="B195" s="8" t="s">
        <v>5951</v>
      </c>
      <c r="C195" t="s">
        <v>7778</v>
      </c>
      <c r="D195" s="10"/>
      <c r="E195" t="s">
        <v>104</v>
      </c>
      <c r="G195" s="10"/>
    </row>
    <row r="196" spans="1:7" x14ac:dyDescent="0.25">
      <c r="A196" t="s">
        <v>5916</v>
      </c>
      <c r="B196" s="8" t="s">
        <v>763</v>
      </c>
      <c r="C196" t="s">
        <v>2054</v>
      </c>
      <c r="D196" s="10"/>
      <c r="E196" t="s">
        <v>7170</v>
      </c>
      <c r="G196" s="10"/>
    </row>
    <row r="197" spans="1:7" x14ac:dyDescent="0.25">
      <c r="A197" t="s">
        <v>3553</v>
      </c>
      <c r="B197" s="8" t="s">
        <v>2372</v>
      </c>
      <c r="C197" t="s">
        <v>6941</v>
      </c>
      <c r="D197" s="10"/>
      <c r="E197" t="s">
        <v>7856</v>
      </c>
      <c r="G197" s="10"/>
    </row>
    <row r="198" spans="1:7" x14ac:dyDescent="0.25">
      <c r="A198" t="s">
        <v>478</v>
      </c>
      <c r="B198" s="8" t="s">
        <v>5316</v>
      </c>
      <c r="C198" t="s">
        <v>7763</v>
      </c>
      <c r="D198" s="10"/>
      <c r="E198" t="s">
        <v>7360</v>
      </c>
      <c r="G198" s="10"/>
    </row>
    <row r="199" spans="1:7" x14ac:dyDescent="0.25">
      <c r="A199" t="s">
        <v>3973</v>
      </c>
      <c r="B199" s="8" t="s">
        <v>5030</v>
      </c>
      <c r="C199" t="s">
        <v>117</v>
      </c>
      <c r="D199" s="10"/>
      <c r="E199" t="s">
        <v>7326</v>
      </c>
      <c r="G199" s="10"/>
    </row>
    <row r="200" spans="1:7" x14ac:dyDescent="0.25">
      <c r="A200" t="s">
        <v>3073</v>
      </c>
      <c r="B200" s="8" t="s">
        <v>2131</v>
      </c>
      <c r="C200" t="s">
        <v>7227</v>
      </c>
      <c r="D200" s="10"/>
      <c r="E200" t="s">
        <v>6503</v>
      </c>
      <c r="G200" s="10"/>
    </row>
    <row r="201" spans="1:7" x14ac:dyDescent="0.25">
      <c r="A201" t="s">
        <v>5878</v>
      </c>
      <c r="B201" s="8" t="s">
        <v>3091</v>
      </c>
      <c r="C201" t="s">
        <v>988</v>
      </c>
      <c r="D201" s="10"/>
      <c r="E201" t="s">
        <v>8053</v>
      </c>
      <c r="G201" s="10"/>
    </row>
    <row r="202" spans="1:7" x14ac:dyDescent="0.25">
      <c r="A202" t="s">
        <v>4952</v>
      </c>
      <c r="B202" s="8" t="s">
        <v>2107</v>
      </c>
      <c r="C202" t="s">
        <v>158</v>
      </c>
      <c r="D202" s="10"/>
      <c r="E202" t="s">
        <v>6471</v>
      </c>
      <c r="G202" s="10"/>
    </row>
    <row r="203" spans="1:7" x14ac:dyDescent="0.25">
      <c r="A203" t="s">
        <v>5527</v>
      </c>
      <c r="B203" s="8" t="s">
        <v>5933</v>
      </c>
      <c r="C203" t="s">
        <v>1067</v>
      </c>
      <c r="D203" s="10"/>
      <c r="E203" t="s">
        <v>7068</v>
      </c>
      <c r="G203" s="10"/>
    </row>
    <row r="204" spans="1:7" x14ac:dyDescent="0.25">
      <c r="A204" t="s">
        <v>5344</v>
      </c>
      <c r="B204" s="8" t="s">
        <v>826</v>
      </c>
      <c r="C204" t="s">
        <v>204</v>
      </c>
      <c r="D204" s="10"/>
      <c r="E204" t="s">
        <v>6786</v>
      </c>
      <c r="G204" s="10"/>
    </row>
    <row r="205" spans="1:7" x14ac:dyDescent="0.25">
      <c r="A205" t="s">
        <v>3665</v>
      </c>
      <c r="B205" s="8" t="s">
        <v>4762</v>
      </c>
      <c r="C205" t="s">
        <v>6623</v>
      </c>
      <c r="D205" s="10"/>
      <c r="E205" t="s">
        <v>7638</v>
      </c>
      <c r="G205" s="10"/>
    </row>
    <row r="206" spans="1:7" x14ac:dyDescent="0.25">
      <c r="A206" t="s">
        <v>3791</v>
      </c>
      <c r="B206" s="8" t="s">
        <v>345</v>
      </c>
      <c r="C206" t="s">
        <v>8231</v>
      </c>
      <c r="D206" s="10"/>
      <c r="E206" t="s">
        <v>8087</v>
      </c>
      <c r="G206" s="10"/>
    </row>
    <row r="207" spans="1:7" x14ac:dyDescent="0.25">
      <c r="A207" t="s">
        <v>4861</v>
      </c>
      <c r="B207" s="8" t="s">
        <v>946</v>
      </c>
      <c r="C207" t="s">
        <v>7267</v>
      </c>
      <c r="D207" s="10"/>
      <c r="E207" t="s">
        <v>7611</v>
      </c>
      <c r="G207" s="10"/>
    </row>
    <row r="208" spans="1:7" x14ac:dyDescent="0.25">
      <c r="A208" t="s">
        <v>362</v>
      </c>
      <c r="B208" s="8" t="s">
        <v>1452</v>
      </c>
      <c r="C208" t="s">
        <v>6810</v>
      </c>
      <c r="D208" s="10"/>
      <c r="E208" t="s">
        <v>7968</v>
      </c>
      <c r="G208" s="10"/>
    </row>
    <row r="209" spans="1:7" x14ac:dyDescent="0.25">
      <c r="A209" t="s">
        <v>85</v>
      </c>
      <c r="B209" s="8" t="s">
        <v>799</v>
      </c>
      <c r="C209" t="s">
        <v>6294</v>
      </c>
      <c r="D209" s="10"/>
      <c r="E209" s="11" t="s">
        <v>8303</v>
      </c>
      <c r="F209" s="11"/>
      <c r="G209" s="10"/>
    </row>
    <row r="210" spans="1:7" x14ac:dyDescent="0.25">
      <c r="A210" t="s">
        <v>5434</v>
      </c>
      <c r="B210" s="8" t="s">
        <v>3293</v>
      </c>
      <c r="C210" t="s">
        <v>6696</v>
      </c>
      <c r="D210" s="10"/>
      <c r="E210" t="s">
        <v>6538</v>
      </c>
      <c r="G210" s="10"/>
    </row>
    <row r="211" spans="1:7" x14ac:dyDescent="0.25">
      <c r="A211" t="s">
        <v>5089</v>
      </c>
      <c r="B211" s="8" t="s">
        <v>4480</v>
      </c>
      <c r="C211" t="s">
        <v>6704</v>
      </c>
      <c r="D211" s="10"/>
      <c r="E211" t="s">
        <v>8147</v>
      </c>
      <c r="G211" s="10"/>
    </row>
    <row r="212" spans="1:7" x14ac:dyDescent="0.25">
      <c r="A212" t="s">
        <v>2567</v>
      </c>
      <c r="B212" s="8" t="s">
        <v>4040</v>
      </c>
      <c r="C212" t="s">
        <v>6974</v>
      </c>
      <c r="D212" s="10"/>
      <c r="E212" t="s">
        <v>221</v>
      </c>
      <c r="G212" s="10"/>
    </row>
    <row r="213" spans="1:7" x14ac:dyDescent="0.25">
      <c r="A213" t="s">
        <v>2367</v>
      </c>
      <c r="B213" s="8" t="s">
        <v>3350</v>
      </c>
      <c r="C213" t="s">
        <v>7125</v>
      </c>
      <c r="D213" s="10"/>
      <c r="E213" t="s">
        <v>8021</v>
      </c>
      <c r="G213" s="10"/>
    </row>
    <row r="214" spans="1:7" x14ac:dyDescent="0.25">
      <c r="A214" t="s">
        <v>281</v>
      </c>
      <c r="B214" s="8" t="s">
        <v>3998</v>
      </c>
      <c r="C214" t="s">
        <v>4711</v>
      </c>
      <c r="D214" s="10"/>
      <c r="E214" t="s">
        <v>274</v>
      </c>
      <c r="G214" s="10"/>
    </row>
    <row r="215" spans="1:7" x14ac:dyDescent="0.25">
      <c r="A215" t="s">
        <v>4233</v>
      </c>
      <c r="B215" s="8" t="s">
        <v>3489</v>
      </c>
      <c r="C215" t="s">
        <v>6409</v>
      </c>
      <c r="D215" s="10"/>
      <c r="E215" t="s">
        <v>6382</v>
      </c>
      <c r="G215" s="10"/>
    </row>
    <row r="216" spans="1:7" x14ac:dyDescent="0.25">
      <c r="A216" t="s">
        <v>4123</v>
      </c>
      <c r="B216" s="8" t="s">
        <v>1476</v>
      </c>
      <c r="C216" t="s">
        <v>7214</v>
      </c>
      <c r="D216" s="10"/>
      <c r="E216" t="s">
        <v>6246</v>
      </c>
      <c r="G216" s="10"/>
    </row>
    <row r="217" spans="1:7" x14ac:dyDescent="0.25">
      <c r="A217" t="s">
        <v>5243</v>
      </c>
      <c r="B217" s="8" t="s">
        <v>1768</v>
      </c>
      <c r="C217" t="s">
        <v>8276</v>
      </c>
      <c r="D217" s="10"/>
      <c r="E217" t="s">
        <v>6771</v>
      </c>
      <c r="G217" s="10"/>
    </row>
    <row r="218" spans="1:7" x14ac:dyDescent="0.25">
      <c r="A218" t="s">
        <v>5991</v>
      </c>
      <c r="B218" s="8" t="s">
        <v>1494</v>
      </c>
      <c r="C218" t="s">
        <v>6857</v>
      </c>
      <c r="D218" s="10"/>
      <c r="E218" t="s">
        <v>7675</v>
      </c>
      <c r="G218" s="10"/>
    </row>
    <row r="219" spans="1:7" x14ac:dyDescent="0.25">
      <c r="A219" t="s">
        <v>4735</v>
      </c>
      <c r="B219" s="8" t="s">
        <v>4753</v>
      </c>
      <c r="C219" t="s">
        <v>7148</v>
      </c>
      <c r="D219" s="10"/>
      <c r="E219" t="s">
        <v>6718</v>
      </c>
      <c r="G219" s="10"/>
    </row>
    <row r="220" spans="1:7" x14ac:dyDescent="0.25">
      <c r="A220" t="s">
        <v>2956</v>
      </c>
      <c r="B220" s="8" t="s">
        <v>1330</v>
      </c>
      <c r="C220" t="s">
        <v>7810</v>
      </c>
      <c r="D220" s="10"/>
      <c r="E220" t="s">
        <v>8183</v>
      </c>
      <c r="G220" s="10"/>
    </row>
    <row r="221" spans="1:7" x14ac:dyDescent="0.25">
      <c r="A221" t="s">
        <v>2440</v>
      </c>
      <c r="B221" s="8" t="s">
        <v>6068</v>
      </c>
      <c r="C221" t="s">
        <v>7687</v>
      </c>
      <c r="D221" s="10"/>
      <c r="E221" t="s">
        <v>6834</v>
      </c>
      <c r="G221" s="10"/>
    </row>
    <row r="222" spans="1:7" x14ac:dyDescent="0.25">
      <c r="A222" t="s">
        <v>4043</v>
      </c>
      <c r="B222" s="8" t="s">
        <v>6087</v>
      </c>
      <c r="C222" t="s">
        <v>420</v>
      </c>
      <c r="D222" s="10"/>
      <c r="E222" t="s">
        <v>6415</v>
      </c>
      <c r="G222" s="10"/>
    </row>
    <row r="223" spans="1:7" x14ac:dyDescent="0.25">
      <c r="A223" t="s">
        <v>99</v>
      </c>
      <c r="B223" s="8" t="s">
        <v>3356</v>
      </c>
      <c r="C223" t="s">
        <v>7338</v>
      </c>
      <c r="D223" s="10"/>
      <c r="E223" t="s">
        <v>8287</v>
      </c>
      <c r="G223" s="10"/>
    </row>
    <row r="224" spans="1:7" x14ac:dyDescent="0.25">
      <c r="A224" t="s">
        <v>1872</v>
      </c>
      <c r="B224" s="8" t="s">
        <v>5724</v>
      </c>
      <c r="C224" t="s">
        <v>6582</v>
      </c>
      <c r="D224" s="10"/>
      <c r="E224" t="s">
        <v>7867</v>
      </c>
      <c r="G224" s="10"/>
    </row>
    <row r="225" spans="1:7" x14ac:dyDescent="0.25">
      <c r="A225" t="s">
        <v>3423</v>
      </c>
      <c r="B225" s="8" t="s">
        <v>1549</v>
      </c>
      <c r="C225" t="s">
        <v>6867</v>
      </c>
      <c r="D225" s="10"/>
      <c r="E225" t="s">
        <v>145</v>
      </c>
      <c r="G225" s="10"/>
    </row>
    <row r="226" spans="1:7" x14ac:dyDescent="0.25">
      <c r="A226" t="s">
        <v>184</v>
      </c>
      <c r="B226" s="8" t="s">
        <v>3989</v>
      </c>
      <c r="C226" t="s">
        <v>7517</v>
      </c>
      <c r="D226" s="10"/>
      <c r="E226" t="s">
        <v>7954</v>
      </c>
      <c r="G226" s="10"/>
    </row>
    <row r="227" spans="1:7" x14ac:dyDescent="0.25">
      <c r="A227" t="s">
        <v>5416</v>
      </c>
      <c r="B227" s="8" t="s">
        <v>1181</v>
      </c>
      <c r="C227" t="s">
        <v>8057</v>
      </c>
      <c r="D227" s="10"/>
      <c r="E227" t="s">
        <v>8210</v>
      </c>
      <c r="G227" s="10"/>
    </row>
    <row r="228" spans="1:7" x14ac:dyDescent="0.25">
      <c r="A228" t="s">
        <v>3475</v>
      </c>
      <c r="B228" s="8" t="s">
        <v>2024</v>
      </c>
      <c r="C228" t="s">
        <v>104</v>
      </c>
      <c r="D228" s="10"/>
      <c r="E228" t="s">
        <v>7097</v>
      </c>
      <c r="G228" s="10"/>
    </row>
    <row r="229" spans="1:7" x14ac:dyDescent="0.25">
      <c r="A229" t="s">
        <v>3278</v>
      </c>
      <c r="B229" s="8" t="s">
        <v>1349</v>
      </c>
      <c r="C229" t="s">
        <v>7170</v>
      </c>
      <c r="D229" s="10"/>
      <c r="E229" t="s">
        <v>6231</v>
      </c>
      <c r="G229" s="10"/>
    </row>
    <row r="230" spans="1:7" x14ac:dyDescent="0.25">
      <c r="A230" t="s">
        <v>2759</v>
      </c>
      <c r="B230" s="8" t="s">
        <v>5281</v>
      </c>
      <c r="C230" t="s">
        <v>7856</v>
      </c>
      <c r="D230" s="10"/>
      <c r="E230" t="s">
        <v>7233</v>
      </c>
      <c r="G230" s="10"/>
    </row>
    <row r="231" spans="1:7" x14ac:dyDescent="0.25">
      <c r="A231" t="s">
        <v>2268</v>
      </c>
      <c r="B231" s="8" t="s">
        <v>5307</v>
      </c>
      <c r="C231" t="s">
        <v>7360</v>
      </c>
      <c r="D231" s="10"/>
      <c r="E231" t="s">
        <v>7189</v>
      </c>
      <c r="G231" s="10"/>
    </row>
    <row r="232" spans="1:7" x14ac:dyDescent="0.25">
      <c r="A232" t="s">
        <v>4016</v>
      </c>
      <c r="B232" s="8" t="s">
        <v>2981</v>
      </c>
      <c r="C232" t="s">
        <v>7326</v>
      </c>
      <c r="D232" s="10"/>
      <c r="E232" t="s">
        <v>7913</v>
      </c>
      <c r="G232" s="10"/>
    </row>
    <row r="233" spans="1:7" x14ac:dyDescent="0.25">
      <c r="A233" t="s">
        <v>2293</v>
      </c>
      <c r="B233" s="8" t="s">
        <v>5421</v>
      </c>
      <c r="C233" t="s">
        <v>6503</v>
      </c>
      <c r="D233" s="10"/>
      <c r="E233" t="s">
        <v>8048</v>
      </c>
      <c r="G233" s="10"/>
    </row>
    <row r="234" spans="1:7" x14ac:dyDescent="0.25">
      <c r="A234" t="s">
        <v>3754</v>
      </c>
      <c r="B234" s="8" t="s">
        <v>3618</v>
      </c>
      <c r="C234" t="s">
        <v>8053</v>
      </c>
      <c r="D234" s="10"/>
      <c r="E234" t="s">
        <v>6839</v>
      </c>
      <c r="G234" s="10"/>
    </row>
    <row r="235" spans="1:7" x14ac:dyDescent="0.25">
      <c r="A235" t="s">
        <v>3375</v>
      </c>
      <c r="B235" s="8" t="s">
        <v>5462</v>
      </c>
      <c r="C235" t="s">
        <v>6471</v>
      </c>
      <c r="D235" s="10"/>
      <c r="E235" t="s">
        <v>7344</v>
      </c>
      <c r="G235" s="10"/>
    </row>
    <row r="236" spans="1:7" x14ac:dyDescent="0.25">
      <c r="A236" t="s">
        <v>4694</v>
      </c>
      <c r="B236" s="8" t="s">
        <v>3769</v>
      </c>
      <c r="C236" t="s">
        <v>7068</v>
      </c>
      <c r="D236" s="10"/>
      <c r="E236" t="s">
        <v>7709</v>
      </c>
      <c r="G236" s="10"/>
    </row>
    <row r="237" spans="1:7" x14ac:dyDescent="0.25">
      <c r="A237" t="s">
        <v>5033</v>
      </c>
      <c r="B237" s="8" t="s">
        <v>1560</v>
      </c>
      <c r="C237" t="s">
        <v>2604</v>
      </c>
      <c r="D237" s="10"/>
      <c r="E237" t="s">
        <v>187</v>
      </c>
      <c r="G237" s="10"/>
    </row>
    <row r="238" spans="1:7" x14ac:dyDescent="0.25">
      <c r="A238" t="s">
        <v>4982</v>
      </c>
      <c r="B238" s="8" t="s">
        <v>2457</v>
      </c>
      <c r="C238" t="s">
        <v>6786</v>
      </c>
      <c r="D238" s="10"/>
      <c r="E238" t="s">
        <v>6737</v>
      </c>
      <c r="G238" s="10"/>
    </row>
    <row r="239" spans="1:7" x14ac:dyDescent="0.25">
      <c r="A239" t="s">
        <v>4171</v>
      </c>
      <c r="B239" s="8" t="s">
        <v>3207</v>
      </c>
      <c r="C239" t="s">
        <v>7638</v>
      </c>
      <c r="D239" s="10"/>
      <c r="E239" t="s">
        <v>8155</v>
      </c>
      <c r="G239" s="10"/>
    </row>
    <row r="240" spans="1:7" x14ac:dyDescent="0.25">
      <c r="A240" t="s">
        <v>4961</v>
      </c>
      <c r="B240" s="8" t="s">
        <v>570</v>
      </c>
      <c r="C240" t="s">
        <v>8087</v>
      </c>
      <c r="D240" s="10"/>
      <c r="E240" t="s">
        <v>7197</v>
      </c>
      <c r="G240" s="10"/>
    </row>
    <row r="241" spans="1:7" x14ac:dyDescent="0.25">
      <c r="A241" t="s">
        <v>4756</v>
      </c>
      <c r="B241" s="8" t="s">
        <v>5743</v>
      </c>
      <c r="C241" t="s">
        <v>36</v>
      </c>
      <c r="D241" s="10"/>
      <c r="E241" t="s">
        <v>173</v>
      </c>
      <c r="G241" s="10"/>
    </row>
    <row r="242" spans="1:7" x14ac:dyDescent="0.25">
      <c r="A242" t="s">
        <v>773</v>
      </c>
      <c r="B242" s="8" t="s">
        <v>2848</v>
      </c>
      <c r="C242" t="s">
        <v>7611</v>
      </c>
      <c r="D242" s="10"/>
      <c r="E242" t="s">
        <v>7669</v>
      </c>
      <c r="G242" s="10"/>
    </row>
    <row r="243" spans="1:7" x14ac:dyDescent="0.25">
      <c r="A243" t="s">
        <v>1008</v>
      </c>
      <c r="B243" s="8" t="s">
        <v>4776</v>
      </c>
      <c r="C243" t="s">
        <v>7968</v>
      </c>
      <c r="D243" s="10"/>
      <c r="E243" t="s">
        <v>6202</v>
      </c>
      <c r="G243" s="10"/>
    </row>
    <row r="244" spans="1:7" x14ac:dyDescent="0.25">
      <c r="A244" t="s">
        <v>889</v>
      </c>
      <c r="B244" s="8" t="s">
        <v>4063</v>
      </c>
      <c r="C244" s="11" t="s">
        <v>8303</v>
      </c>
      <c r="D244" s="10"/>
      <c r="E244" t="s">
        <v>6548</v>
      </c>
      <c r="G244" s="10"/>
    </row>
    <row r="245" spans="1:7" x14ac:dyDescent="0.25">
      <c r="A245" t="s">
        <v>3366</v>
      </c>
      <c r="B245" s="8" t="s">
        <v>4050</v>
      </c>
      <c r="C245" t="s">
        <v>6538</v>
      </c>
      <c r="D245" s="10"/>
      <c r="E245" t="s">
        <v>6420</v>
      </c>
      <c r="G245" s="10"/>
    </row>
    <row r="246" spans="1:7" x14ac:dyDescent="0.25">
      <c r="A246" t="s">
        <v>2813</v>
      </c>
      <c r="B246" s="8" t="s">
        <v>2698</v>
      </c>
      <c r="C246" t="s">
        <v>8147</v>
      </c>
      <c r="D246" s="10"/>
      <c r="E246" t="s">
        <v>225</v>
      </c>
      <c r="G246" s="10"/>
    </row>
    <row r="247" spans="1:7" x14ac:dyDescent="0.25">
      <c r="A247" t="s">
        <v>3882</v>
      </c>
      <c r="B247" s="8" t="s">
        <v>4370</v>
      </c>
      <c r="C247" t="s">
        <v>221</v>
      </c>
      <c r="D247" s="10"/>
      <c r="E247" t="s">
        <v>7370</v>
      </c>
      <c r="G247" s="10"/>
    </row>
    <row r="248" spans="1:7" x14ac:dyDescent="0.25">
      <c r="A248" t="s">
        <v>2533</v>
      </c>
      <c r="B248" s="8" t="s">
        <v>2995</v>
      </c>
      <c r="C248" t="s">
        <v>8021</v>
      </c>
      <c r="D248" s="10"/>
      <c r="E248" t="s">
        <v>7222</v>
      </c>
      <c r="G248" s="10"/>
    </row>
    <row r="249" spans="1:7" x14ac:dyDescent="0.25">
      <c r="A249" t="s">
        <v>3687</v>
      </c>
      <c r="B249" s="8" t="s">
        <v>5988</v>
      </c>
      <c r="C249" t="s">
        <v>109</v>
      </c>
      <c r="D249" s="10"/>
      <c r="E249" t="s">
        <v>7713</v>
      </c>
      <c r="G249" s="10"/>
    </row>
    <row r="250" spans="1:7" x14ac:dyDescent="0.25">
      <c r="A250" t="s">
        <v>4852</v>
      </c>
      <c r="B250" s="8" t="s">
        <v>4770</v>
      </c>
      <c r="C250" t="s">
        <v>274</v>
      </c>
      <c r="D250" s="10"/>
      <c r="E250" t="s">
        <v>178</v>
      </c>
      <c r="G250" s="10"/>
    </row>
    <row r="251" spans="1:7" x14ac:dyDescent="0.25">
      <c r="A251" t="s">
        <v>1569</v>
      </c>
      <c r="B251" s="8" t="s">
        <v>2547</v>
      </c>
      <c r="C251" t="s">
        <v>6382</v>
      </c>
      <c r="D251" s="10"/>
      <c r="E251" t="s">
        <v>6992</v>
      </c>
      <c r="G251" s="10"/>
    </row>
    <row r="252" spans="1:7" x14ac:dyDescent="0.25">
      <c r="A252" t="s">
        <v>2054</v>
      </c>
      <c r="B252" s="8" t="s">
        <v>3530</v>
      </c>
      <c r="C252" t="s">
        <v>6246</v>
      </c>
      <c r="D252" s="10"/>
      <c r="E252" t="s">
        <v>6520</v>
      </c>
      <c r="G252" s="10"/>
    </row>
    <row r="253" spans="1:7" x14ac:dyDescent="0.25">
      <c r="A253" t="s">
        <v>950</v>
      </c>
      <c r="B253" s="8" t="s">
        <v>4830</v>
      </c>
      <c r="C253" t="s">
        <v>962</v>
      </c>
      <c r="D253" s="10"/>
      <c r="E253" t="s">
        <v>7366</v>
      </c>
      <c r="G253" s="10"/>
    </row>
    <row r="254" spans="1:7" x14ac:dyDescent="0.25">
      <c r="A254" t="s">
        <v>1714</v>
      </c>
      <c r="B254" s="8" t="s">
        <v>3725</v>
      </c>
      <c r="C254" t="s">
        <v>4321</v>
      </c>
      <c r="D254" s="10"/>
      <c r="E254" t="s">
        <v>7892</v>
      </c>
      <c r="G254" s="10"/>
    </row>
    <row r="255" spans="1:7" x14ac:dyDescent="0.25">
      <c r="A255" t="s">
        <v>2752</v>
      </c>
      <c r="B255" s="8" t="s">
        <v>5392</v>
      </c>
      <c r="C255" t="s">
        <v>6771</v>
      </c>
      <c r="D255" s="10"/>
      <c r="E255" t="s">
        <v>7469</v>
      </c>
      <c r="G255" s="10"/>
    </row>
    <row r="256" spans="1:7" x14ac:dyDescent="0.25">
      <c r="A256" t="s">
        <v>1027</v>
      </c>
      <c r="B256" s="8" t="s">
        <v>3524</v>
      </c>
      <c r="C256" t="s">
        <v>7675</v>
      </c>
      <c r="D256" s="10"/>
      <c r="E256" t="s">
        <v>6343</v>
      </c>
      <c r="G256" s="10"/>
    </row>
    <row r="257" spans="1:13" x14ac:dyDescent="0.25">
      <c r="A257" t="s">
        <v>1634</v>
      </c>
      <c r="B257" s="8" t="s">
        <v>3024</v>
      </c>
      <c r="C257" t="s">
        <v>6718</v>
      </c>
      <c r="D257" s="10"/>
      <c r="E257" t="s">
        <v>7439</v>
      </c>
      <c r="G257" s="10"/>
    </row>
    <row r="258" spans="1:13" x14ac:dyDescent="0.25">
      <c r="A258" t="s">
        <v>3173</v>
      </c>
      <c r="B258" s="8" t="s">
        <v>3589</v>
      </c>
      <c r="C258" t="s">
        <v>8183</v>
      </c>
      <c r="D258" s="10"/>
      <c r="E258" t="s">
        <v>6557</v>
      </c>
      <c r="G258" s="10"/>
    </row>
    <row r="259" spans="1:13" x14ac:dyDescent="0.25">
      <c r="A259" t="s">
        <v>3055</v>
      </c>
      <c r="B259" s="8" t="s">
        <v>780</v>
      </c>
      <c r="C259" t="s">
        <v>6834</v>
      </c>
      <c r="D259" s="10"/>
      <c r="E259" t="s">
        <v>261</v>
      </c>
      <c r="G259" s="10"/>
    </row>
    <row r="260" spans="1:13" x14ac:dyDescent="0.25">
      <c r="A260" t="s">
        <v>2206</v>
      </c>
      <c r="B260" s="8" t="s">
        <v>2509</v>
      </c>
      <c r="C260" t="s">
        <v>6415</v>
      </c>
      <c r="D260" s="10"/>
      <c r="E260" t="s">
        <v>7181</v>
      </c>
      <c r="G260" s="10"/>
    </row>
    <row r="261" spans="1:13" x14ac:dyDescent="0.25">
      <c r="A261" t="s">
        <v>117</v>
      </c>
      <c r="B261" s="8" t="s">
        <v>5188</v>
      </c>
      <c r="C261" t="s">
        <v>8287</v>
      </c>
      <c r="D261" s="10"/>
      <c r="E261" t="s">
        <v>7822</v>
      </c>
      <c r="G261" s="10"/>
    </row>
    <row r="262" spans="1:13" x14ac:dyDescent="0.25">
      <c r="A262" t="s">
        <v>2471</v>
      </c>
      <c r="B262" s="8" t="s">
        <v>2290</v>
      </c>
      <c r="C262" t="s">
        <v>7867</v>
      </c>
      <c r="D262" s="10"/>
      <c r="E262" t="s">
        <v>7631</v>
      </c>
      <c r="G262" s="10"/>
    </row>
    <row r="263" spans="1:13" x14ac:dyDescent="0.25">
      <c r="A263" t="s">
        <v>988</v>
      </c>
      <c r="B263" s="8" t="s">
        <v>5208</v>
      </c>
      <c r="C263" t="s">
        <v>605</v>
      </c>
      <c r="D263" s="10"/>
      <c r="E263" t="s">
        <v>7320</v>
      </c>
      <c r="G263" s="10"/>
    </row>
    <row r="264" spans="1:13" x14ac:dyDescent="0.25">
      <c r="A264" t="s">
        <v>2351</v>
      </c>
      <c r="B264" s="8" t="s">
        <v>4798</v>
      </c>
      <c r="C264" t="s">
        <v>145</v>
      </c>
      <c r="D264" s="10"/>
      <c r="E264" t="s">
        <v>7448</v>
      </c>
      <c r="G264" s="10"/>
    </row>
    <row r="265" spans="1:13" x14ac:dyDescent="0.25">
      <c r="A265" t="s">
        <v>4677</v>
      </c>
      <c r="B265" s="8" t="s">
        <v>1597</v>
      </c>
      <c r="C265" t="s">
        <v>3210</v>
      </c>
      <c r="D265" s="10"/>
      <c r="E265" t="s">
        <v>6446</v>
      </c>
      <c r="G265" s="10"/>
    </row>
    <row r="266" spans="1:13" x14ac:dyDescent="0.25">
      <c r="A266" t="s">
        <v>1067</v>
      </c>
      <c r="B266" s="8" t="s">
        <v>2264</v>
      </c>
      <c r="C266" t="s">
        <v>7954</v>
      </c>
      <c r="D266" s="10"/>
      <c r="E266" t="s">
        <v>72</v>
      </c>
      <c r="G266" s="10"/>
    </row>
    <row r="267" spans="1:13" x14ac:dyDescent="0.25">
      <c r="A267" t="s">
        <v>1427</v>
      </c>
      <c r="B267" s="8" t="s">
        <v>968</v>
      </c>
      <c r="C267" t="s">
        <v>8210</v>
      </c>
      <c r="D267" s="10"/>
      <c r="E267" t="s">
        <v>7796</v>
      </c>
      <c r="G267" s="10"/>
    </row>
    <row r="268" spans="1:13" x14ac:dyDescent="0.25">
      <c r="A268" t="s">
        <v>2852</v>
      </c>
      <c r="B268" s="8" t="s">
        <v>3567</v>
      </c>
      <c r="C268" t="s">
        <v>5556</v>
      </c>
      <c r="D268" s="10"/>
      <c r="E268" t="s">
        <v>6864</v>
      </c>
      <c r="G268" s="10"/>
    </row>
    <row r="269" spans="1:13" x14ac:dyDescent="0.25">
      <c r="A269" t="s">
        <v>4475</v>
      </c>
      <c r="B269" s="8" t="s">
        <v>6060</v>
      </c>
      <c r="C269" t="s">
        <v>1725</v>
      </c>
      <c r="D269" s="10"/>
      <c r="E269" t="s">
        <v>6328</v>
      </c>
      <c r="G269" s="10"/>
    </row>
    <row r="270" spans="1:13" x14ac:dyDescent="0.25">
      <c r="A270" t="s">
        <v>4036</v>
      </c>
      <c r="B270" s="8" t="s">
        <v>4438</v>
      </c>
      <c r="C270" t="s">
        <v>7097</v>
      </c>
      <c r="D270" s="10"/>
      <c r="E270" t="s">
        <v>7074</v>
      </c>
      <c r="G270" s="10"/>
    </row>
    <row r="271" spans="1:13" x14ac:dyDescent="0.25">
      <c r="A271" t="s">
        <v>2068</v>
      </c>
      <c r="B271" s="8" t="s">
        <v>3635</v>
      </c>
      <c r="C271" t="s">
        <v>6231</v>
      </c>
      <c r="D271" s="10"/>
      <c r="E271" t="s">
        <v>6672</v>
      </c>
      <c r="G271" s="10"/>
    </row>
    <row r="272" spans="1:13" x14ac:dyDescent="0.25">
      <c r="A272" t="s">
        <v>2148</v>
      </c>
      <c r="B272" s="8" t="s">
        <v>4501</v>
      </c>
      <c r="C272" t="s">
        <v>7233</v>
      </c>
      <c r="D272" s="10"/>
      <c r="E272" t="s">
        <v>7413</v>
      </c>
      <c r="G272" s="10"/>
      <c r="L272" s="11"/>
      <c r="M272" s="11"/>
    </row>
    <row r="273" spans="1:7" x14ac:dyDescent="0.25">
      <c r="A273" t="s">
        <v>3484</v>
      </c>
      <c r="B273" s="8" t="s">
        <v>4155</v>
      </c>
      <c r="C273" t="s">
        <v>7189</v>
      </c>
      <c r="D273" s="10"/>
      <c r="E273" t="s">
        <v>7788</v>
      </c>
      <c r="G273" s="10"/>
    </row>
    <row r="274" spans="1:7" x14ac:dyDescent="0.25">
      <c r="A274" t="s">
        <v>5652</v>
      </c>
      <c r="B274" s="8" t="s">
        <v>3159</v>
      </c>
      <c r="C274" t="s">
        <v>7913</v>
      </c>
      <c r="D274" s="10"/>
      <c r="E274" t="s">
        <v>7979</v>
      </c>
      <c r="G274" s="10"/>
    </row>
    <row r="275" spans="1:7" x14ac:dyDescent="0.25">
      <c r="A275" t="s">
        <v>4711</v>
      </c>
      <c r="B275" s="8" t="s">
        <v>3921</v>
      </c>
      <c r="C275" t="s">
        <v>8048</v>
      </c>
      <c r="D275" s="10"/>
      <c r="E275" t="s">
        <v>7896</v>
      </c>
      <c r="G275" s="10"/>
    </row>
    <row r="276" spans="1:7" x14ac:dyDescent="0.25">
      <c r="A276" t="s">
        <v>4383</v>
      </c>
      <c r="B276" s="8" t="s">
        <v>393</v>
      </c>
      <c r="C276" t="s">
        <v>6839</v>
      </c>
      <c r="D276" s="10"/>
      <c r="E276" t="s">
        <v>7545</v>
      </c>
      <c r="G276" s="10"/>
    </row>
    <row r="277" spans="1:7" x14ac:dyDescent="0.25">
      <c r="A277" t="s">
        <v>642</v>
      </c>
      <c r="B277" s="8" t="s">
        <v>6016</v>
      </c>
      <c r="C277" t="s">
        <v>7344</v>
      </c>
      <c r="D277" s="10"/>
      <c r="E277" t="s">
        <v>8091</v>
      </c>
      <c r="G277" s="10"/>
    </row>
    <row r="278" spans="1:7" x14ac:dyDescent="0.25">
      <c r="A278" t="s">
        <v>420</v>
      </c>
      <c r="B278" s="8" t="s">
        <v>1720</v>
      </c>
      <c r="C278" t="s">
        <v>7709</v>
      </c>
      <c r="D278" s="10"/>
      <c r="E278" t="s">
        <v>7929</v>
      </c>
      <c r="G278" s="10"/>
    </row>
    <row r="279" spans="1:7" x14ac:dyDescent="0.25">
      <c r="A279" t="s">
        <v>493</v>
      </c>
      <c r="B279" s="8" t="s">
        <v>3648</v>
      </c>
      <c r="C279" t="s">
        <v>187</v>
      </c>
      <c r="D279" s="10"/>
      <c r="E279" t="s">
        <v>7202</v>
      </c>
      <c r="G279" s="10"/>
    </row>
    <row r="280" spans="1:7" x14ac:dyDescent="0.25">
      <c r="A280" t="s">
        <v>1786</v>
      </c>
      <c r="B280" s="8" t="s">
        <v>1573</v>
      </c>
      <c r="C280" t="s">
        <v>6737</v>
      </c>
      <c r="D280" s="10"/>
      <c r="E280" t="s">
        <v>7704</v>
      </c>
      <c r="G280" s="10"/>
    </row>
    <row r="281" spans="1:7" x14ac:dyDescent="0.25">
      <c r="A281" t="s">
        <v>4078</v>
      </c>
      <c r="B281" s="8" t="s">
        <v>3809</v>
      </c>
      <c r="C281" t="s">
        <v>8155</v>
      </c>
      <c r="D281" s="10"/>
      <c r="E281" t="s">
        <v>8193</v>
      </c>
      <c r="G281" s="10"/>
    </row>
    <row r="282" spans="1:7" x14ac:dyDescent="0.25">
      <c r="A282" t="s">
        <v>3393</v>
      </c>
      <c r="B282" s="8" t="s">
        <v>2186</v>
      </c>
      <c r="C282" t="s">
        <v>1210</v>
      </c>
      <c r="D282" s="10"/>
      <c r="E282" t="s">
        <v>8124</v>
      </c>
      <c r="G282" s="10"/>
    </row>
    <row r="283" spans="1:7" x14ac:dyDescent="0.25">
      <c r="A283" t="s">
        <v>2778</v>
      </c>
      <c r="B283" s="8" t="s">
        <v>4493</v>
      </c>
      <c r="C283" t="s">
        <v>313</v>
      </c>
      <c r="D283" s="10"/>
      <c r="E283" t="s">
        <v>7880</v>
      </c>
      <c r="G283" s="10"/>
    </row>
    <row r="284" spans="1:7" x14ac:dyDescent="0.25">
      <c r="A284" t="s">
        <v>2785</v>
      </c>
      <c r="B284" s="8" t="s">
        <v>2332</v>
      </c>
      <c r="C284" t="s">
        <v>7197</v>
      </c>
      <c r="D284" s="10"/>
      <c r="E284" t="s">
        <v>7693</v>
      </c>
      <c r="G284" s="10"/>
    </row>
    <row r="285" spans="1:7" x14ac:dyDescent="0.25">
      <c r="A285" t="s">
        <v>4106</v>
      </c>
      <c r="B285" s="8" t="s">
        <v>3736</v>
      </c>
      <c r="C285" t="s">
        <v>173</v>
      </c>
      <c r="D285" s="10"/>
      <c r="E285" t="s">
        <v>8151</v>
      </c>
      <c r="G285" s="10"/>
    </row>
    <row r="286" spans="1:7" x14ac:dyDescent="0.25">
      <c r="A286" t="s">
        <v>2604</v>
      </c>
      <c r="B286" s="8" t="s">
        <v>5115</v>
      </c>
      <c r="C286" t="s">
        <v>3943</v>
      </c>
      <c r="D286" s="10"/>
      <c r="E286" t="s">
        <v>6799</v>
      </c>
      <c r="G286" s="10"/>
    </row>
    <row r="287" spans="1:7" x14ac:dyDescent="0.25">
      <c r="A287" t="s">
        <v>3803</v>
      </c>
      <c r="B287" s="8" t="s">
        <v>2342</v>
      </c>
      <c r="C287" t="s">
        <v>7669</v>
      </c>
      <c r="D287" s="10"/>
      <c r="E287" t="s">
        <v>8179</v>
      </c>
      <c r="G287" s="10"/>
    </row>
    <row r="288" spans="1:7" x14ac:dyDescent="0.25">
      <c r="A288" t="s">
        <v>4243</v>
      </c>
      <c r="B288" s="8" t="s">
        <v>2298</v>
      </c>
      <c r="C288" t="s">
        <v>6202</v>
      </c>
      <c r="D288" s="10"/>
      <c r="E288" t="s">
        <v>7665</v>
      </c>
      <c r="G288" s="10"/>
    </row>
    <row r="289" spans="1:7" x14ac:dyDescent="0.25">
      <c r="A289" t="s">
        <v>1753</v>
      </c>
      <c r="B289" s="8" t="s">
        <v>2601</v>
      </c>
      <c r="C289" t="s">
        <v>6548</v>
      </c>
      <c r="D289" s="10"/>
      <c r="E289" t="s">
        <v>7541</v>
      </c>
      <c r="G289" s="10"/>
    </row>
    <row r="290" spans="1:7" x14ac:dyDescent="0.25">
      <c r="A290" t="s">
        <v>36</v>
      </c>
      <c r="B290" s="8" t="s">
        <v>6133</v>
      </c>
      <c r="C290" t="s">
        <v>6420</v>
      </c>
      <c r="D290" s="10"/>
      <c r="E290" t="s">
        <v>7902</v>
      </c>
      <c r="G290" s="10"/>
    </row>
    <row r="291" spans="1:7" x14ac:dyDescent="0.25">
      <c r="A291" t="s">
        <v>2968</v>
      </c>
      <c r="B291" s="8" t="s">
        <v>335</v>
      </c>
      <c r="C291" t="s">
        <v>225</v>
      </c>
      <c r="D291" s="10"/>
      <c r="E291" t="s">
        <v>7093</v>
      </c>
      <c r="G291" s="10"/>
    </row>
    <row r="292" spans="1:7" x14ac:dyDescent="0.25">
      <c r="A292" t="s">
        <v>5119</v>
      </c>
      <c r="B292" s="8" t="s">
        <v>2959</v>
      </c>
      <c r="C292" t="s">
        <v>7370</v>
      </c>
      <c r="D292" s="10"/>
      <c r="E292" t="s">
        <v>7942</v>
      </c>
      <c r="G292" s="10"/>
    </row>
    <row r="293" spans="1:7" x14ac:dyDescent="0.25">
      <c r="A293" t="s">
        <v>3498</v>
      </c>
      <c r="B293" s="8" t="s">
        <v>4944</v>
      </c>
      <c r="C293" t="s">
        <v>7222</v>
      </c>
      <c r="D293" s="10"/>
      <c r="E293" t="s">
        <v>6191</v>
      </c>
      <c r="G293" s="10"/>
    </row>
    <row r="294" spans="1:7" x14ac:dyDescent="0.25">
      <c r="A294" t="s">
        <v>4001</v>
      </c>
      <c r="B294" s="8" t="s">
        <v>4661</v>
      </c>
      <c r="C294" t="s">
        <v>7713</v>
      </c>
      <c r="D294" s="10"/>
      <c r="E294" t="s">
        <v>135</v>
      </c>
      <c r="G294" s="10"/>
    </row>
    <row r="295" spans="1:7" x14ac:dyDescent="0.25">
      <c r="A295" t="s">
        <v>3095</v>
      </c>
      <c r="B295" s="8" t="s">
        <v>1217</v>
      </c>
      <c r="C295" t="s">
        <v>178</v>
      </c>
      <c r="D295" s="10"/>
      <c r="E295" t="s">
        <v>6355</v>
      </c>
      <c r="G295" s="10"/>
    </row>
    <row r="296" spans="1:7" x14ac:dyDescent="0.25">
      <c r="A296" t="s">
        <v>5012</v>
      </c>
      <c r="B296" s="8" t="s">
        <v>4213</v>
      </c>
      <c r="C296" t="s">
        <v>6992</v>
      </c>
      <c r="D296" s="10"/>
      <c r="E296" t="s">
        <v>7428</v>
      </c>
      <c r="G296" s="10"/>
    </row>
    <row r="297" spans="1:7" x14ac:dyDescent="0.25">
      <c r="A297" t="s">
        <v>2794</v>
      </c>
      <c r="B297" s="8" t="s">
        <v>2592</v>
      </c>
      <c r="C297" t="s">
        <v>6520</v>
      </c>
      <c r="D297" s="10"/>
      <c r="E297" t="s">
        <v>6397</v>
      </c>
      <c r="G297" s="10"/>
    </row>
    <row r="298" spans="1:7" x14ac:dyDescent="0.25">
      <c r="A298" t="s">
        <v>3037</v>
      </c>
      <c r="B298" s="8" t="s">
        <v>2730</v>
      </c>
      <c r="C298" t="s">
        <v>4026</v>
      </c>
      <c r="D298" s="10"/>
      <c r="E298" t="s">
        <v>8204</v>
      </c>
      <c r="G298" s="10"/>
    </row>
    <row r="299" spans="1:7" x14ac:dyDescent="0.25">
      <c r="A299" t="s">
        <v>3831</v>
      </c>
      <c r="B299" s="8" t="s">
        <v>2616</v>
      </c>
      <c r="C299" t="s">
        <v>7366</v>
      </c>
      <c r="D299" s="10"/>
      <c r="E299" t="s">
        <v>7533</v>
      </c>
      <c r="G299" s="10"/>
    </row>
    <row r="300" spans="1:7" x14ac:dyDescent="0.25">
      <c r="A300" t="s">
        <v>5927</v>
      </c>
      <c r="B300" s="8" t="s">
        <v>3794</v>
      </c>
      <c r="C300" t="s">
        <v>7892</v>
      </c>
      <c r="D300" s="10"/>
      <c r="E300" t="s">
        <v>7605</v>
      </c>
      <c r="G300" s="10"/>
    </row>
    <row r="301" spans="1:7" x14ac:dyDescent="0.25">
      <c r="A301" t="s">
        <v>109</v>
      </c>
      <c r="B301" s="8" t="s">
        <v>2876</v>
      </c>
      <c r="C301" t="s">
        <v>7469</v>
      </c>
      <c r="D301" s="10"/>
      <c r="E301" t="s">
        <v>7572</v>
      </c>
      <c r="G301" s="10"/>
    </row>
    <row r="302" spans="1:7" x14ac:dyDescent="0.25">
      <c r="A302" t="s">
        <v>2189</v>
      </c>
      <c r="B302" s="8" t="s">
        <v>2869</v>
      </c>
      <c r="C302" t="s">
        <v>6343</v>
      </c>
      <c r="D302" s="10"/>
      <c r="E302" t="s">
        <v>8127</v>
      </c>
      <c r="G302" s="10"/>
    </row>
    <row r="303" spans="1:7" x14ac:dyDescent="0.25">
      <c r="A303" t="s">
        <v>4622</v>
      </c>
      <c r="B303" s="8" t="s">
        <v>2518</v>
      </c>
      <c r="C303" t="s">
        <v>7439</v>
      </c>
      <c r="D303" s="10"/>
      <c r="E303" t="s">
        <v>7648</v>
      </c>
      <c r="G303" s="10"/>
    </row>
    <row r="304" spans="1:7" x14ac:dyDescent="0.25">
      <c r="A304" t="s">
        <v>3112</v>
      </c>
      <c r="B304" s="8" t="s">
        <v>5623</v>
      </c>
      <c r="C304" t="s">
        <v>6557</v>
      </c>
      <c r="D304" s="10"/>
      <c r="E304" t="s">
        <v>7052</v>
      </c>
      <c r="G304" s="10"/>
    </row>
    <row r="305" spans="1:7" x14ac:dyDescent="0.25">
      <c r="A305" t="s">
        <v>5727</v>
      </c>
      <c r="B305" s="8" t="s">
        <v>4625</v>
      </c>
      <c r="C305" t="s">
        <v>215</v>
      </c>
      <c r="D305" s="10"/>
      <c r="E305" t="s">
        <v>7088</v>
      </c>
      <c r="G305" s="10"/>
    </row>
    <row r="306" spans="1:7" x14ac:dyDescent="0.25">
      <c r="A306" t="s">
        <v>2229</v>
      </c>
      <c r="B306" s="8" t="s">
        <v>5289</v>
      </c>
      <c r="C306" t="s">
        <v>261</v>
      </c>
      <c r="D306" s="10"/>
      <c r="E306" t="s">
        <v>6682</v>
      </c>
      <c r="G306" s="10"/>
    </row>
    <row r="307" spans="1:7" x14ac:dyDescent="0.25">
      <c r="A307" t="s">
        <v>962</v>
      </c>
      <c r="B307" s="8" t="s">
        <v>2151</v>
      </c>
      <c r="C307" t="s">
        <v>7181</v>
      </c>
      <c r="D307" s="10"/>
      <c r="E307" t="s">
        <v>6612</v>
      </c>
      <c r="G307" s="10"/>
    </row>
    <row r="308" spans="1:7" x14ac:dyDescent="0.25">
      <c r="A308" t="s">
        <v>4321</v>
      </c>
      <c r="B308" s="8" t="s">
        <v>2427</v>
      </c>
      <c r="C308" t="s">
        <v>7822</v>
      </c>
      <c r="D308" s="10"/>
      <c r="E308" t="s">
        <v>8259</v>
      </c>
      <c r="G308" s="10"/>
    </row>
    <row r="309" spans="1:7" x14ac:dyDescent="0.25">
      <c r="A309" t="s">
        <v>2843</v>
      </c>
      <c r="B309" s="8" t="s">
        <v>994</v>
      </c>
      <c r="C309" t="s">
        <v>53</v>
      </c>
      <c r="D309" s="10"/>
      <c r="E309" t="s">
        <v>6967</v>
      </c>
      <c r="G309" s="10"/>
    </row>
    <row r="310" spans="1:7" x14ac:dyDescent="0.25">
      <c r="A310" t="s">
        <v>5407</v>
      </c>
      <c r="B310" s="8" t="s">
        <v>5325</v>
      </c>
      <c r="C310" t="s">
        <v>7631</v>
      </c>
      <c r="D310" s="10"/>
      <c r="E310" t="s">
        <v>196</v>
      </c>
      <c r="G310" s="10"/>
    </row>
    <row r="311" spans="1:7" x14ac:dyDescent="0.25">
      <c r="A311" t="s">
        <v>3812</v>
      </c>
      <c r="B311" s="8" t="s">
        <v>1822</v>
      </c>
      <c r="C311" t="s">
        <v>7320</v>
      </c>
      <c r="D311" s="10"/>
      <c r="E311" t="s">
        <v>7111</v>
      </c>
      <c r="G311" s="10"/>
    </row>
    <row r="312" spans="1:7" x14ac:dyDescent="0.25">
      <c r="A312" t="s">
        <v>6126</v>
      </c>
      <c r="B312" s="8" t="s">
        <v>3234</v>
      </c>
      <c r="C312" t="s">
        <v>7448</v>
      </c>
      <c r="D312" s="10"/>
      <c r="E312" t="s">
        <v>6262</v>
      </c>
      <c r="G312" s="10"/>
    </row>
    <row r="313" spans="1:7" x14ac:dyDescent="0.25">
      <c r="A313" t="s">
        <v>735</v>
      </c>
      <c r="B313" s="8" t="s">
        <v>4103</v>
      </c>
      <c r="C313" t="s">
        <v>6446</v>
      </c>
      <c r="D313" s="10"/>
      <c r="E313" t="s">
        <v>8159</v>
      </c>
      <c r="G313" s="10"/>
    </row>
    <row r="314" spans="1:7" x14ac:dyDescent="0.25">
      <c r="A314" t="s">
        <v>3027</v>
      </c>
      <c r="B314" s="8" t="s">
        <v>6097</v>
      </c>
      <c r="C314" t="s">
        <v>72</v>
      </c>
      <c r="D314" s="10"/>
      <c r="E314" t="s">
        <v>8239</v>
      </c>
      <c r="G314" s="10"/>
    </row>
    <row r="315" spans="1:7" x14ac:dyDescent="0.25">
      <c r="A315" t="s">
        <v>3854</v>
      </c>
      <c r="B315" s="8" t="s">
        <v>1688</v>
      </c>
      <c r="C315" t="s">
        <v>7796</v>
      </c>
      <c r="D315" s="10"/>
      <c r="E315" t="s">
        <v>6515</v>
      </c>
      <c r="G315" s="10"/>
    </row>
    <row r="316" spans="1:7" x14ac:dyDescent="0.25">
      <c r="A316" t="s">
        <v>2937</v>
      </c>
      <c r="B316" s="8" t="s">
        <v>497</v>
      </c>
      <c r="C316" t="s">
        <v>6864</v>
      </c>
      <c r="D316" s="10"/>
      <c r="E316" t="s">
        <v>7683</v>
      </c>
      <c r="G316" s="10"/>
    </row>
    <row r="317" spans="1:7" x14ac:dyDescent="0.25">
      <c r="A317" t="s">
        <v>4902</v>
      </c>
      <c r="B317" s="8" t="s">
        <v>425</v>
      </c>
      <c r="C317" t="s">
        <v>6328</v>
      </c>
      <c r="D317" s="10"/>
      <c r="E317" t="s">
        <v>8110</v>
      </c>
      <c r="G317" s="10"/>
    </row>
    <row r="318" spans="1:7" x14ac:dyDescent="0.25">
      <c r="A318" t="s">
        <v>389</v>
      </c>
      <c r="B318" s="8" t="s">
        <v>579</v>
      </c>
      <c r="C318" t="s">
        <v>7074</v>
      </c>
      <c r="D318" s="10"/>
      <c r="E318" t="s">
        <v>57</v>
      </c>
      <c r="G318" s="10"/>
    </row>
    <row r="319" spans="1:7" x14ac:dyDescent="0.25">
      <c r="A319" t="s">
        <v>2420</v>
      </c>
      <c r="B319" s="8" t="s">
        <v>6123</v>
      </c>
      <c r="C319" t="s">
        <v>6672</v>
      </c>
      <c r="D319" s="10"/>
      <c r="E319" t="s">
        <v>6593</v>
      </c>
      <c r="G319" s="10"/>
    </row>
    <row r="320" spans="1:7" x14ac:dyDescent="0.25">
      <c r="A320" t="s">
        <v>931</v>
      </c>
      <c r="B320" s="8" t="s">
        <v>2840</v>
      </c>
      <c r="C320" t="s">
        <v>7413</v>
      </c>
      <c r="D320" s="10"/>
      <c r="E320" t="s">
        <v>6151</v>
      </c>
      <c r="G320" s="10"/>
    </row>
    <row r="321" spans="1:7" x14ac:dyDescent="0.25">
      <c r="A321" t="s">
        <v>2872</v>
      </c>
      <c r="B321" s="8" t="s">
        <v>5733</v>
      </c>
      <c r="C321" t="s">
        <v>573</v>
      </c>
      <c r="D321" s="10"/>
      <c r="E321" t="s">
        <v>6240</v>
      </c>
      <c r="G321" s="10"/>
    </row>
    <row r="322" spans="1:7" x14ac:dyDescent="0.25">
      <c r="A322" t="s">
        <v>1342</v>
      </c>
      <c r="B322" s="8" t="s">
        <v>4570</v>
      </c>
      <c r="C322" t="s">
        <v>7788</v>
      </c>
      <c r="D322" s="10"/>
      <c r="E322" t="s">
        <v>6724</v>
      </c>
      <c r="G322" s="10"/>
    </row>
    <row r="323" spans="1:7" x14ac:dyDescent="0.25">
      <c r="A323" t="s">
        <v>5547</v>
      </c>
      <c r="B323" s="8" t="s">
        <v>1369</v>
      </c>
      <c r="C323" t="s">
        <v>7979</v>
      </c>
      <c r="D323" s="10"/>
      <c r="E323" t="s">
        <v>113</v>
      </c>
      <c r="G323" s="10"/>
    </row>
    <row r="324" spans="1:7" x14ac:dyDescent="0.25">
      <c r="A324" t="s">
        <v>4773</v>
      </c>
      <c r="B324" s="8" t="s">
        <v>3179</v>
      </c>
      <c r="C324" t="s">
        <v>7896</v>
      </c>
      <c r="D324" s="10"/>
      <c r="E324" t="s">
        <v>6178</v>
      </c>
      <c r="G324" s="10"/>
    </row>
    <row r="325" spans="1:7" x14ac:dyDescent="0.25">
      <c r="A325" t="s">
        <v>4307</v>
      </c>
      <c r="B325" s="8" t="s">
        <v>4255</v>
      </c>
      <c r="C325" t="s">
        <v>7545</v>
      </c>
      <c r="D325" s="10"/>
      <c r="E325" t="s">
        <v>6960</v>
      </c>
      <c r="G325" s="10"/>
    </row>
    <row r="326" spans="1:7" x14ac:dyDescent="0.25">
      <c r="A326" t="s">
        <v>605</v>
      </c>
      <c r="B326" s="8" t="s">
        <v>1015</v>
      </c>
      <c r="C326" t="s">
        <v>8091</v>
      </c>
      <c r="D326" s="10"/>
      <c r="E326" t="s">
        <v>7475</v>
      </c>
      <c r="G326" s="10"/>
    </row>
    <row r="327" spans="1:7" x14ac:dyDescent="0.25">
      <c r="A327" t="s">
        <v>4488</v>
      </c>
      <c r="B327" s="8" t="s">
        <v>3308</v>
      </c>
      <c r="C327" t="s">
        <v>7929</v>
      </c>
      <c r="D327" s="10"/>
      <c r="E327" t="s">
        <v>8082</v>
      </c>
      <c r="G327" s="10"/>
    </row>
    <row r="328" spans="1:7" x14ac:dyDescent="0.25">
      <c r="A328" t="s">
        <v>2110</v>
      </c>
      <c r="B328" s="8" t="s">
        <v>1750</v>
      </c>
      <c r="C328" t="s">
        <v>7202</v>
      </c>
      <c r="D328" s="10"/>
      <c r="E328" t="s">
        <v>7657</v>
      </c>
      <c r="G328" s="10"/>
    </row>
    <row r="329" spans="1:7" x14ac:dyDescent="0.25">
      <c r="A329" t="s">
        <v>3210</v>
      </c>
      <c r="B329" s="8" t="s">
        <v>3516</v>
      </c>
      <c r="C329" t="s">
        <v>7704</v>
      </c>
      <c r="D329" s="10"/>
      <c r="E329" t="s">
        <v>7206</v>
      </c>
      <c r="G329" s="10"/>
    </row>
    <row r="330" spans="1:7" x14ac:dyDescent="0.25">
      <c r="A330" t="s">
        <v>1437</v>
      </c>
      <c r="B330" s="8" t="s">
        <v>3547</v>
      </c>
      <c r="C330" t="s">
        <v>8193</v>
      </c>
      <c r="D330" s="10"/>
      <c r="E330" t="s">
        <v>7749</v>
      </c>
      <c r="G330" s="10"/>
    </row>
    <row r="331" spans="1:7" x14ac:dyDescent="0.25">
      <c r="A331" t="s">
        <v>3263</v>
      </c>
      <c r="B331" s="8" t="s">
        <v>4549</v>
      </c>
      <c r="C331" t="s">
        <v>8124</v>
      </c>
      <c r="D331" s="10"/>
      <c r="E331" t="s">
        <v>7026</v>
      </c>
      <c r="G331" s="10"/>
    </row>
    <row r="332" spans="1:7" x14ac:dyDescent="0.25">
      <c r="A332" t="s">
        <v>2974</v>
      </c>
      <c r="B332" s="8" t="s">
        <v>1403</v>
      </c>
      <c r="C332" t="s">
        <v>7880</v>
      </c>
      <c r="D332" s="10"/>
      <c r="E332" t="s">
        <v>6711</v>
      </c>
      <c r="G332" s="10"/>
    </row>
    <row r="333" spans="1:7" x14ac:dyDescent="0.25">
      <c r="A333" t="s">
        <v>4993</v>
      </c>
      <c r="B333" s="8" t="s">
        <v>3044</v>
      </c>
      <c r="C333" t="s">
        <v>7693</v>
      </c>
      <c r="D333" s="10"/>
      <c r="E333" t="s">
        <v>7375</v>
      </c>
      <c r="G333" s="10"/>
    </row>
    <row r="334" spans="1:7" x14ac:dyDescent="0.25">
      <c r="A334" t="s">
        <v>3592</v>
      </c>
      <c r="B334" s="8" t="s">
        <v>3217</v>
      </c>
      <c r="C334" t="s">
        <v>8151</v>
      </c>
      <c r="D334" s="10"/>
      <c r="E334" t="s">
        <v>7418</v>
      </c>
      <c r="G334" s="10"/>
    </row>
    <row r="335" spans="1:7" x14ac:dyDescent="0.25">
      <c r="A335" t="s">
        <v>3384</v>
      </c>
      <c r="B335" s="8" t="s">
        <v>5658</v>
      </c>
      <c r="C335" t="s">
        <v>6799</v>
      </c>
      <c r="D335" s="10"/>
      <c r="E335" t="s">
        <v>7142</v>
      </c>
      <c r="G335" s="10"/>
    </row>
    <row r="336" spans="1:7" x14ac:dyDescent="0.25">
      <c r="A336" t="s">
        <v>5556</v>
      </c>
      <c r="B336" s="8" t="s">
        <v>1338</v>
      </c>
      <c r="C336" t="s">
        <v>8179</v>
      </c>
      <c r="D336" s="10"/>
      <c r="E336" t="s">
        <v>7496</v>
      </c>
      <c r="G336" s="10"/>
    </row>
    <row r="337" spans="1:7" x14ac:dyDescent="0.25">
      <c r="A337" t="s">
        <v>1725</v>
      </c>
      <c r="B337" s="8" t="s">
        <v>5794</v>
      </c>
      <c r="C337" t="s">
        <v>7665</v>
      </c>
      <c r="D337" s="10"/>
      <c r="E337" t="s">
        <v>6286</v>
      </c>
      <c r="G337" s="10"/>
    </row>
    <row r="338" spans="1:7" x14ac:dyDescent="0.25">
      <c r="A338" t="s">
        <v>4972</v>
      </c>
      <c r="B338" s="8" t="s">
        <v>3949</v>
      </c>
      <c r="C338" t="s">
        <v>7541</v>
      </c>
      <c r="D338" s="10"/>
      <c r="E338" t="s">
        <v>6764</v>
      </c>
      <c r="G338" s="10"/>
    </row>
    <row r="339" spans="1:7" x14ac:dyDescent="0.25">
      <c r="A339" t="s">
        <v>1119</v>
      </c>
      <c r="B339" s="8" t="s">
        <v>323</v>
      </c>
      <c r="C339" t="s">
        <v>4612</v>
      </c>
      <c r="D339" s="10"/>
      <c r="E339" t="s">
        <v>7038</v>
      </c>
      <c r="G339" s="10"/>
    </row>
    <row r="340" spans="1:7" x14ac:dyDescent="0.25">
      <c r="A340" t="s">
        <v>5378</v>
      </c>
      <c r="B340" s="8" t="s">
        <v>2220</v>
      </c>
      <c r="C340" t="s">
        <v>255</v>
      </c>
      <c r="D340" s="10"/>
      <c r="E340" t="s">
        <v>7453</v>
      </c>
      <c r="G340" s="10"/>
    </row>
    <row r="341" spans="1:7" x14ac:dyDescent="0.25">
      <c r="A341" t="s">
        <v>791</v>
      </c>
      <c r="B341" s="8" t="s">
        <v>3397</v>
      </c>
      <c r="C341" t="s">
        <v>7902</v>
      </c>
      <c r="D341" s="10"/>
      <c r="E341" t="s">
        <v>6457</v>
      </c>
      <c r="G341" s="10"/>
    </row>
    <row r="342" spans="1:7" x14ac:dyDescent="0.25">
      <c r="A342" t="s">
        <v>5181</v>
      </c>
      <c r="B342" s="8" t="s">
        <v>5884</v>
      </c>
      <c r="C342" t="s">
        <v>7093</v>
      </c>
      <c r="D342" s="10"/>
      <c r="E342" t="s">
        <v>7152</v>
      </c>
      <c r="G342" s="10"/>
    </row>
    <row r="343" spans="1:7" x14ac:dyDescent="0.25">
      <c r="A343" t="s">
        <v>4643</v>
      </c>
      <c r="B343" s="8" t="s">
        <v>5648</v>
      </c>
      <c r="C343" t="s">
        <v>7942</v>
      </c>
      <c r="D343" s="10"/>
      <c r="E343" t="s">
        <v>7945</v>
      </c>
      <c r="G343" s="10"/>
    </row>
    <row r="344" spans="1:7" x14ac:dyDescent="0.25">
      <c r="A344" t="s">
        <v>2493</v>
      </c>
      <c r="B344" s="8" t="s">
        <v>3014</v>
      </c>
      <c r="C344" t="s">
        <v>4815</v>
      </c>
      <c r="D344" s="10"/>
      <c r="E344" t="s">
        <v>7582</v>
      </c>
      <c r="G344" s="10"/>
    </row>
    <row r="345" spans="1:7" x14ac:dyDescent="0.25">
      <c r="A345" t="s">
        <v>1703</v>
      </c>
      <c r="B345" s="8" t="s">
        <v>3662</v>
      </c>
      <c r="C345" t="s">
        <v>6191</v>
      </c>
      <c r="D345" s="10"/>
      <c r="E345" t="s">
        <v>7910</v>
      </c>
      <c r="G345" s="10"/>
    </row>
    <row r="346" spans="1:7" x14ac:dyDescent="0.25">
      <c r="A346" t="s">
        <v>4595</v>
      </c>
      <c r="B346" s="8" t="s">
        <v>4345</v>
      </c>
      <c r="C346" t="s">
        <v>135</v>
      </c>
      <c r="D346" s="10"/>
      <c r="E346" t="s">
        <v>6309</v>
      </c>
      <c r="G346" s="10"/>
    </row>
    <row r="347" spans="1:7" x14ac:dyDescent="0.25">
      <c r="A347" t="s">
        <v>5319</v>
      </c>
      <c r="B347" s="8" t="s">
        <v>2762</v>
      </c>
      <c r="C347" t="s">
        <v>6355</v>
      </c>
      <c r="D347" s="10"/>
      <c r="E347" t="s">
        <v>7577</v>
      </c>
      <c r="G347" s="10"/>
    </row>
    <row r="348" spans="1:7" x14ac:dyDescent="0.25">
      <c r="A348" t="s">
        <v>1415</v>
      </c>
      <c r="B348" s="8" t="s">
        <v>4839</v>
      </c>
      <c r="C348" t="s">
        <v>123</v>
      </c>
      <c r="D348" s="10"/>
      <c r="E348" t="s">
        <v>8243</v>
      </c>
      <c r="G348" s="10"/>
    </row>
    <row r="349" spans="1:7" x14ac:dyDescent="0.25">
      <c r="A349" t="s">
        <v>3773</v>
      </c>
      <c r="B349" s="8" t="s">
        <v>4246</v>
      </c>
      <c r="C349" t="s">
        <v>7428</v>
      </c>
      <c r="D349" s="10"/>
      <c r="E349" t="s">
        <v>7405</v>
      </c>
      <c r="G349" s="10"/>
    </row>
    <row r="350" spans="1:7" x14ac:dyDescent="0.25">
      <c r="A350" t="s">
        <v>3508</v>
      </c>
      <c r="B350" s="8" t="s">
        <v>2747</v>
      </c>
      <c r="C350" t="s">
        <v>6397</v>
      </c>
      <c r="D350" s="10"/>
      <c r="E350" t="s">
        <v>8220</v>
      </c>
      <c r="G350" s="10"/>
    </row>
    <row r="351" spans="1:7" x14ac:dyDescent="0.25">
      <c r="A351" t="s">
        <v>1210</v>
      </c>
      <c r="B351" s="8" t="s">
        <v>4472</v>
      </c>
      <c r="C351" t="s">
        <v>8204</v>
      </c>
      <c r="D351" s="10"/>
      <c r="E351" t="s">
        <v>7245</v>
      </c>
      <c r="G351" s="10"/>
    </row>
    <row r="352" spans="1:7" x14ac:dyDescent="0.25">
      <c r="A352" t="s">
        <v>3904</v>
      </c>
      <c r="B352" s="8" t="s">
        <v>2965</v>
      </c>
      <c r="C352" t="s">
        <v>7533</v>
      </c>
      <c r="D352" s="10"/>
      <c r="E352" t="s">
        <v>7014</v>
      </c>
      <c r="G352" s="10"/>
    </row>
    <row r="353" spans="1:7" x14ac:dyDescent="0.25">
      <c r="A353" t="s">
        <v>4407</v>
      </c>
      <c r="B353" s="8" t="s">
        <v>2016</v>
      </c>
      <c r="C353" t="s">
        <v>7605</v>
      </c>
      <c r="D353" s="10"/>
      <c r="E353" t="s">
        <v>7331</v>
      </c>
      <c r="G353" s="10"/>
    </row>
    <row r="354" spans="1:7" x14ac:dyDescent="0.25">
      <c r="A354" t="s">
        <v>313</v>
      </c>
      <c r="B354" s="8" t="s">
        <v>2530</v>
      </c>
      <c r="C354" t="s">
        <v>7572</v>
      </c>
      <c r="D354" s="10"/>
      <c r="E354" t="s">
        <v>8104</v>
      </c>
      <c r="G354" s="10"/>
    </row>
    <row r="355" spans="1:7" x14ac:dyDescent="0.25">
      <c r="A355" t="s">
        <v>48</v>
      </c>
      <c r="B355" s="8" t="s">
        <v>3481</v>
      </c>
      <c r="C355" t="s">
        <v>8127</v>
      </c>
      <c r="D355" s="10"/>
      <c r="E355" t="s">
        <v>6947</v>
      </c>
      <c r="G355" s="10"/>
    </row>
    <row r="356" spans="1:7" x14ac:dyDescent="0.25">
      <c r="A356" t="s">
        <v>2947</v>
      </c>
      <c r="B356" s="8" t="s">
        <v>3381</v>
      </c>
      <c r="C356" t="s">
        <v>7648</v>
      </c>
      <c r="D356" s="10"/>
      <c r="E356" t="s">
        <v>8044</v>
      </c>
      <c r="G356" s="10"/>
    </row>
    <row r="357" spans="1:7" x14ac:dyDescent="0.25">
      <c r="A357" t="s">
        <v>3344</v>
      </c>
      <c r="B357" s="8" t="s">
        <v>3828</v>
      </c>
      <c r="C357" t="s">
        <v>128</v>
      </c>
      <c r="D357" s="10"/>
      <c r="E357" t="s">
        <v>7423</v>
      </c>
      <c r="G357" s="10"/>
    </row>
    <row r="358" spans="1:7" x14ac:dyDescent="0.25">
      <c r="A358" t="s">
        <v>3943</v>
      </c>
      <c r="B358" s="8" t="s">
        <v>2487</v>
      </c>
      <c r="C358" t="s">
        <v>7052</v>
      </c>
      <c r="D358" s="10"/>
      <c r="E358" t="s">
        <v>8137</v>
      </c>
      <c r="G358" s="10"/>
    </row>
    <row r="359" spans="1:7" x14ac:dyDescent="0.25">
      <c r="A359" t="s">
        <v>3986</v>
      </c>
      <c r="B359" s="8" t="s">
        <v>3760</v>
      </c>
      <c r="C359" t="s">
        <v>7088</v>
      </c>
      <c r="D359" s="10"/>
      <c r="E359" t="s">
        <v>7593</v>
      </c>
      <c r="G359" s="10"/>
    </row>
    <row r="360" spans="1:7" x14ac:dyDescent="0.25">
      <c r="A360" t="s">
        <v>3124</v>
      </c>
      <c r="B360" s="8" t="s">
        <v>3959</v>
      </c>
      <c r="C360" t="s">
        <v>6682</v>
      </c>
      <c r="D360" s="10"/>
      <c r="E360" t="s">
        <v>7210</v>
      </c>
      <c r="G360" s="10"/>
    </row>
    <row r="361" spans="1:7" x14ac:dyDescent="0.25">
      <c r="A361" t="s">
        <v>2409</v>
      </c>
      <c r="B361" s="8" t="s">
        <v>1276</v>
      </c>
      <c r="C361" t="s">
        <v>6612</v>
      </c>
      <c r="D361" s="10"/>
      <c r="E361" t="s">
        <v>7490</v>
      </c>
      <c r="G361" s="10"/>
    </row>
    <row r="362" spans="1:7" x14ac:dyDescent="0.25">
      <c r="A362" t="s">
        <v>5469</v>
      </c>
      <c r="B362" s="8" t="s">
        <v>1516</v>
      </c>
      <c r="C362" t="s">
        <v>8259</v>
      </c>
      <c r="D362" s="10"/>
      <c r="E362" t="s">
        <v>7253</v>
      </c>
      <c r="G362" s="10"/>
    </row>
    <row r="363" spans="1:7" x14ac:dyDescent="0.25">
      <c r="A363" t="s">
        <v>3017</v>
      </c>
      <c r="B363" s="8" t="s">
        <v>4423</v>
      </c>
      <c r="C363" t="s">
        <v>6967</v>
      </c>
      <c r="D363" s="10"/>
      <c r="E363" t="s">
        <v>7987</v>
      </c>
      <c r="G363" s="10"/>
    </row>
    <row r="364" spans="1:7" x14ac:dyDescent="0.25">
      <c r="A364" t="s">
        <v>2673</v>
      </c>
      <c r="B364" s="8" t="s">
        <v>609</v>
      </c>
      <c r="C364" t="s">
        <v>196</v>
      </c>
      <c r="D364" s="10"/>
      <c r="E364" t="s">
        <v>239</v>
      </c>
      <c r="G364" s="10"/>
    </row>
    <row r="365" spans="1:7" x14ac:dyDescent="0.25">
      <c r="A365" t="s">
        <v>4250</v>
      </c>
      <c r="B365" s="8" t="s">
        <v>2564</v>
      </c>
      <c r="C365" t="s">
        <v>7111</v>
      </c>
      <c r="D365" s="10"/>
      <c r="G365" s="10"/>
    </row>
    <row r="366" spans="1:7" x14ac:dyDescent="0.25">
      <c r="A366" t="s">
        <v>2335</v>
      </c>
      <c r="B366" s="8" t="s">
        <v>3419</v>
      </c>
      <c r="C366" t="s">
        <v>6262</v>
      </c>
      <c r="D366" s="10"/>
      <c r="G366" s="10"/>
    </row>
    <row r="367" spans="1:7" x14ac:dyDescent="0.25">
      <c r="A367" t="s">
        <v>6137</v>
      </c>
      <c r="B367" s="8" t="s">
        <v>2358</v>
      </c>
      <c r="C367" t="s">
        <v>8159</v>
      </c>
      <c r="D367" s="10"/>
      <c r="G367" s="10"/>
    </row>
    <row r="368" spans="1:7" x14ac:dyDescent="0.25">
      <c r="A368" t="s">
        <v>3622</v>
      </c>
      <c r="B368" s="8" t="s">
        <v>751</v>
      </c>
      <c r="C368" t="s">
        <v>8239</v>
      </c>
      <c r="D368" s="10"/>
      <c r="G368" s="10"/>
    </row>
    <row r="369" spans="1:7" x14ac:dyDescent="0.25">
      <c r="A369" t="s">
        <v>4893</v>
      </c>
      <c r="B369" s="8" t="s">
        <v>1916</v>
      </c>
      <c r="C369" t="s">
        <v>6515</v>
      </c>
      <c r="D369" s="10"/>
      <c r="G369" s="10"/>
    </row>
    <row r="370" spans="1:7" x14ac:dyDescent="0.25">
      <c r="A370" t="s">
        <v>971</v>
      </c>
      <c r="B370" s="8" t="s">
        <v>5384</v>
      </c>
      <c r="C370" t="s">
        <v>327</v>
      </c>
      <c r="D370" s="10"/>
      <c r="G370" s="10"/>
    </row>
    <row r="371" spans="1:7" x14ac:dyDescent="0.25">
      <c r="A371" t="s">
        <v>1480</v>
      </c>
      <c r="B371" s="8" t="s">
        <v>2831</v>
      </c>
      <c r="C371" t="s">
        <v>7683</v>
      </c>
      <c r="D371" s="10"/>
      <c r="G371" s="10"/>
    </row>
    <row r="372" spans="1:7" x14ac:dyDescent="0.25">
      <c r="A372" t="s">
        <v>2386</v>
      </c>
      <c r="B372" s="8" t="s">
        <v>4130</v>
      </c>
      <c r="C372" t="s">
        <v>8110</v>
      </c>
      <c r="D372" s="10"/>
      <c r="G372" s="10"/>
    </row>
    <row r="373" spans="1:7" x14ac:dyDescent="0.25">
      <c r="A373" t="s">
        <v>2635</v>
      </c>
      <c r="B373" s="8" t="s">
        <v>1894</v>
      </c>
      <c r="C373" t="s">
        <v>57</v>
      </c>
      <c r="D373" s="10"/>
      <c r="G373" s="10"/>
    </row>
    <row r="374" spans="1:7" x14ac:dyDescent="0.25">
      <c r="A374" t="s">
        <v>3048</v>
      </c>
      <c r="B374" s="8" t="s">
        <v>4907</v>
      </c>
      <c r="C374" t="s">
        <v>6593</v>
      </c>
      <c r="D374" s="10"/>
      <c r="G374" s="10"/>
    </row>
    <row r="375" spans="1:7" x14ac:dyDescent="0.25">
      <c r="A375" t="s">
        <v>1195</v>
      </c>
      <c r="B375" s="8" t="s">
        <v>3464</v>
      </c>
      <c r="C375" t="s">
        <v>6151</v>
      </c>
      <c r="D375" s="10"/>
      <c r="G375" s="10"/>
    </row>
    <row r="376" spans="1:7" x14ac:dyDescent="0.25">
      <c r="A376" t="s">
        <v>4603</v>
      </c>
      <c r="B376" s="8" t="s">
        <v>4683</v>
      </c>
      <c r="C376" t="s">
        <v>6240</v>
      </c>
      <c r="D376" s="10"/>
      <c r="G376" s="10"/>
    </row>
    <row r="377" spans="1:7" x14ac:dyDescent="0.25">
      <c r="A377" t="s">
        <v>2929</v>
      </c>
      <c r="B377" s="8" t="s">
        <v>5904</v>
      </c>
      <c r="C377" t="s">
        <v>6724</v>
      </c>
      <c r="D377" s="10"/>
      <c r="G377" s="10"/>
    </row>
    <row r="378" spans="1:7" x14ac:dyDescent="0.25">
      <c r="A378" t="s">
        <v>4026</v>
      </c>
      <c r="B378" s="8" t="s">
        <v>2944</v>
      </c>
      <c r="C378" t="s">
        <v>2377</v>
      </c>
      <c r="D378" s="10"/>
      <c r="G378" s="10"/>
    </row>
    <row r="379" spans="1:7" x14ac:dyDescent="0.25">
      <c r="A379" t="s">
        <v>3447</v>
      </c>
      <c r="B379" s="8" t="s">
        <v>5061</v>
      </c>
      <c r="C379" t="s">
        <v>113</v>
      </c>
      <c r="D379" s="10"/>
      <c r="G379" s="10"/>
    </row>
    <row r="380" spans="1:7" x14ac:dyDescent="0.25">
      <c r="A380" t="s">
        <v>2400</v>
      </c>
      <c r="B380" s="8" t="s">
        <v>2087</v>
      </c>
      <c r="C380" t="s">
        <v>6178</v>
      </c>
      <c r="D380" s="10"/>
      <c r="G380" s="10"/>
    </row>
    <row r="381" spans="1:7" x14ac:dyDescent="0.25">
      <c r="A381" t="s">
        <v>4504</v>
      </c>
      <c r="B381" s="8" t="s">
        <v>5601</v>
      </c>
      <c r="C381" t="s">
        <v>6960</v>
      </c>
      <c r="D381" s="10"/>
      <c r="G381" s="10"/>
    </row>
    <row r="382" spans="1:7" x14ac:dyDescent="0.25">
      <c r="A382" t="s">
        <v>3739</v>
      </c>
      <c r="B382" s="8" t="s">
        <v>5614</v>
      </c>
      <c r="C382" t="s">
        <v>7475</v>
      </c>
      <c r="D382" s="10"/>
      <c r="G382" s="10"/>
    </row>
    <row r="383" spans="1:7" x14ac:dyDescent="0.25">
      <c r="A383" t="s">
        <v>2138</v>
      </c>
      <c r="B383" s="8" t="s">
        <v>6115</v>
      </c>
      <c r="C383" t="s">
        <v>8082</v>
      </c>
      <c r="D383" s="10"/>
      <c r="G383" s="10"/>
    </row>
    <row r="384" spans="1:7" x14ac:dyDescent="0.25">
      <c r="A384" t="s">
        <v>5536</v>
      </c>
      <c r="B384" s="8" t="s">
        <v>5633</v>
      </c>
      <c r="C384" t="s">
        <v>869</v>
      </c>
      <c r="D384" s="10"/>
      <c r="G384" s="10"/>
    </row>
    <row r="385" spans="1:7" x14ac:dyDescent="0.25">
      <c r="A385" t="s">
        <v>215</v>
      </c>
      <c r="B385" s="8" t="s">
        <v>4096</v>
      </c>
      <c r="C385" t="s">
        <v>7657</v>
      </c>
      <c r="D385" s="10"/>
      <c r="G385" s="10"/>
    </row>
    <row r="386" spans="1:7" x14ac:dyDescent="0.25">
      <c r="A386" t="s">
        <v>1661</v>
      </c>
      <c r="B386" s="8" t="s">
        <v>1078</v>
      </c>
      <c r="C386" t="s">
        <v>7206</v>
      </c>
      <c r="D386" s="10"/>
      <c r="G386" s="10"/>
    </row>
    <row r="387" spans="1:7" x14ac:dyDescent="0.25">
      <c r="A387" t="s">
        <v>1541</v>
      </c>
      <c r="B387" s="8" t="s">
        <v>5240</v>
      </c>
      <c r="C387" t="s">
        <v>7749</v>
      </c>
      <c r="D387" s="10"/>
      <c r="G387" s="10"/>
    </row>
    <row r="388" spans="1:7" x14ac:dyDescent="0.25">
      <c r="A388" t="s">
        <v>3138</v>
      </c>
      <c r="B388" s="8" t="s">
        <v>3453</v>
      </c>
      <c r="C388" t="s">
        <v>7026</v>
      </c>
      <c r="D388" s="10"/>
      <c r="G388" s="10"/>
    </row>
    <row r="389" spans="1:7" x14ac:dyDescent="0.25">
      <c r="A389" t="s">
        <v>5137</v>
      </c>
      <c r="B389" s="8" t="s">
        <v>4819</v>
      </c>
      <c r="C389" t="s">
        <v>6711</v>
      </c>
      <c r="D389" s="10"/>
      <c r="G389" s="10"/>
    </row>
    <row r="390" spans="1:7" x14ac:dyDescent="0.25">
      <c r="A390" t="s">
        <v>6024</v>
      </c>
      <c r="B390" s="8" t="s">
        <v>3051</v>
      </c>
      <c r="C390" t="s">
        <v>7375</v>
      </c>
      <c r="D390" s="10"/>
      <c r="G390" s="10"/>
    </row>
    <row r="391" spans="1:7" x14ac:dyDescent="0.25">
      <c r="A391" t="s">
        <v>53</v>
      </c>
      <c r="B391" s="8" t="s">
        <v>2476</v>
      </c>
      <c r="C391" t="s">
        <v>7418</v>
      </c>
      <c r="D391" s="10"/>
      <c r="G391" s="10"/>
    </row>
    <row r="392" spans="1:7" x14ac:dyDescent="0.25">
      <c r="A392" t="s">
        <v>4149</v>
      </c>
      <c r="B392" s="8" t="s">
        <v>2192</v>
      </c>
      <c r="C392" t="s">
        <v>7142</v>
      </c>
      <c r="D392" s="10"/>
      <c r="G392" s="10"/>
    </row>
    <row r="393" spans="1:7" x14ac:dyDescent="0.25">
      <c r="A393" t="s">
        <v>1313</v>
      </c>
      <c r="B393" s="8" t="s">
        <v>2640</v>
      </c>
      <c r="C393" t="s">
        <v>7496</v>
      </c>
      <c r="D393" s="10"/>
      <c r="G393" s="10"/>
    </row>
    <row r="394" spans="1:7" x14ac:dyDescent="0.25">
      <c r="A394" t="s">
        <v>3438</v>
      </c>
      <c r="B394" s="8" t="s">
        <v>2117</v>
      </c>
      <c r="C394" t="s">
        <v>234</v>
      </c>
      <c r="D394" s="10"/>
      <c r="G394" s="10"/>
    </row>
    <row r="395" spans="1:7" x14ac:dyDescent="0.25">
      <c r="A395" t="s">
        <v>4655</v>
      </c>
      <c r="B395" s="8" t="s">
        <v>1304</v>
      </c>
      <c r="C395" t="s">
        <v>6286</v>
      </c>
      <c r="D395" s="10"/>
      <c r="G395" s="10"/>
    </row>
    <row r="396" spans="1:7" x14ac:dyDescent="0.25">
      <c r="A396" t="s">
        <v>3697</v>
      </c>
      <c r="B396" s="8" t="s">
        <v>3363</v>
      </c>
      <c r="C396" t="s">
        <v>6764</v>
      </c>
      <c r="D396" s="10"/>
      <c r="G396" s="10"/>
    </row>
    <row r="397" spans="1:7" x14ac:dyDescent="0.25">
      <c r="A397" t="s">
        <v>4282</v>
      </c>
      <c r="B397" s="8" t="s">
        <v>4452</v>
      </c>
      <c r="C397" t="s">
        <v>41</v>
      </c>
      <c r="D397" s="10"/>
      <c r="G397" s="10"/>
    </row>
    <row r="398" spans="1:7" x14ac:dyDescent="0.25">
      <c r="A398" t="s">
        <v>4513</v>
      </c>
      <c r="B398" s="8" t="s">
        <v>2539</v>
      </c>
      <c r="C398" t="s">
        <v>7038</v>
      </c>
      <c r="D398" s="10"/>
      <c r="G398" s="10"/>
    </row>
    <row r="399" spans="1:7" x14ac:dyDescent="0.25">
      <c r="A399" t="s">
        <v>2246</v>
      </c>
      <c r="B399" s="8" t="s">
        <v>5561</v>
      </c>
      <c r="C399" t="s">
        <v>7453</v>
      </c>
      <c r="D399" s="10"/>
      <c r="G399" s="10"/>
    </row>
    <row r="400" spans="1:7" x14ac:dyDescent="0.25">
      <c r="A400" t="s">
        <v>3583</v>
      </c>
      <c r="B400" s="8" t="s">
        <v>4650</v>
      </c>
      <c r="C400" t="s">
        <v>6457</v>
      </c>
      <c r="D400" s="10"/>
      <c r="G400" s="10"/>
    </row>
    <row r="401" spans="1:7" x14ac:dyDescent="0.25">
      <c r="A401" t="s">
        <v>4741</v>
      </c>
      <c r="B401" s="8" t="s">
        <v>1064</v>
      </c>
      <c r="C401" t="s">
        <v>7152</v>
      </c>
      <c r="D401" s="10"/>
      <c r="G401" s="10"/>
    </row>
    <row r="402" spans="1:7" x14ac:dyDescent="0.25">
      <c r="A402" t="s">
        <v>1086</v>
      </c>
      <c r="B402" s="8" t="s">
        <v>6028</v>
      </c>
      <c r="C402" t="s">
        <v>7945</v>
      </c>
      <c r="D402" s="10"/>
      <c r="G402" s="10"/>
    </row>
    <row r="403" spans="1:7" x14ac:dyDescent="0.25">
      <c r="A403" t="s">
        <v>4557</v>
      </c>
      <c r="B403" s="8" t="s">
        <v>2895</v>
      </c>
      <c r="C403" t="s">
        <v>1050</v>
      </c>
      <c r="D403" s="10"/>
      <c r="G403" s="10"/>
    </row>
    <row r="404" spans="1:7" x14ac:dyDescent="0.25">
      <c r="A404" t="s">
        <v>3296</v>
      </c>
      <c r="B404" s="8" t="s">
        <v>3243</v>
      </c>
      <c r="C404" t="s">
        <v>7582</v>
      </c>
      <c r="D404" s="10"/>
      <c r="G404" s="10"/>
    </row>
    <row r="405" spans="1:7" x14ac:dyDescent="0.25">
      <c r="A405" t="s">
        <v>1498</v>
      </c>
      <c r="B405" s="8" t="s">
        <v>1730</v>
      </c>
      <c r="C405" t="s">
        <v>7910</v>
      </c>
      <c r="D405" s="10"/>
      <c r="G405" s="10"/>
    </row>
    <row r="406" spans="1:7" x14ac:dyDescent="0.25">
      <c r="A406" t="s">
        <v>818</v>
      </c>
      <c r="B406" s="8" t="s">
        <v>4919</v>
      </c>
      <c r="C406" t="s">
        <v>6309</v>
      </c>
      <c r="D406" s="10"/>
      <c r="G406" s="10"/>
    </row>
    <row r="407" spans="1:7" x14ac:dyDescent="0.25">
      <c r="A407" t="s">
        <v>573</v>
      </c>
      <c r="B407" s="8" t="s">
        <v>5122</v>
      </c>
      <c r="C407" t="s">
        <v>7577</v>
      </c>
      <c r="D407" s="10"/>
      <c r="G407" s="10"/>
    </row>
    <row r="408" spans="1:7" x14ac:dyDescent="0.25">
      <c r="A408" t="s">
        <v>2503</v>
      </c>
      <c r="B408" s="8" t="s">
        <v>4706</v>
      </c>
      <c r="C408" t="s">
        <v>8243</v>
      </c>
      <c r="D408" s="10"/>
      <c r="G408" s="10"/>
    </row>
    <row r="409" spans="1:7" x14ac:dyDescent="0.25">
      <c r="A409" t="s">
        <v>5767</v>
      </c>
      <c r="B409" s="8" t="s">
        <v>3079</v>
      </c>
      <c r="C409" t="s">
        <v>7405</v>
      </c>
      <c r="D409" s="10"/>
      <c r="G409" s="10"/>
    </row>
    <row r="410" spans="1:7" x14ac:dyDescent="0.25">
      <c r="A410" t="s">
        <v>2180</v>
      </c>
      <c r="B410" s="8" t="s">
        <v>673</v>
      </c>
      <c r="C410" t="s">
        <v>8220</v>
      </c>
      <c r="D410" s="10"/>
      <c r="G410" s="10"/>
    </row>
    <row r="411" spans="1:7" x14ac:dyDescent="0.25">
      <c r="A411" t="s">
        <v>2682</v>
      </c>
      <c r="B411" s="8" t="s">
        <v>5687</v>
      </c>
      <c r="C411" t="s">
        <v>1461</v>
      </c>
      <c r="D411" s="10"/>
      <c r="G411" s="10"/>
    </row>
    <row r="412" spans="1:7" x14ac:dyDescent="0.25">
      <c r="A412" t="s">
        <v>5387</v>
      </c>
      <c r="B412" s="8" t="s">
        <v>3120</v>
      </c>
      <c r="C412" t="s">
        <v>7245</v>
      </c>
      <c r="D412" s="10"/>
      <c r="G412" s="10"/>
    </row>
    <row r="413" spans="1:7" x14ac:dyDescent="0.25">
      <c r="A413" t="s">
        <v>1948</v>
      </c>
      <c r="B413" s="8" t="s">
        <v>5451</v>
      </c>
      <c r="C413" t="s">
        <v>7014</v>
      </c>
      <c r="D413" s="10"/>
      <c r="G413" s="10"/>
    </row>
    <row r="414" spans="1:7" x14ac:dyDescent="0.25">
      <c r="A414" t="s">
        <v>1738</v>
      </c>
      <c r="B414" s="8" t="s">
        <v>3300</v>
      </c>
      <c r="C414" t="s">
        <v>7331</v>
      </c>
      <c r="D414" s="10"/>
      <c r="G414" s="10"/>
    </row>
    <row r="415" spans="1:7" x14ac:dyDescent="0.25">
      <c r="A415" t="s">
        <v>2433</v>
      </c>
      <c r="B415" s="8" t="s">
        <v>3931</v>
      </c>
      <c r="C415" t="s">
        <v>8104</v>
      </c>
      <c r="D415" s="10"/>
      <c r="G415" s="10"/>
    </row>
    <row r="416" spans="1:7" x14ac:dyDescent="0.25">
      <c r="A416" t="s">
        <v>1019</v>
      </c>
      <c r="B416" s="8" t="s">
        <v>4279</v>
      </c>
      <c r="C416" t="s">
        <v>6947</v>
      </c>
      <c r="D416" s="10"/>
      <c r="G416" s="10"/>
    </row>
    <row r="417" spans="1:7" x14ac:dyDescent="0.25">
      <c r="A417" t="s">
        <v>564</v>
      </c>
      <c r="B417" s="8" t="s">
        <v>3851</v>
      </c>
      <c r="C417" t="s">
        <v>6118</v>
      </c>
      <c r="D417" s="10"/>
      <c r="G417" s="10"/>
    </row>
    <row r="418" spans="1:7" x14ac:dyDescent="0.25">
      <c r="A418" t="s">
        <v>2898</v>
      </c>
      <c r="B418" s="8" t="s">
        <v>5413</v>
      </c>
      <c r="C418" t="s">
        <v>8044</v>
      </c>
      <c r="D418" s="10"/>
      <c r="G418" s="10"/>
    </row>
    <row r="419" spans="1:7" x14ac:dyDescent="0.25">
      <c r="A419" t="s">
        <v>148</v>
      </c>
      <c r="B419" s="8" t="s">
        <v>2791</v>
      </c>
      <c r="C419" t="s">
        <v>7423</v>
      </c>
      <c r="D419" s="10"/>
      <c r="G419" s="10"/>
    </row>
    <row r="420" spans="1:7" x14ac:dyDescent="0.25">
      <c r="A420" t="s">
        <v>3457</v>
      </c>
      <c r="B420" s="8" t="s">
        <v>6021</v>
      </c>
      <c r="C420" t="s">
        <v>8137</v>
      </c>
      <c r="D420" s="10"/>
      <c r="G420" s="10"/>
    </row>
    <row r="421" spans="1:7" x14ac:dyDescent="0.25">
      <c r="A421" t="s">
        <v>5460</v>
      </c>
      <c r="B421" s="8" t="s">
        <v>1265</v>
      </c>
      <c r="C421" t="s">
        <v>7593</v>
      </c>
      <c r="D421" s="10"/>
      <c r="G421" s="10"/>
    </row>
    <row r="422" spans="1:7" x14ac:dyDescent="0.25">
      <c r="A422" t="s">
        <v>2521</v>
      </c>
      <c r="B422" s="8" t="s">
        <v>1071</v>
      </c>
      <c r="C422" t="s">
        <v>7210</v>
      </c>
      <c r="D422" s="10"/>
      <c r="G422" s="10"/>
    </row>
    <row r="423" spans="1:7" x14ac:dyDescent="0.25">
      <c r="A423" t="s">
        <v>1283</v>
      </c>
      <c r="B423" s="8" t="s">
        <v>3390</v>
      </c>
      <c r="C423" t="s">
        <v>265</v>
      </c>
      <c r="D423" s="10"/>
      <c r="G423" s="10"/>
    </row>
    <row r="424" spans="1:7" x14ac:dyDescent="0.25">
      <c r="A424" t="s">
        <v>5270</v>
      </c>
      <c r="B424" s="8" t="s">
        <v>1526</v>
      </c>
      <c r="C424" t="s">
        <v>7490</v>
      </c>
      <c r="D424" s="10"/>
      <c r="G424" s="10"/>
    </row>
    <row r="425" spans="1:7" x14ac:dyDescent="0.25">
      <c r="A425" t="s">
        <v>4011</v>
      </c>
      <c r="B425" s="8" t="s">
        <v>3558</v>
      </c>
      <c r="C425" t="s">
        <v>7253</v>
      </c>
      <c r="D425" s="10"/>
      <c r="G425" s="10"/>
    </row>
    <row r="426" spans="1:7" x14ac:dyDescent="0.25">
      <c r="A426" t="s">
        <v>1290</v>
      </c>
      <c r="B426" s="8" t="s">
        <v>3845</v>
      </c>
      <c r="C426" t="s">
        <v>7987</v>
      </c>
      <c r="D426" s="10"/>
      <c r="G426" s="10"/>
    </row>
    <row r="427" spans="1:7" x14ac:dyDescent="0.25">
      <c r="A427" t="s">
        <v>430</v>
      </c>
      <c r="B427" s="8" t="s">
        <v>2161</v>
      </c>
      <c r="C427" t="s">
        <v>239</v>
      </c>
      <c r="D427" s="10"/>
      <c r="G427" s="10"/>
    </row>
    <row r="428" spans="1:7" x14ac:dyDescent="0.25">
      <c r="A428" t="s">
        <v>3934</v>
      </c>
      <c r="B428" s="8" t="s">
        <v>646</v>
      </c>
    </row>
    <row r="429" spans="1:7" x14ac:dyDescent="0.25">
      <c r="A429" t="s">
        <v>4612</v>
      </c>
      <c r="B429" s="8" t="s">
        <v>5572</v>
      </c>
    </row>
    <row r="430" spans="1:7" x14ac:dyDescent="0.25">
      <c r="A430" t="s">
        <v>4138</v>
      </c>
      <c r="B430" s="8" t="s">
        <v>2236</v>
      </c>
    </row>
    <row r="431" spans="1:7" x14ac:dyDescent="0.25">
      <c r="A431" t="s">
        <v>4938</v>
      </c>
      <c r="B431" s="8" t="s">
        <v>5132</v>
      </c>
    </row>
    <row r="432" spans="1:7" x14ac:dyDescent="0.25">
      <c r="A432" t="s">
        <v>1988</v>
      </c>
      <c r="B432" s="8" t="s">
        <v>594</v>
      </c>
    </row>
    <row r="433" spans="1:2" x14ac:dyDescent="0.25">
      <c r="A433" t="s">
        <v>255</v>
      </c>
      <c r="B433" s="8" t="s">
        <v>5399</v>
      </c>
    </row>
    <row r="434" spans="1:2" x14ac:dyDescent="0.25">
      <c r="A434" t="s">
        <v>3575</v>
      </c>
      <c r="B434" s="8" t="s">
        <v>529</v>
      </c>
    </row>
    <row r="435" spans="1:2" x14ac:dyDescent="0.25">
      <c r="A435" t="s">
        <v>5691</v>
      </c>
      <c r="B435" s="8" t="s">
        <v>4958</v>
      </c>
    </row>
    <row r="436" spans="1:2" x14ac:dyDescent="0.25">
      <c r="A436" t="s">
        <v>1162</v>
      </c>
      <c r="B436" s="8" t="s">
        <v>4792</v>
      </c>
    </row>
    <row r="437" spans="1:2" x14ac:dyDescent="0.25">
      <c r="A437" t="s">
        <v>2080</v>
      </c>
      <c r="B437" s="8" t="s">
        <v>4289</v>
      </c>
    </row>
    <row r="438" spans="1:2" x14ac:dyDescent="0.25">
      <c r="A438" t="s">
        <v>5617</v>
      </c>
      <c r="B438" s="8" t="s">
        <v>1535</v>
      </c>
    </row>
    <row r="439" spans="1:2" x14ac:dyDescent="0.25">
      <c r="A439" t="s">
        <v>4815</v>
      </c>
      <c r="B439" s="8" t="s">
        <v>3872</v>
      </c>
    </row>
    <row r="440" spans="1:2" x14ac:dyDescent="0.25">
      <c r="A440" t="s">
        <v>4703</v>
      </c>
      <c r="B440" s="8" t="s">
        <v>4404</v>
      </c>
    </row>
    <row r="441" spans="1:2" x14ac:dyDescent="0.25">
      <c r="A441" t="s">
        <v>1245</v>
      </c>
      <c r="B441" s="8" t="s">
        <v>5216</v>
      </c>
    </row>
    <row r="442" spans="1:2" x14ac:dyDescent="0.25">
      <c r="A442" t="s">
        <v>123</v>
      </c>
      <c r="B442" s="8" t="s">
        <v>1413</v>
      </c>
    </row>
    <row r="443" spans="1:2" x14ac:dyDescent="0.25">
      <c r="A443" t="s">
        <v>4573</v>
      </c>
      <c r="B443" s="8" t="s">
        <v>3671</v>
      </c>
    </row>
    <row r="444" spans="1:2" x14ac:dyDescent="0.25">
      <c r="A444" t="s">
        <v>3353</v>
      </c>
      <c r="B444" s="8" t="s">
        <v>5495</v>
      </c>
    </row>
    <row r="445" spans="1:2" x14ac:dyDescent="0.25">
      <c r="A445" t="s">
        <v>1861</v>
      </c>
      <c r="B445" s="8" t="s">
        <v>5177</v>
      </c>
    </row>
    <row r="446" spans="1:2" x14ac:dyDescent="0.25">
      <c r="A446" t="s">
        <v>2586</v>
      </c>
      <c r="B446" s="8" t="s">
        <v>3969</v>
      </c>
    </row>
    <row r="447" spans="1:2" x14ac:dyDescent="0.25">
      <c r="A447" t="s">
        <v>5444</v>
      </c>
      <c r="B447" s="8" t="s">
        <v>727</v>
      </c>
    </row>
    <row r="448" spans="1:2" x14ac:dyDescent="0.25">
      <c r="A448" t="s">
        <v>2892</v>
      </c>
      <c r="B448" s="8" t="s">
        <v>5095</v>
      </c>
    </row>
    <row r="449" spans="1:2" x14ac:dyDescent="0.25">
      <c r="A449" t="s">
        <v>276</v>
      </c>
      <c r="B449" s="8" t="s">
        <v>5997</v>
      </c>
    </row>
    <row r="450" spans="1:2" x14ac:dyDescent="0.25">
      <c r="A450" t="s">
        <v>3237</v>
      </c>
      <c r="B450" s="8" t="s">
        <v>4732</v>
      </c>
    </row>
    <row r="451" spans="1:2" x14ac:dyDescent="0.25">
      <c r="A451" t="s">
        <v>1959</v>
      </c>
      <c r="B451" s="8" t="s">
        <v>3225</v>
      </c>
    </row>
    <row r="452" spans="1:2" x14ac:dyDescent="0.25">
      <c r="A452" t="s">
        <v>128</v>
      </c>
      <c r="B452" s="8" t="s">
        <v>3270</v>
      </c>
    </row>
    <row r="453" spans="1:2" x14ac:dyDescent="0.25">
      <c r="A453" t="s">
        <v>1747</v>
      </c>
      <c r="B453" s="8" t="s">
        <v>2918</v>
      </c>
    </row>
    <row r="454" spans="1:2" x14ac:dyDescent="0.25">
      <c r="A454" t="s">
        <v>1681</v>
      </c>
      <c r="B454" s="8" t="s">
        <v>1777</v>
      </c>
    </row>
    <row r="455" spans="1:2" x14ac:dyDescent="0.25">
      <c r="A455" t="s">
        <v>1624</v>
      </c>
      <c r="B455" s="8" t="s">
        <v>5484</v>
      </c>
    </row>
    <row r="456" spans="1:2" x14ac:dyDescent="0.25">
      <c r="A456" t="s">
        <v>4416</v>
      </c>
      <c r="B456" s="8" t="s">
        <v>3579</v>
      </c>
    </row>
    <row r="457" spans="1:2" x14ac:dyDescent="0.25">
      <c r="A457" t="s">
        <v>4668</v>
      </c>
      <c r="B457" s="8" t="s">
        <v>1760</v>
      </c>
    </row>
    <row r="458" spans="1:2" x14ac:dyDescent="0.25">
      <c r="A458" t="s">
        <v>4132</v>
      </c>
      <c r="B458" s="8" t="s">
        <v>5039</v>
      </c>
    </row>
    <row r="459" spans="1:2" x14ac:dyDescent="0.25">
      <c r="A459" t="s">
        <v>2725</v>
      </c>
      <c r="B459" s="8" t="s">
        <v>6044</v>
      </c>
    </row>
    <row r="460" spans="1:2" x14ac:dyDescent="0.25">
      <c r="A460" t="s">
        <v>5056</v>
      </c>
      <c r="B460" s="8" t="s">
        <v>4619</v>
      </c>
    </row>
    <row r="461" spans="1:2" x14ac:dyDescent="0.25">
      <c r="A461" t="s">
        <v>3202</v>
      </c>
      <c r="B461" s="8" t="s">
        <v>1388</v>
      </c>
    </row>
    <row r="462" spans="1:2" x14ac:dyDescent="0.25">
      <c r="A462" t="s">
        <v>4273</v>
      </c>
      <c r="B462" s="8" t="s">
        <v>2447</v>
      </c>
    </row>
    <row r="463" spans="1:2" x14ac:dyDescent="0.25">
      <c r="A463" t="s">
        <v>999</v>
      </c>
      <c r="B463" s="8" t="s">
        <v>5668</v>
      </c>
    </row>
    <row r="464" spans="1:2" x14ac:dyDescent="0.25">
      <c r="A464" t="s">
        <v>587</v>
      </c>
      <c r="B464" s="8" t="s">
        <v>3188</v>
      </c>
    </row>
    <row r="465" spans="1:2" x14ac:dyDescent="0.25">
      <c r="A465" t="s">
        <v>4842</v>
      </c>
      <c r="B465" s="8" t="s">
        <v>4520</v>
      </c>
    </row>
    <row r="466" spans="1:2" x14ac:dyDescent="0.25">
      <c r="A466" t="s">
        <v>6038</v>
      </c>
      <c r="B466" s="8" t="s">
        <v>2756</v>
      </c>
    </row>
    <row r="467" spans="1:2" x14ac:dyDescent="0.25">
      <c r="A467" t="s">
        <v>327</v>
      </c>
      <c r="B467" s="8" t="s">
        <v>3034</v>
      </c>
    </row>
    <row r="468" spans="1:2" x14ac:dyDescent="0.25">
      <c r="A468" t="s">
        <v>2126</v>
      </c>
      <c r="B468" s="8" t="s">
        <v>4849</v>
      </c>
    </row>
    <row r="469" spans="1:2" x14ac:dyDescent="0.25">
      <c r="A469" t="s">
        <v>5023</v>
      </c>
      <c r="B469" s="8" t="s">
        <v>5086</v>
      </c>
    </row>
    <row r="470" spans="1:2" x14ac:dyDescent="0.25">
      <c r="A470" t="s">
        <v>46</v>
      </c>
      <c r="B470" s="8" t="s">
        <v>2859</v>
      </c>
    </row>
    <row r="471" spans="1:2" x14ac:dyDescent="0.25">
      <c r="A471" t="s">
        <v>2907</v>
      </c>
      <c r="B471" s="8" t="s">
        <v>2468</v>
      </c>
    </row>
    <row r="472" spans="1:2" x14ac:dyDescent="0.25">
      <c r="A472" t="s">
        <v>2377</v>
      </c>
      <c r="B472" s="8" t="s">
        <v>4168</v>
      </c>
    </row>
    <row r="473" spans="1:2" x14ac:dyDescent="0.25">
      <c r="A473" t="s">
        <v>4874</v>
      </c>
      <c r="B473" s="8" t="s">
        <v>1908</v>
      </c>
    </row>
    <row r="474" spans="1:2" x14ac:dyDescent="0.25">
      <c r="A474" t="s">
        <v>1148</v>
      </c>
      <c r="B474" s="8" t="s">
        <v>2243</v>
      </c>
    </row>
    <row r="475" spans="1:2" x14ac:dyDescent="0.25">
      <c r="A475" t="s">
        <v>4922</v>
      </c>
      <c r="B475" s="8" t="s">
        <v>977</v>
      </c>
    </row>
    <row r="476" spans="1:2" x14ac:dyDescent="0.25">
      <c r="A476" t="s">
        <v>2103</v>
      </c>
      <c r="B476" s="8" t="s">
        <v>6106</v>
      </c>
    </row>
    <row r="477" spans="1:2" x14ac:dyDescent="0.25">
      <c r="A477" t="s">
        <v>722</v>
      </c>
      <c r="B477" s="8" t="s">
        <v>956</v>
      </c>
    </row>
    <row r="478" spans="1:2" x14ac:dyDescent="0.25">
      <c r="A478" t="s">
        <v>869</v>
      </c>
      <c r="B478" s="8" t="s">
        <v>3472</v>
      </c>
    </row>
    <row r="479" spans="1:2" x14ac:dyDescent="0.25">
      <c r="A479" t="s">
        <v>464</v>
      </c>
      <c r="B479" s="8" t="s">
        <v>1486</v>
      </c>
    </row>
    <row r="480" spans="1:2" x14ac:dyDescent="0.25">
      <c r="A480" t="s">
        <v>4089</v>
      </c>
      <c r="B480" s="8" t="s">
        <v>2175</v>
      </c>
    </row>
    <row r="481" spans="1:2" x14ac:dyDescent="0.25">
      <c r="A481" t="s">
        <v>1652</v>
      </c>
      <c r="B481" s="8" t="s">
        <v>4135</v>
      </c>
    </row>
    <row r="482" spans="1:2" x14ac:dyDescent="0.25">
      <c r="A482" t="s">
        <v>2834</v>
      </c>
      <c r="B482" s="8" t="s">
        <v>5922</v>
      </c>
    </row>
    <row r="483" spans="1:2" x14ac:dyDescent="0.25">
      <c r="A483" t="s">
        <v>4441</v>
      </c>
      <c r="B483" s="8" t="s">
        <v>5431</v>
      </c>
    </row>
    <row r="484" spans="1:2" x14ac:dyDescent="0.25">
      <c r="A484" t="s">
        <v>3612</v>
      </c>
      <c r="B484" s="8" t="s">
        <v>4145</v>
      </c>
    </row>
    <row r="485" spans="1:2" x14ac:dyDescent="0.25">
      <c r="A485" t="s">
        <v>3952</v>
      </c>
      <c r="B485" s="8" t="s">
        <v>1707</v>
      </c>
    </row>
    <row r="486" spans="1:2" x14ac:dyDescent="0.25">
      <c r="A486" t="s">
        <v>5636</v>
      </c>
      <c r="B486" s="8" t="s">
        <v>3108</v>
      </c>
    </row>
    <row r="487" spans="1:2" x14ac:dyDescent="0.25">
      <c r="A487" t="s">
        <v>4219</v>
      </c>
      <c r="B487" s="8" t="s">
        <v>1995</v>
      </c>
    </row>
    <row r="488" spans="1:2" x14ac:dyDescent="0.25">
      <c r="A488" t="s">
        <v>2450</v>
      </c>
      <c r="B488" s="8" t="s">
        <v>4880</v>
      </c>
    </row>
    <row r="489" spans="1:2" x14ac:dyDescent="0.25">
      <c r="A489" t="s">
        <v>1891</v>
      </c>
      <c r="B489" s="8" t="s">
        <v>4900</v>
      </c>
    </row>
    <row r="490" spans="1:2" x14ac:dyDescent="0.25">
      <c r="A490" t="s">
        <v>234</v>
      </c>
      <c r="B490" s="8" t="s">
        <v>619</v>
      </c>
    </row>
    <row r="491" spans="1:2" x14ac:dyDescent="0.25">
      <c r="A491" t="s">
        <v>5826</v>
      </c>
      <c r="B491" s="8" t="s">
        <v>1202</v>
      </c>
    </row>
    <row r="492" spans="1:2" x14ac:dyDescent="0.25">
      <c r="A492" t="s">
        <v>41</v>
      </c>
      <c r="B492" s="8" t="s">
        <v>5359</v>
      </c>
    </row>
    <row r="493" spans="1:2" x14ac:dyDescent="0.25">
      <c r="A493" t="s">
        <v>2154</v>
      </c>
      <c r="B493" s="8" t="s">
        <v>3259</v>
      </c>
    </row>
    <row r="494" spans="1:2" x14ac:dyDescent="0.25">
      <c r="A494" t="s">
        <v>1269</v>
      </c>
      <c r="B494" s="8" t="s">
        <v>3426</v>
      </c>
    </row>
    <row r="495" spans="1:2" x14ac:dyDescent="0.25">
      <c r="A495" t="s">
        <v>3674</v>
      </c>
      <c r="B495" s="8" t="s">
        <v>4609</v>
      </c>
    </row>
    <row r="496" spans="1:2" x14ac:dyDescent="0.25">
      <c r="A496" t="s">
        <v>5335</v>
      </c>
      <c r="B496" s="8" t="s">
        <v>630</v>
      </c>
    </row>
    <row r="497" spans="1:2" x14ac:dyDescent="0.25">
      <c r="A497" t="s">
        <v>3084</v>
      </c>
      <c r="B497" s="8" t="s">
        <v>1191</v>
      </c>
    </row>
    <row r="498" spans="1:2" x14ac:dyDescent="0.25">
      <c r="A498" t="s">
        <v>3914</v>
      </c>
      <c r="B498" s="8" t="s">
        <v>696</v>
      </c>
    </row>
    <row r="499" spans="1:2" x14ac:dyDescent="0.25">
      <c r="A499" t="s">
        <v>2512</v>
      </c>
      <c r="B499" s="8" t="s">
        <v>1658</v>
      </c>
    </row>
    <row r="500" spans="1:2" x14ac:dyDescent="0.25">
      <c r="A500" t="s">
        <v>2825</v>
      </c>
      <c r="B500" s="8" t="s">
        <v>1985</v>
      </c>
    </row>
    <row r="501" spans="1:2" x14ac:dyDescent="0.25">
      <c r="A501" t="s">
        <v>1050</v>
      </c>
      <c r="B501" s="8" t="s">
        <v>4928</v>
      </c>
    </row>
    <row r="502" spans="1:2" x14ac:dyDescent="0.25">
      <c r="A502" t="s">
        <v>1406</v>
      </c>
      <c r="B502" s="8" t="s">
        <v>5969</v>
      </c>
    </row>
    <row r="503" spans="1:2" x14ac:dyDescent="0.25">
      <c r="A503" t="s">
        <v>4523</v>
      </c>
      <c r="B503" s="8" t="s">
        <v>4205</v>
      </c>
    </row>
    <row r="504" spans="1:2" x14ac:dyDescent="0.25">
      <c r="A504" t="s">
        <v>3718</v>
      </c>
      <c r="B504" s="8" t="s">
        <v>1793</v>
      </c>
    </row>
    <row r="505" spans="1:2" x14ac:dyDescent="0.25">
      <c r="A505" t="s">
        <v>1529</v>
      </c>
      <c r="B505" s="8" t="s">
        <v>2033</v>
      </c>
    </row>
    <row r="506" spans="1:2" x14ac:dyDescent="0.25">
      <c r="A506" t="s">
        <v>897</v>
      </c>
      <c r="B506" s="8" t="s">
        <v>4810</v>
      </c>
    </row>
    <row r="507" spans="1:2" x14ac:dyDescent="0.25">
      <c r="A507" t="s">
        <v>5898</v>
      </c>
      <c r="B507" s="8" t="s">
        <v>4326</v>
      </c>
    </row>
    <row r="508" spans="1:2" x14ac:dyDescent="0.25">
      <c r="A508" t="s">
        <v>5424</v>
      </c>
      <c r="B508" s="8" t="s">
        <v>5802</v>
      </c>
    </row>
    <row r="509" spans="1:2" x14ac:dyDescent="0.25">
      <c r="A509" t="s">
        <v>534</v>
      </c>
      <c r="B509" s="8" t="s">
        <v>5696</v>
      </c>
    </row>
    <row r="510" spans="1:2" x14ac:dyDescent="0.25">
      <c r="A510" t="s">
        <v>2550</v>
      </c>
      <c r="B510" s="8" t="s">
        <v>2406</v>
      </c>
    </row>
    <row r="511" spans="1:2" x14ac:dyDescent="0.25">
      <c r="A511" t="s">
        <v>5644</v>
      </c>
      <c r="B511" s="8" t="s">
        <v>3004</v>
      </c>
    </row>
    <row r="512" spans="1:2" x14ac:dyDescent="0.25">
      <c r="A512" t="s">
        <v>3763</v>
      </c>
      <c r="B512" s="8" t="s">
        <v>904</v>
      </c>
    </row>
    <row r="513" spans="1:2" x14ac:dyDescent="0.25">
      <c r="A513" t="s">
        <v>1489</v>
      </c>
      <c r="B513" s="8" t="s">
        <v>5706</v>
      </c>
    </row>
    <row r="514" spans="1:2" x14ac:dyDescent="0.25">
      <c r="A514" t="s">
        <v>2596</v>
      </c>
      <c r="B514" s="8" t="s">
        <v>2952</v>
      </c>
    </row>
    <row r="515" spans="1:2" x14ac:dyDescent="0.25">
      <c r="A515" t="s">
        <v>1461</v>
      </c>
      <c r="B515" s="8" t="s">
        <v>1953</v>
      </c>
    </row>
    <row r="516" spans="1:2" x14ac:dyDescent="0.25">
      <c r="A516" t="s">
        <v>4567</v>
      </c>
      <c r="B516" s="8" t="s">
        <v>2308</v>
      </c>
    </row>
    <row r="517" spans="1:2" x14ac:dyDescent="0.25">
      <c r="A517" t="s">
        <v>1363</v>
      </c>
      <c r="B517" s="8" t="s">
        <v>3894</v>
      </c>
    </row>
    <row r="518" spans="1:2" x14ac:dyDescent="0.25">
      <c r="A518" t="s">
        <v>5595</v>
      </c>
      <c r="B518" s="8" t="s">
        <v>3800</v>
      </c>
    </row>
    <row r="519" spans="1:2" x14ac:dyDescent="0.25">
      <c r="A519" t="s">
        <v>1771</v>
      </c>
      <c r="B519" s="8" t="s">
        <v>1888</v>
      </c>
    </row>
    <row r="520" spans="1:2" x14ac:dyDescent="0.25">
      <c r="A520" t="s">
        <v>6109</v>
      </c>
      <c r="B520" s="8" t="s">
        <v>3642</v>
      </c>
    </row>
    <row r="521" spans="1:2" x14ac:dyDescent="0.25">
      <c r="A521" t="s">
        <v>3782</v>
      </c>
      <c r="B521" s="8" t="s">
        <v>451</v>
      </c>
    </row>
    <row r="522" spans="1:2" x14ac:dyDescent="0.25">
      <c r="A522" t="s">
        <v>91</v>
      </c>
      <c r="B522" s="8" t="s">
        <v>1043</v>
      </c>
    </row>
    <row r="523" spans="1:2" x14ac:dyDescent="0.25">
      <c r="A523" t="s">
        <v>4779</v>
      </c>
      <c r="B523" s="8" t="s">
        <v>3129</v>
      </c>
    </row>
    <row r="524" spans="1:2" x14ac:dyDescent="0.25">
      <c r="A524" t="s">
        <v>2962</v>
      </c>
      <c r="B524" s="8" t="s">
        <v>541</v>
      </c>
    </row>
    <row r="525" spans="1:2" x14ac:dyDescent="0.25">
      <c r="A525" t="s">
        <v>3730</v>
      </c>
      <c r="B525" s="8" t="s">
        <v>3148</v>
      </c>
    </row>
    <row r="526" spans="1:2" x14ac:dyDescent="0.25">
      <c r="A526" t="s">
        <v>5699</v>
      </c>
      <c r="B526" s="8" t="s">
        <v>433</v>
      </c>
    </row>
    <row r="527" spans="1:2" x14ac:dyDescent="0.25">
      <c r="A527" t="s">
        <v>4069</v>
      </c>
      <c r="B527" s="8" t="s">
        <v>1294</v>
      </c>
    </row>
    <row r="528" spans="1:2" x14ac:dyDescent="0.25">
      <c r="A528" t="s">
        <v>3288</v>
      </c>
      <c r="B528" s="8" t="s">
        <v>4389</v>
      </c>
    </row>
    <row r="529" spans="1:2" x14ac:dyDescent="0.25">
      <c r="A529" t="s">
        <v>5275</v>
      </c>
      <c r="B529" s="8" t="s">
        <v>2800</v>
      </c>
    </row>
    <row r="530" spans="1:2" x14ac:dyDescent="0.25">
      <c r="A530" t="s">
        <v>4449</v>
      </c>
      <c r="B530" s="8" t="s">
        <v>4013</v>
      </c>
    </row>
    <row r="531" spans="1:2" x14ac:dyDescent="0.25">
      <c r="A531" t="s">
        <v>6118</v>
      </c>
      <c r="B531" s="8" t="s">
        <v>1695</v>
      </c>
    </row>
    <row r="532" spans="1:2" x14ac:dyDescent="0.25">
      <c r="A532" t="s">
        <v>2803</v>
      </c>
      <c r="B532" s="8" t="s">
        <v>2718</v>
      </c>
    </row>
    <row r="533" spans="1:2" x14ac:dyDescent="0.25">
      <c r="A533" t="s">
        <v>5174</v>
      </c>
      <c r="B533" s="8" t="s">
        <v>5533</v>
      </c>
    </row>
    <row r="534" spans="1:2" x14ac:dyDescent="0.25">
      <c r="A534" t="s">
        <v>1381</v>
      </c>
      <c r="B534" s="8" t="s">
        <v>4431</v>
      </c>
    </row>
    <row r="535" spans="1:2" x14ac:dyDescent="0.25">
      <c r="A535" t="s">
        <v>4726</v>
      </c>
      <c r="B535" s="8" t="s">
        <v>1934</v>
      </c>
    </row>
    <row r="536" spans="1:2" x14ac:dyDescent="0.25">
      <c r="A536" t="s">
        <v>5478</v>
      </c>
      <c r="B536" s="8" t="s">
        <v>1975</v>
      </c>
    </row>
    <row r="537" spans="1:2" x14ac:dyDescent="0.25">
      <c r="A537" t="s">
        <v>3467</v>
      </c>
      <c r="B537" s="8" t="s">
        <v>4510</v>
      </c>
    </row>
    <row r="538" spans="1:2" x14ac:dyDescent="0.25">
      <c r="A538" t="s">
        <v>1902</v>
      </c>
      <c r="B538" s="8" t="s">
        <v>4674</v>
      </c>
    </row>
    <row r="539" spans="1:2" x14ac:dyDescent="0.25">
      <c r="A539" t="s">
        <v>265</v>
      </c>
      <c r="B539" s="8" t="s">
        <v>3371</v>
      </c>
    </row>
    <row r="540" spans="1:2" x14ac:dyDescent="0.25">
      <c r="A540" t="s">
        <v>5311</v>
      </c>
      <c r="B540" s="8" t="s">
        <v>3879</v>
      </c>
    </row>
    <row r="541" spans="1:2" x14ac:dyDescent="0.25">
      <c r="A541" t="s">
        <v>5966</v>
      </c>
      <c r="B541" s="8" t="s">
        <v>5075</v>
      </c>
    </row>
    <row r="542" spans="1:2" x14ac:dyDescent="0.25">
      <c r="A542" t="s">
        <v>3144</v>
      </c>
      <c r="B542" s="8" t="s">
        <v>854</v>
      </c>
    </row>
    <row r="543" spans="1:2" x14ac:dyDescent="0.25">
      <c r="A543" t="s">
        <v>1575</v>
      </c>
      <c r="B543" s="8" t="s">
        <v>4112</v>
      </c>
    </row>
    <row r="544" spans="1:2" x14ac:dyDescent="0.25">
      <c r="A544" s="2"/>
      <c r="B544" s="8" t="s">
        <v>4579</v>
      </c>
    </row>
    <row r="545" spans="1:2" x14ac:dyDescent="0.25">
      <c r="A545" s="2"/>
      <c r="B545" s="8" t="s">
        <v>5255</v>
      </c>
    </row>
    <row r="546" spans="1:2" x14ac:dyDescent="0.25">
      <c r="A546" s="2"/>
      <c r="B546" s="8" t="s">
        <v>3551</v>
      </c>
    </row>
    <row r="547" spans="1:2" x14ac:dyDescent="0.25">
      <c r="A547" s="2"/>
      <c r="B547" s="2"/>
    </row>
    <row r="548" spans="1:2" x14ac:dyDescent="0.25">
      <c r="A548" s="2"/>
    </row>
    <row r="549" spans="1:2" x14ac:dyDescent="0.25">
      <c r="A549" s="2"/>
    </row>
    <row r="550" spans="1:2" x14ac:dyDescent="0.25">
      <c r="A550" s="2"/>
      <c r="B550" s="2"/>
    </row>
    <row r="551" spans="1:2" x14ac:dyDescent="0.25">
      <c r="A551" s="2"/>
    </row>
    <row r="552" spans="1:2" x14ac:dyDescent="0.25">
      <c r="A552" s="2"/>
    </row>
    <row r="553" spans="1:2" x14ac:dyDescent="0.25">
      <c r="A553" s="2"/>
    </row>
    <row r="554" spans="1:2" x14ac:dyDescent="0.25">
      <c r="A554" s="2"/>
    </row>
    <row r="555" spans="1:2" x14ac:dyDescent="0.25">
      <c r="A555" s="2"/>
      <c r="B555" s="2"/>
    </row>
    <row r="556" spans="1:2" x14ac:dyDescent="0.25">
      <c r="A556" s="2"/>
    </row>
    <row r="557" spans="1:2" x14ac:dyDescent="0.25">
      <c r="A557" s="2"/>
    </row>
    <row r="558" spans="1:2" x14ac:dyDescent="0.25">
      <c r="A558" s="2"/>
    </row>
    <row r="559" spans="1:2" x14ac:dyDescent="0.25">
      <c r="A559" s="2"/>
    </row>
    <row r="560" spans="1:2" x14ac:dyDescent="0.25">
      <c r="A560" s="2"/>
    </row>
    <row r="561" spans="1:2" x14ac:dyDescent="0.25">
      <c r="A561" s="2"/>
    </row>
    <row r="562" spans="1:2" x14ac:dyDescent="0.25">
      <c r="A562" s="2"/>
    </row>
    <row r="563" spans="1:2" x14ac:dyDescent="0.25">
      <c r="A563" s="2"/>
    </row>
    <row r="564" spans="1:2" x14ac:dyDescent="0.25">
      <c r="A564" s="2"/>
      <c r="B564" s="2"/>
    </row>
    <row r="565" spans="1:2" x14ac:dyDescent="0.25">
      <c r="A565" s="2"/>
    </row>
    <row r="566" spans="1:2" x14ac:dyDescent="0.25">
      <c r="A566" s="2"/>
    </row>
    <row r="567" spans="1:2" x14ac:dyDescent="0.25">
      <c r="A567" s="2"/>
    </row>
    <row r="568" spans="1:2" x14ac:dyDescent="0.25">
      <c r="A568" s="2"/>
      <c r="B568" s="2"/>
    </row>
    <row r="569" spans="1:2" x14ac:dyDescent="0.25">
      <c r="A569" s="2"/>
      <c r="B569" s="2"/>
    </row>
    <row r="570" spans="1:2" x14ac:dyDescent="0.25">
      <c r="A570" s="2"/>
      <c r="B570" s="2"/>
    </row>
    <row r="571" spans="1:2" x14ac:dyDescent="0.25">
      <c r="A571" s="2"/>
    </row>
    <row r="572" spans="1:2" x14ac:dyDescent="0.25">
      <c r="A572" s="2"/>
    </row>
    <row r="573" spans="1:2" x14ac:dyDescent="0.25">
      <c r="A573" s="2"/>
    </row>
    <row r="574" spans="1:2" x14ac:dyDescent="0.25">
      <c r="A574" s="2"/>
    </row>
    <row r="575" spans="1:2" x14ac:dyDescent="0.25">
      <c r="A575" s="2"/>
      <c r="B575" s="2"/>
    </row>
    <row r="576" spans="1:2" x14ac:dyDescent="0.25">
      <c r="A576" s="2"/>
    </row>
    <row r="577" spans="1:2" x14ac:dyDescent="0.25">
      <c r="A577" s="2"/>
    </row>
    <row r="578" spans="1:2" x14ac:dyDescent="0.25">
      <c r="A578" s="2"/>
    </row>
    <row r="579" spans="1:2" x14ac:dyDescent="0.25">
      <c r="A579" s="2"/>
    </row>
    <row r="580" spans="1:2" x14ac:dyDescent="0.25">
      <c r="A580" s="2"/>
    </row>
    <row r="581" spans="1:2" x14ac:dyDescent="0.25">
      <c r="A581" s="2"/>
    </row>
    <row r="582" spans="1:2" x14ac:dyDescent="0.25">
      <c r="A582" s="2"/>
      <c r="B582" s="2"/>
    </row>
    <row r="583" spans="1:2" x14ac:dyDescent="0.25">
      <c r="A583" s="2"/>
    </row>
    <row r="584" spans="1:2" x14ac:dyDescent="0.25">
      <c r="A584" s="2"/>
      <c r="B584" s="2"/>
    </row>
    <row r="585" spans="1:2" x14ac:dyDescent="0.25">
      <c r="A585" s="2"/>
      <c r="B585" s="2"/>
    </row>
    <row r="586" spans="1:2" x14ac:dyDescent="0.25">
      <c r="A586" s="2"/>
    </row>
    <row r="587" spans="1:2" x14ac:dyDescent="0.25">
      <c r="A587" s="2"/>
    </row>
    <row r="588" spans="1:2" x14ac:dyDescent="0.25">
      <c r="A588" s="2"/>
    </row>
    <row r="589" spans="1:2" x14ac:dyDescent="0.25">
      <c r="A589" s="2"/>
      <c r="B589" s="2"/>
    </row>
    <row r="590" spans="1:2" x14ac:dyDescent="0.25">
      <c r="A590" s="2"/>
      <c r="B590" s="2"/>
    </row>
    <row r="591" spans="1:2" x14ac:dyDescent="0.25">
      <c r="A591" s="2"/>
    </row>
    <row r="592" spans="1:2" x14ac:dyDescent="0.25">
      <c r="A592" s="2"/>
      <c r="B592" s="2"/>
    </row>
    <row r="593" spans="1:2" x14ac:dyDescent="0.25">
      <c r="A593" s="2"/>
      <c r="B593" s="2"/>
    </row>
    <row r="594" spans="1:2" x14ac:dyDescent="0.25">
      <c r="A594" s="2"/>
      <c r="B594" s="2"/>
    </row>
    <row r="595" spans="1:2" x14ac:dyDescent="0.25">
      <c r="A595" s="2"/>
    </row>
    <row r="596" spans="1:2" x14ac:dyDescent="0.25">
      <c r="A596" s="2"/>
      <c r="B596" s="2"/>
    </row>
    <row r="597" spans="1:2" x14ac:dyDescent="0.25">
      <c r="A597" s="2"/>
    </row>
    <row r="598" spans="1:2" x14ac:dyDescent="0.25">
      <c r="A598" s="2"/>
      <c r="B598" s="2"/>
    </row>
    <row r="599" spans="1:2" x14ac:dyDescent="0.25">
      <c r="A599" s="2"/>
      <c r="B599" s="2"/>
    </row>
    <row r="600" spans="1:2" x14ac:dyDescent="0.25">
      <c r="A600" s="2"/>
      <c r="B600" s="2"/>
    </row>
    <row r="601" spans="1:2" x14ac:dyDescent="0.25">
      <c r="A601" s="2"/>
      <c r="B601" s="2"/>
    </row>
    <row r="602" spans="1:2" x14ac:dyDescent="0.25">
      <c r="A602" s="2"/>
    </row>
    <row r="603" spans="1:2" x14ac:dyDescent="0.25">
      <c r="A603" s="2"/>
    </row>
    <row r="604" spans="1:2" x14ac:dyDescent="0.25">
      <c r="A604" s="2"/>
    </row>
    <row r="605" spans="1:2" x14ac:dyDescent="0.25">
      <c r="A605" s="2"/>
      <c r="B605" s="2"/>
    </row>
    <row r="606" spans="1:2" x14ac:dyDescent="0.25">
      <c r="A606" s="2"/>
    </row>
    <row r="607" spans="1:2" x14ac:dyDescent="0.25">
      <c r="A607" s="2"/>
      <c r="B607" s="2"/>
    </row>
    <row r="608" spans="1:2" x14ac:dyDescent="0.25">
      <c r="A608" s="2"/>
    </row>
    <row r="609" spans="1:2" x14ac:dyDescent="0.25">
      <c r="A609" s="2"/>
    </row>
    <row r="610" spans="1:2" x14ac:dyDescent="0.25">
      <c r="A610" s="2"/>
    </row>
    <row r="611" spans="1:2" x14ac:dyDescent="0.25">
      <c r="A611" s="2"/>
      <c r="B611" s="2"/>
    </row>
    <row r="612" spans="1:2" x14ac:dyDescent="0.25">
      <c r="A612" s="2"/>
    </row>
    <row r="613" spans="1:2" x14ac:dyDescent="0.25">
      <c r="A613" s="2"/>
    </row>
    <row r="614" spans="1:2" x14ac:dyDescent="0.25">
      <c r="A614" s="2"/>
    </row>
    <row r="615" spans="1:2" x14ac:dyDescent="0.25">
      <c r="A615" s="2"/>
    </row>
    <row r="616" spans="1:2" x14ac:dyDescent="0.25">
      <c r="A616" s="2"/>
      <c r="B616" s="2"/>
    </row>
    <row r="617" spans="1:2" x14ac:dyDescent="0.25">
      <c r="A617" s="2"/>
    </row>
    <row r="618" spans="1:2" x14ac:dyDescent="0.25">
      <c r="A618" s="2"/>
      <c r="B618" s="2"/>
    </row>
    <row r="619" spans="1:2" x14ac:dyDescent="0.25">
      <c r="A619" s="2"/>
    </row>
    <row r="620" spans="1:2" x14ac:dyDescent="0.25">
      <c r="A620" s="2"/>
      <c r="B620" s="2"/>
    </row>
    <row r="621" spans="1:2" x14ac:dyDescent="0.25">
      <c r="A621" s="2"/>
      <c r="B621" s="2"/>
    </row>
    <row r="622" spans="1:2" x14ac:dyDescent="0.25">
      <c r="A622" s="2"/>
    </row>
    <row r="623" spans="1:2" x14ac:dyDescent="0.25">
      <c r="A623" s="2"/>
      <c r="B623" s="2"/>
    </row>
    <row r="624" spans="1:2" x14ac:dyDescent="0.25">
      <c r="A624" s="2"/>
    </row>
    <row r="625" spans="1:2" x14ac:dyDescent="0.25">
      <c r="A625" s="2"/>
    </row>
    <row r="626" spans="1:2" x14ac:dyDescent="0.25">
      <c r="A626" s="2"/>
      <c r="B626" s="2"/>
    </row>
    <row r="627" spans="1:2" x14ac:dyDescent="0.25">
      <c r="A627" s="2"/>
    </row>
    <row r="628" spans="1:2" x14ac:dyDescent="0.25">
      <c r="A628" s="2"/>
      <c r="B628" s="2"/>
    </row>
    <row r="629" spans="1:2" x14ac:dyDescent="0.25">
      <c r="A629" s="2"/>
      <c r="B629" s="2"/>
    </row>
    <row r="630" spans="1:2" x14ac:dyDescent="0.25">
      <c r="A630" s="2"/>
      <c r="B630" s="2"/>
    </row>
    <row r="631" spans="1:2" x14ac:dyDescent="0.25">
      <c r="A631" s="2"/>
      <c r="B631" s="2"/>
    </row>
    <row r="632" spans="1:2" x14ac:dyDescent="0.25">
      <c r="A632" s="2"/>
    </row>
    <row r="633" spans="1:2" x14ac:dyDescent="0.25">
      <c r="A633" s="2"/>
    </row>
    <row r="634" spans="1:2" x14ac:dyDescent="0.25">
      <c r="A634" s="2"/>
      <c r="B634" s="2"/>
    </row>
    <row r="635" spans="1:2" x14ac:dyDescent="0.25">
      <c r="A635" s="2"/>
    </row>
    <row r="636" spans="1:2" x14ac:dyDescent="0.25">
      <c r="A636" s="2"/>
      <c r="B636" s="2"/>
    </row>
    <row r="637" spans="1:2" x14ac:dyDescent="0.25">
      <c r="A637" s="2"/>
    </row>
    <row r="638" spans="1:2" x14ac:dyDescent="0.25">
      <c r="A638" s="2"/>
    </row>
    <row r="639" spans="1:2" x14ac:dyDescent="0.25">
      <c r="A639" s="2"/>
    </row>
    <row r="640" spans="1:2" x14ac:dyDescent="0.25">
      <c r="A640" s="2"/>
    </row>
    <row r="641" spans="1:2" x14ac:dyDescent="0.25">
      <c r="A641" s="2"/>
      <c r="B641" s="2"/>
    </row>
    <row r="642" spans="1:2" x14ac:dyDescent="0.25">
      <c r="A642" s="2"/>
    </row>
    <row r="643" spans="1:2" x14ac:dyDescent="0.25">
      <c r="A643" s="2"/>
      <c r="B643" s="2"/>
    </row>
    <row r="644" spans="1:2" x14ac:dyDescent="0.25">
      <c r="A644" s="2"/>
    </row>
    <row r="645" spans="1:2" x14ac:dyDescent="0.25">
      <c r="A645" s="2"/>
    </row>
    <row r="646" spans="1:2" x14ac:dyDescent="0.25">
      <c r="A646" s="2"/>
    </row>
    <row r="647" spans="1:2" x14ac:dyDescent="0.25">
      <c r="A647" s="2"/>
    </row>
    <row r="648" spans="1:2" x14ac:dyDescent="0.25">
      <c r="A648" s="2"/>
    </row>
    <row r="649" spans="1:2" x14ac:dyDescent="0.25">
      <c r="A649" s="2"/>
    </row>
    <row r="650" spans="1:2" x14ac:dyDescent="0.25">
      <c r="A650" s="2"/>
    </row>
    <row r="651" spans="1:2" x14ac:dyDescent="0.25">
      <c r="A651" s="2"/>
    </row>
    <row r="652" spans="1:2" x14ac:dyDescent="0.25">
      <c r="A652" s="2"/>
    </row>
    <row r="653" spans="1:2" x14ac:dyDescent="0.25">
      <c r="A653" s="2"/>
    </row>
    <row r="654" spans="1:2" x14ac:dyDescent="0.25">
      <c r="A654" s="2"/>
    </row>
    <row r="655" spans="1:2" x14ac:dyDescent="0.25">
      <c r="A655" s="2"/>
    </row>
    <row r="656" spans="1:2" x14ac:dyDescent="0.25">
      <c r="A656" s="2"/>
      <c r="B656" s="2"/>
    </row>
    <row r="657" spans="1:2" x14ac:dyDescent="0.25">
      <c r="A657" s="2"/>
      <c r="B657" s="2"/>
    </row>
    <row r="658" spans="1:2" x14ac:dyDescent="0.25">
      <c r="A658" s="2"/>
    </row>
    <row r="659" spans="1:2" x14ac:dyDescent="0.25">
      <c r="A659" s="2"/>
      <c r="B659" s="2"/>
    </row>
    <row r="660" spans="1:2" x14ac:dyDescent="0.25">
      <c r="A660" s="2"/>
    </row>
    <row r="661" spans="1:2" x14ac:dyDescent="0.25">
      <c r="A661" s="2"/>
      <c r="B661" s="2"/>
    </row>
    <row r="662" spans="1:2" x14ac:dyDescent="0.25">
      <c r="A662" s="2"/>
    </row>
    <row r="663" spans="1:2" x14ac:dyDescent="0.25">
      <c r="A663" s="2"/>
    </row>
    <row r="664" spans="1:2" x14ac:dyDescent="0.25">
      <c r="A664" s="2"/>
    </row>
    <row r="665" spans="1:2" x14ac:dyDescent="0.25">
      <c r="A665" s="2"/>
    </row>
    <row r="666" spans="1:2" x14ac:dyDescent="0.25">
      <c r="A666" s="2"/>
      <c r="B666" s="2"/>
    </row>
    <row r="667" spans="1:2" x14ac:dyDescent="0.25">
      <c r="A667" s="2"/>
      <c r="B667" s="2"/>
    </row>
    <row r="668" spans="1:2" x14ac:dyDescent="0.25">
      <c r="A668" s="2"/>
    </row>
    <row r="669" spans="1:2" x14ac:dyDescent="0.25">
      <c r="A669" s="2"/>
    </row>
    <row r="670" spans="1:2" x14ac:dyDescent="0.25">
      <c r="A670" s="2"/>
    </row>
    <row r="671" spans="1:2" x14ac:dyDescent="0.25">
      <c r="A671" s="2"/>
      <c r="B671" s="2"/>
    </row>
    <row r="672" spans="1:2" x14ac:dyDescent="0.25">
      <c r="A672" s="2"/>
      <c r="B672" s="2"/>
    </row>
    <row r="673" spans="1:2" x14ac:dyDescent="0.25">
      <c r="A673" s="2"/>
      <c r="B673" s="2"/>
    </row>
    <row r="674" spans="1:2" x14ac:dyDescent="0.25">
      <c r="A674" s="2"/>
    </row>
    <row r="675" spans="1:2" x14ac:dyDescent="0.25">
      <c r="A675" s="2"/>
    </row>
    <row r="676" spans="1:2" x14ac:dyDescent="0.25">
      <c r="A676" s="2"/>
      <c r="B676" s="2"/>
    </row>
    <row r="677" spans="1:2" x14ac:dyDescent="0.25">
      <c r="A677" s="2"/>
      <c r="B677" s="2"/>
    </row>
    <row r="678" spans="1:2" x14ac:dyDescent="0.25">
      <c r="A678" s="2"/>
      <c r="B678" s="2"/>
    </row>
    <row r="679" spans="1:2" x14ac:dyDescent="0.25">
      <c r="A679" s="2"/>
    </row>
    <row r="680" spans="1:2" x14ac:dyDescent="0.25">
      <c r="A680" s="2"/>
    </row>
    <row r="681" spans="1:2" x14ac:dyDescent="0.25">
      <c r="A681" s="2"/>
      <c r="B681" s="2"/>
    </row>
    <row r="682" spans="1:2" x14ac:dyDescent="0.25">
      <c r="A682" s="2"/>
      <c r="B682" s="2"/>
    </row>
    <row r="683" spans="1:2" x14ac:dyDescent="0.25">
      <c r="A683" s="2"/>
      <c r="B683" s="2"/>
    </row>
    <row r="684" spans="1:2" x14ac:dyDescent="0.25">
      <c r="A684" s="2"/>
    </row>
    <row r="685" spans="1:2" x14ac:dyDescent="0.25">
      <c r="A685" s="2"/>
    </row>
    <row r="686" spans="1:2" x14ac:dyDescent="0.25">
      <c r="A686" s="2"/>
    </row>
    <row r="687" spans="1:2" x14ac:dyDescent="0.25">
      <c r="A687" s="2"/>
      <c r="B687" s="2"/>
    </row>
    <row r="688" spans="1:2" x14ac:dyDescent="0.25">
      <c r="A688" s="2"/>
    </row>
    <row r="689" spans="1:2" x14ac:dyDescent="0.25">
      <c r="A689" s="2"/>
      <c r="B689" s="2"/>
    </row>
    <row r="690" spans="1:2" x14ac:dyDescent="0.25">
      <c r="A690" s="2"/>
    </row>
    <row r="691" spans="1:2" x14ac:dyDescent="0.25">
      <c r="A691" s="2"/>
    </row>
    <row r="692" spans="1:2" x14ac:dyDescent="0.25">
      <c r="A692" s="2"/>
    </row>
    <row r="693" spans="1:2" x14ac:dyDescent="0.25">
      <c r="A693" s="2"/>
    </row>
    <row r="694" spans="1:2" x14ac:dyDescent="0.25">
      <c r="A694" s="2"/>
      <c r="B694" s="2"/>
    </row>
    <row r="695" spans="1:2" x14ac:dyDescent="0.25">
      <c r="A695" s="2"/>
      <c r="B695" s="2"/>
    </row>
    <row r="696" spans="1:2" x14ac:dyDescent="0.25">
      <c r="A696" s="2"/>
      <c r="B696" s="2"/>
    </row>
    <row r="697" spans="1:2" x14ac:dyDescent="0.25">
      <c r="A697" s="2"/>
      <c r="B697" s="2"/>
    </row>
    <row r="698" spans="1:2" x14ac:dyDescent="0.25">
      <c r="A698" s="2"/>
      <c r="B698" s="2"/>
    </row>
    <row r="699" spans="1:2" x14ac:dyDescent="0.25">
      <c r="A699" s="2"/>
      <c r="B699" s="2"/>
    </row>
    <row r="700" spans="1:2" x14ac:dyDescent="0.25">
      <c r="A700" s="2"/>
    </row>
    <row r="701" spans="1:2" x14ac:dyDescent="0.25">
      <c r="A701" s="2"/>
    </row>
    <row r="702" spans="1:2" x14ac:dyDescent="0.25">
      <c r="A702" s="2"/>
      <c r="B702" s="2"/>
    </row>
    <row r="703" spans="1:2" x14ac:dyDescent="0.25">
      <c r="A703" s="2"/>
    </row>
    <row r="704" spans="1:2" x14ac:dyDescent="0.25">
      <c r="A704" s="2"/>
      <c r="B704" s="2"/>
    </row>
    <row r="705" spans="1:2" x14ac:dyDescent="0.25">
      <c r="A705" s="2"/>
    </row>
    <row r="706" spans="1:2" x14ac:dyDescent="0.25">
      <c r="A706" s="2"/>
    </row>
    <row r="707" spans="1:2" x14ac:dyDescent="0.25">
      <c r="A707" s="2"/>
      <c r="B707" s="2"/>
    </row>
    <row r="708" spans="1:2" x14ac:dyDescent="0.25">
      <c r="A708" s="2"/>
      <c r="B708" s="2"/>
    </row>
    <row r="709" spans="1:2" x14ac:dyDescent="0.25">
      <c r="A709" s="2"/>
    </row>
    <row r="710" spans="1:2" x14ac:dyDescent="0.25">
      <c r="A710" s="2"/>
    </row>
    <row r="711" spans="1:2" x14ac:dyDescent="0.25">
      <c r="A711" s="2"/>
    </row>
    <row r="712" spans="1:2" x14ac:dyDescent="0.25">
      <c r="A712" s="2"/>
    </row>
    <row r="713" spans="1:2" x14ac:dyDescent="0.25">
      <c r="A713" s="2"/>
    </row>
    <row r="714" spans="1:2" x14ac:dyDescent="0.25">
      <c r="A714" s="2"/>
    </row>
    <row r="715" spans="1:2" x14ac:dyDescent="0.25">
      <c r="A715" s="2"/>
    </row>
    <row r="716" spans="1:2" x14ac:dyDescent="0.25">
      <c r="A716" s="2"/>
      <c r="B716" s="2"/>
    </row>
    <row r="717" spans="1:2" x14ac:dyDescent="0.25">
      <c r="A717" s="2"/>
    </row>
    <row r="718" spans="1:2" x14ac:dyDescent="0.25">
      <c r="A718" s="2"/>
    </row>
    <row r="719" spans="1:2" x14ac:dyDescent="0.25">
      <c r="A719" s="2"/>
    </row>
    <row r="720" spans="1:2" x14ac:dyDescent="0.25">
      <c r="A720" s="2"/>
    </row>
    <row r="721" spans="1:2" x14ac:dyDescent="0.25">
      <c r="A721" s="2"/>
    </row>
    <row r="722" spans="1:2" x14ac:dyDescent="0.25">
      <c r="A722" s="2"/>
    </row>
    <row r="723" spans="1:2" x14ac:dyDescent="0.25">
      <c r="A723" s="2"/>
    </row>
    <row r="724" spans="1:2" x14ac:dyDescent="0.25">
      <c r="A724" s="2"/>
    </row>
    <row r="725" spans="1:2" x14ac:dyDescent="0.25">
      <c r="A725" s="2"/>
    </row>
    <row r="726" spans="1:2" x14ac:dyDescent="0.25">
      <c r="A726" s="2"/>
    </row>
    <row r="727" spans="1:2" x14ac:dyDescent="0.25">
      <c r="A727" s="2"/>
    </row>
    <row r="728" spans="1:2" x14ac:dyDescent="0.25">
      <c r="A728" s="2"/>
      <c r="B728" s="2"/>
    </row>
    <row r="729" spans="1:2" x14ac:dyDescent="0.25">
      <c r="A729" s="2"/>
      <c r="B729" s="2"/>
    </row>
    <row r="730" spans="1:2" x14ac:dyDescent="0.25">
      <c r="A730" s="2"/>
    </row>
    <row r="731" spans="1:2" x14ac:dyDescent="0.25">
      <c r="A731" s="2"/>
    </row>
    <row r="732" spans="1:2" x14ac:dyDescent="0.25">
      <c r="A732" s="2"/>
    </row>
    <row r="733" spans="1:2" x14ac:dyDescent="0.25">
      <c r="A733" s="2"/>
    </row>
    <row r="734" spans="1:2" x14ac:dyDescent="0.25">
      <c r="A734" s="2"/>
      <c r="B734" s="2"/>
    </row>
    <row r="735" spans="1:2" x14ac:dyDescent="0.25">
      <c r="A735" s="2"/>
      <c r="B735" s="2"/>
    </row>
    <row r="736" spans="1:2" x14ac:dyDescent="0.25">
      <c r="A736" s="2"/>
    </row>
    <row r="737" spans="1:2" x14ac:dyDescent="0.25">
      <c r="A737" s="2"/>
    </row>
    <row r="738" spans="1:2" x14ac:dyDescent="0.25">
      <c r="A738" s="2"/>
    </row>
    <row r="739" spans="1:2" x14ac:dyDescent="0.25">
      <c r="A739" s="2"/>
      <c r="B739" s="2"/>
    </row>
    <row r="740" spans="1:2" x14ac:dyDescent="0.25">
      <c r="A740" s="2"/>
    </row>
    <row r="741" spans="1:2" x14ac:dyDescent="0.25">
      <c r="A741" s="2"/>
    </row>
    <row r="742" spans="1:2" x14ac:dyDescent="0.25">
      <c r="A742" s="2"/>
      <c r="B742" s="2"/>
    </row>
    <row r="743" spans="1:2" x14ac:dyDescent="0.25">
      <c r="A743" s="2"/>
      <c r="B743" s="2"/>
    </row>
    <row r="744" spans="1:2" x14ac:dyDescent="0.25">
      <c r="A744" s="2"/>
    </row>
    <row r="745" spans="1:2" x14ac:dyDescent="0.25">
      <c r="A745" s="2"/>
    </row>
    <row r="746" spans="1:2" x14ac:dyDescent="0.25">
      <c r="A746" s="2"/>
      <c r="B746" s="2"/>
    </row>
    <row r="747" spans="1:2" x14ac:dyDescent="0.25">
      <c r="A747" s="2"/>
    </row>
    <row r="748" spans="1:2" x14ac:dyDescent="0.25">
      <c r="A748" s="2"/>
    </row>
    <row r="749" spans="1:2" x14ac:dyDescent="0.25">
      <c r="A749" s="2"/>
    </row>
    <row r="750" spans="1:2" x14ac:dyDescent="0.25">
      <c r="A750" s="2"/>
    </row>
    <row r="751" spans="1:2" x14ac:dyDescent="0.25">
      <c r="A751" s="2"/>
      <c r="B751" s="2"/>
    </row>
    <row r="752" spans="1:2" x14ac:dyDescent="0.25">
      <c r="A752" s="2"/>
      <c r="B752" s="2"/>
    </row>
    <row r="753" spans="1:2" x14ac:dyDescent="0.25">
      <c r="A753" s="2"/>
      <c r="B753" s="2"/>
    </row>
    <row r="754" spans="1:2" x14ac:dyDescent="0.25">
      <c r="A754" s="2"/>
    </row>
    <row r="755" spans="1:2" x14ac:dyDescent="0.25">
      <c r="A755" s="2"/>
      <c r="B755" s="2"/>
    </row>
    <row r="756" spans="1:2" x14ac:dyDescent="0.25">
      <c r="A756" s="2"/>
    </row>
    <row r="757" spans="1:2" x14ac:dyDescent="0.25">
      <c r="A757" s="2"/>
    </row>
    <row r="758" spans="1:2" x14ac:dyDescent="0.25">
      <c r="A758" s="2"/>
      <c r="B758" s="2"/>
    </row>
    <row r="759" spans="1:2" x14ac:dyDescent="0.25">
      <c r="A759" s="2"/>
    </row>
    <row r="760" spans="1:2" x14ac:dyDescent="0.25">
      <c r="A760" s="2"/>
      <c r="B760" s="2"/>
    </row>
    <row r="761" spans="1:2" x14ac:dyDescent="0.25">
      <c r="A761" s="2"/>
      <c r="B761" s="2"/>
    </row>
    <row r="762" spans="1:2" x14ac:dyDescent="0.25">
      <c r="A762" s="2"/>
    </row>
    <row r="763" spans="1:2" x14ac:dyDescent="0.25">
      <c r="A763" s="2"/>
    </row>
    <row r="764" spans="1:2" x14ac:dyDescent="0.25">
      <c r="A764" s="2"/>
    </row>
    <row r="765" spans="1:2" x14ac:dyDescent="0.25">
      <c r="A765" s="2"/>
    </row>
    <row r="766" spans="1:2" x14ac:dyDescent="0.25">
      <c r="A766" s="2"/>
      <c r="B766" s="2"/>
    </row>
    <row r="767" spans="1:2" x14ac:dyDescent="0.25">
      <c r="A767" s="2"/>
    </row>
    <row r="768" spans="1:2" x14ac:dyDescent="0.25">
      <c r="A768" s="2"/>
    </row>
    <row r="769" spans="1:2" x14ac:dyDescent="0.25">
      <c r="A769" s="2"/>
    </row>
    <row r="770" spans="1:2" x14ac:dyDescent="0.25">
      <c r="A770" s="2"/>
    </row>
    <row r="771" spans="1:2" x14ac:dyDescent="0.25">
      <c r="A771" s="2"/>
    </row>
    <row r="772" spans="1:2" x14ac:dyDescent="0.25">
      <c r="A772" s="2"/>
    </row>
    <row r="773" spans="1:2" x14ac:dyDescent="0.25">
      <c r="A773" s="2"/>
    </row>
    <row r="774" spans="1:2" x14ac:dyDescent="0.25">
      <c r="A774" s="2"/>
      <c r="B774" s="2"/>
    </row>
    <row r="775" spans="1:2" x14ac:dyDescent="0.25">
      <c r="A775" s="2"/>
    </row>
    <row r="776" spans="1:2" x14ac:dyDescent="0.25">
      <c r="A776" s="2"/>
    </row>
    <row r="777" spans="1:2" x14ac:dyDescent="0.25">
      <c r="A777" s="2"/>
    </row>
    <row r="778" spans="1:2" x14ac:dyDescent="0.25">
      <c r="A778" s="2"/>
    </row>
    <row r="779" spans="1:2" x14ac:dyDescent="0.25">
      <c r="A779" s="2"/>
    </row>
    <row r="780" spans="1:2" x14ac:dyDescent="0.25">
      <c r="A780" s="2"/>
    </row>
    <row r="781" spans="1:2" x14ac:dyDescent="0.25">
      <c r="A781" s="2"/>
    </row>
    <row r="782" spans="1:2" x14ac:dyDescent="0.25">
      <c r="A782" s="2"/>
    </row>
    <row r="783" spans="1:2" x14ac:dyDescent="0.25">
      <c r="A783" s="2"/>
    </row>
    <row r="784" spans="1:2" x14ac:dyDescent="0.25">
      <c r="A784" s="2"/>
    </row>
    <row r="785" spans="1:2" x14ac:dyDescent="0.25">
      <c r="A785" s="2"/>
      <c r="B785" s="2"/>
    </row>
    <row r="786" spans="1:2" x14ac:dyDescent="0.25">
      <c r="A786" s="2"/>
    </row>
    <row r="787" spans="1:2" x14ac:dyDescent="0.25">
      <c r="A787" s="2"/>
    </row>
    <row r="788" spans="1:2" x14ac:dyDescent="0.25">
      <c r="A788" s="2"/>
    </row>
    <row r="789" spans="1:2" x14ac:dyDescent="0.25">
      <c r="A789" s="2"/>
    </row>
    <row r="790" spans="1:2" x14ac:dyDescent="0.25">
      <c r="A790" s="2"/>
      <c r="B790" s="2"/>
    </row>
    <row r="791" spans="1:2" x14ac:dyDescent="0.25">
      <c r="A791" s="2"/>
      <c r="B791" s="2"/>
    </row>
    <row r="792" spans="1:2" x14ac:dyDescent="0.25">
      <c r="A792" s="2"/>
    </row>
    <row r="793" spans="1:2" x14ac:dyDescent="0.25">
      <c r="A793" s="2"/>
    </row>
    <row r="794" spans="1:2" x14ac:dyDescent="0.25">
      <c r="A794" s="2"/>
      <c r="B794" s="2"/>
    </row>
    <row r="795" spans="1:2" x14ac:dyDescent="0.25">
      <c r="A795" s="2"/>
      <c r="B795" s="2"/>
    </row>
    <row r="796" spans="1:2" x14ac:dyDescent="0.25">
      <c r="A796" s="2"/>
    </row>
    <row r="797" spans="1:2" x14ac:dyDescent="0.25">
      <c r="A797" s="2"/>
    </row>
    <row r="798" spans="1:2" x14ac:dyDescent="0.25">
      <c r="A798" s="2"/>
      <c r="B798" s="2"/>
    </row>
    <row r="799" spans="1:2" x14ac:dyDescent="0.25">
      <c r="A799" s="2"/>
    </row>
    <row r="800" spans="1:2" x14ac:dyDescent="0.25">
      <c r="A800" s="2"/>
    </row>
    <row r="801" spans="1:2" x14ac:dyDescent="0.25">
      <c r="A801" s="2"/>
    </row>
    <row r="802" spans="1:2" x14ac:dyDescent="0.25">
      <c r="A802" s="2"/>
    </row>
    <row r="803" spans="1:2" x14ac:dyDescent="0.25">
      <c r="A803" s="2"/>
      <c r="B803" s="2"/>
    </row>
    <row r="804" spans="1:2" x14ac:dyDescent="0.25">
      <c r="A804" s="2"/>
      <c r="B804" s="2"/>
    </row>
    <row r="805" spans="1:2" x14ac:dyDescent="0.25">
      <c r="A805" s="2"/>
      <c r="B805" s="2"/>
    </row>
  </sheetData>
  <sortState ref="M2:N427">
    <sortCondition ref="N2:N427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7"/>
  <sheetViews>
    <sheetView topLeftCell="U389" workbookViewId="0">
      <selection activeCell="AD2" sqref="AD2:AD427"/>
    </sheetView>
  </sheetViews>
  <sheetFormatPr defaultRowHeight="15" x14ac:dyDescent="0.25"/>
  <cols>
    <col min="30" max="30" width="13.5703125" customWidth="1"/>
    <col min="31" max="31" width="11.7109375" customWidth="1"/>
    <col min="32" max="32" width="85.7109375" customWidth="1"/>
    <col min="33" max="33" width="12.42578125" customWidth="1"/>
  </cols>
  <sheetData>
    <row r="1" spans="1:3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8309</v>
      </c>
      <c r="AB1" t="s">
        <v>8386</v>
      </c>
      <c r="AC1" t="s">
        <v>1</v>
      </c>
      <c r="AD1" t="s">
        <v>2</v>
      </c>
      <c r="AE1" t="s">
        <v>8311</v>
      </c>
      <c r="AF1" t="s">
        <v>8312</v>
      </c>
      <c r="AG1" t="s">
        <v>8310</v>
      </c>
      <c r="AH1" t="s">
        <v>8309</v>
      </c>
      <c r="AL1" t="s">
        <v>8387</v>
      </c>
    </row>
    <row r="2" spans="1:39" x14ac:dyDescent="0.25">
      <c r="A2">
        <v>1</v>
      </c>
      <c r="B2">
        <v>3449760</v>
      </c>
      <c r="C2" t="s">
        <v>26</v>
      </c>
      <c r="D2">
        <v>3449789</v>
      </c>
      <c r="E2">
        <v>3.63</v>
      </c>
      <c r="F2">
        <v>2.2757446019999999E-2</v>
      </c>
      <c r="G2" s="7" t="s">
        <v>6887</v>
      </c>
      <c r="H2">
        <v>0.41499999999999998</v>
      </c>
      <c r="I2" s="1">
        <v>4.8237244200000002E-9</v>
      </c>
      <c r="J2">
        <v>8.7409999999999997</v>
      </c>
      <c r="K2">
        <v>2.069E-2</v>
      </c>
      <c r="L2">
        <v>597.62814000000003</v>
      </c>
      <c r="M2">
        <v>0</v>
      </c>
      <c r="N2">
        <v>2.6210000000000001E-2</v>
      </c>
      <c r="O2" t="s">
        <v>27</v>
      </c>
      <c r="P2">
        <v>12</v>
      </c>
      <c r="Q2" t="s">
        <v>28</v>
      </c>
      <c r="R2" t="s">
        <v>29</v>
      </c>
      <c r="S2" t="s">
        <v>30</v>
      </c>
      <c r="T2" s="7" t="s">
        <v>6888</v>
      </c>
      <c r="U2" t="s">
        <v>6889</v>
      </c>
      <c r="V2" t="s">
        <v>31</v>
      </c>
      <c r="W2" t="s">
        <v>31</v>
      </c>
      <c r="X2" t="s">
        <v>38</v>
      </c>
      <c r="Y2" t="s">
        <v>39</v>
      </c>
      <c r="Z2" t="s">
        <v>116</v>
      </c>
      <c r="AA2">
        <v>1</v>
      </c>
      <c r="AB2">
        <f>IF(X2="Unclassified",0,1)</f>
        <v>1</v>
      </c>
      <c r="AC2">
        <v>3449760</v>
      </c>
      <c r="AD2" t="s">
        <v>26</v>
      </c>
      <c r="AE2" t="s">
        <v>8314</v>
      </c>
      <c r="AF2" t="s">
        <v>8315</v>
      </c>
      <c r="AG2" t="s">
        <v>8313</v>
      </c>
      <c r="AK2" t="s">
        <v>8388</v>
      </c>
      <c r="AL2">
        <f>SUMIFS(AB2:AB44,AE2:AE44,"YES")</f>
        <v>24</v>
      </c>
    </row>
    <row r="3" spans="1:39" x14ac:dyDescent="0.25">
      <c r="A3">
        <v>3</v>
      </c>
      <c r="B3">
        <v>2583254</v>
      </c>
      <c r="C3" t="s">
        <v>36</v>
      </c>
      <c r="D3" t="s">
        <v>6145</v>
      </c>
      <c r="E3">
        <v>1.72</v>
      </c>
      <c r="F3">
        <v>6.0064039000000001E-4</v>
      </c>
      <c r="G3" t="s">
        <v>6146</v>
      </c>
      <c r="H3">
        <v>0.35699999999999998</v>
      </c>
      <c r="I3">
        <v>1.2910309396E-2</v>
      </c>
      <c r="J3">
        <v>4.8239999999999998</v>
      </c>
      <c r="K3">
        <v>3.3700000000000002E-3</v>
      </c>
      <c r="L3">
        <v>294.58963</v>
      </c>
      <c r="M3">
        <v>0</v>
      </c>
      <c r="N3">
        <v>5.9000000000000003E-4</v>
      </c>
      <c r="O3" t="s">
        <v>37</v>
      </c>
      <c r="P3">
        <v>2</v>
      </c>
      <c r="Q3" t="s">
        <v>28</v>
      </c>
      <c r="R3" t="s">
        <v>6147</v>
      </c>
      <c r="S3" t="s">
        <v>6148</v>
      </c>
      <c r="T3" t="s">
        <v>6149</v>
      </c>
      <c r="U3" t="s">
        <v>6150</v>
      </c>
      <c r="V3" t="s">
        <v>31</v>
      </c>
      <c r="W3" t="s">
        <v>31</v>
      </c>
      <c r="X3" t="s">
        <v>38</v>
      </c>
      <c r="Y3" t="s">
        <v>39</v>
      </c>
      <c r="Z3" t="s">
        <v>40</v>
      </c>
      <c r="AA3">
        <v>1</v>
      </c>
      <c r="AB3">
        <f t="shared" ref="AB3:AB66" si="0">IF(X3="Unclassified",0,1)</f>
        <v>1</v>
      </c>
      <c r="AC3">
        <v>2583254</v>
      </c>
      <c r="AD3" t="s">
        <v>36</v>
      </c>
      <c r="AE3" t="s">
        <v>8314</v>
      </c>
      <c r="AF3" t="s">
        <v>8316</v>
      </c>
      <c r="AG3" t="s">
        <v>8317</v>
      </c>
      <c r="AK3" t="s">
        <v>8389</v>
      </c>
      <c r="AL3">
        <f>SUM(AB2:AB44)</f>
        <v>34</v>
      </c>
      <c r="AM3" s="16"/>
    </row>
    <row r="4" spans="1:39" x14ac:dyDescent="0.25">
      <c r="A4">
        <v>7</v>
      </c>
      <c r="B4">
        <v>3331487</v>
      </c>
      <c r="C4" t="s">
        <v>6010</v>
      </c>
      <c r="D4" t="s">
        <v>6890</v>
      </c>
      <c r="E4">
        <v>1.6160000000000001</v>
      </c>
      <c r="F4">
        <v>4.6568730379999999E-2</v>
      </c>
      <c r="G4" t="s">
        <v>6891</v>
      </c>
      <c r="H4">
        <v>0.66300000000000003</v>
      </c>
      <c r="I4" s="1">
        <v>2.7097931759999999E-5</v>
      </c>
      <c r="J4">
        <v>2.4390000000000001</v>
      </c>
      <c r="K4">
        <v>0.12851000000000001</v>
      </c>
      <c r="L4">
        <v>211.92633000000001</v>
      </c>
      <c r="M4">
        <v>0</v>
      </c>
      <c r="N4">
        <v>3.7879999999999997E-2</v>
      </c>
      <c r="O4" t="s">
        <v>6892</v>
      </c>
      <c r="P4">
        <v>11</v>
      </c>
      <c r="Q4" t="s">
        <v>49</v>
      </c>
      <c r="R4" t="s">
        <v>6893</v>
      </c>
      <c r="S4" t="s">
        <v>6894</v>
      </c>
      <c r="T4" t="s">
        <v>6895</v>
      </c>
      <c r="U4" t="s">
        <v>6896</v>
      </c>
      <c r="V4" t="s">
        <v>32</v>
      </c>
      <c r="W4" t="s">
        <v>43</v>
      </c>
      <c r="X4" t="s">
        <v>44</v>
      </c>
      <c r="Y4" t="s">
        <v>45</v>
      </c>
      <c r="Z4" t="s">
        <v>45</v>
      </c>
      <c r="AA4">
        <v>1</v>
      </c>
      <c r="AB4">
        <f t="shared" si="0"/>
        <v>0</v>
      </c>
      <c r="AC4">
        <v>3331487</v>
      </c>
      <c r="AD4" t="s">
        <v>6010</v>
      </c>
      <c r="AE4" t="s">
        <v>8320</v>
      </c>
      <c r="AF4" t="s">
        <v>8319</v>
      </c>
      <c r="AG4" t="s">
        <v>8318</v>
      </c>
      <c r="AL4">
        <f>AL2/AL3</f>
        <v>0.70588235294117652</v>
      </c>
    </row>
    <row r="5" spans="1:39" x14ac:dyDescent="0.25">
      <c r="A5">
        <v>8</v>
      </c>
      <c r="B5">
        <v>3049522</v>
      </c>
      <c r="C5" t="s">
        <v>41</v>
      </c>
      <c r="D5" t="s">
        <v>6897</v>
      </c>
      <c r="E5">
        <v>1.6859999999999999</v>
      </c>
      <c r="F5">
        <v>1.3445097045999999E-3</v>
      </c>
      <c r="G5" t="s">
        <v>6898</v>
      </c>
      <c r="H5">
        <v>0.38600000000000001</v>
      </c>
      <c r="I5">
        <v>3.9033637879999999E-2</v>
      </c>
      <c r="J5">
        <v>4.3680000000000003</v>
      </c>
      <c r="K5">
        <v>2.1099999999999999E-3</v>
      </c>
      <c r="L5">
        <v>204.70813999999999</v>
      </c>
      <c r="M5">
        <v>0</v>
      </c>
      <c r="N5">
        <v>1.167E-2</v>
      </c>
      <c r="O5" t="s">
        <v>42</v>
      </c>
      <c r="P5">
        <v>7</v>
      </c>
      <c r="Q5" t="s">
        <v>28</v>
      </c>
      <c r="R5" t="s">
        <v>6899</v>
      </c>
      <c r="S5" t="s">
        <v>6900</v>
      </c>
      <c r="T5" t="s">
        <v>6901</v>
      </c>
      <c r="U5" t="s">
        <v>6902</v>
      </c>
      <c r="V5" t="s">
        <v>31</v>
      </c>
      <c r="W5" t="s">
        <v>31</v>
      </c>
      <c r="X5" t="s">
        <v>51</v>
      </c>
      <c r="Y5" t="s">
        <v>77</v>
      </c>
      <c r="Z5" t="s">
        <v>45</v>
      </c>
      <c r="AA5">
        <v>1</v>
      </c>
      <c r="AB5">
        <f t="shared" si="0"/>
        <v>1</v>
      </c>
      <c r="AC5">
        <v>3049522</v>
      </c>
      <c r="AD5" t="s">
        <v>41</v>
      </c>
      <c r="AE5" t="s">
        <v>8314</v>
      </c>
      <c r="AF5" t="s">
        <v>8321</v>
      </c>
      <c r="AG5" t="s">
        <v>8322</v>
      </c>
    </row>
    <row r="6" spans="1:39" x14ac:dyDescent="0.25">
      <c r="A6">
        <v>14</v>
      </c>
      <c r="B6">
        <v>3126191</v>
      </c>
      <c r="C6" t="s">
        <v>53</v>
      </c>
      <c r="D6">
        <v>3126297</v>
      </c>
      <c r="E6">
        <v>2.129</v>
      </c>
      <c r="F6">
        <v>8.4401242180000002E-2</v>
      </c>
      <c r="G6" t="s">
        <v>6903</v>
      </c>
      <c r="H6">
        <v>0.52600000000000002</v>
      </c>
      <c r="I6" s="1">
        <v>7.2814035360000004E-6</v>
      </c>
      <c r="J6">
        <v>4.0439999999999996</v>
      </c>
      <c r="K6">
        <v>5.3929999999999999E-2</v>
      </c>
      <c r="L6">
        <v>157.20022</v>
      </c>
      <c r="M6">
        <v>0</v>
      </c>
      <c r="N6">
        <v>3.9E-2</v>
      </c>
      <c r="O6" t="s">
        <v>54</v>
      </c>
      <c r="P6">
        <v>8</v>
      </c>
      <c r="Q6" t="s">
        <v>28</v>
      </c>
      <c r="R6" t="s">
        <v>55</v>
      </c>
      <c r="S6" t="s">
        <v>56</v>
      </c>
      <c r="T6" t="s">
        <v>6904</v>
      </c>
      <c r="U6" t="s">
        <v>6905</v>
      </c>
      <c r="V6" t="s">
        <v>31</v>
      </c>
      <c r="W6" t="s">
        <v>31</v>
      </c>
      <c r="X6" t="s">
        <v>51</v>
      </c>
      <c r="Y6" t="s">
        <v>77</v>
      </c>
      <c r="Z6" t="s">
        <v>45</v>
      </c>
      <c r="AA6">
        <v>1</v>
      </c>
      <c r="AB6">
        <f t="shared" si="0"/>
        <v>1</v>
      </c>
      <c r="AC6">
        <v>3126191</v>
      </c>
      <c r="AD6" t="s">
        <v>53</v>
      </c>
      <c r="AE6" t="s">
        <v>8314</v>
      </c>
      <c r="AF6" t="s">
        <v>8315</v>
      </c>
      <c r="AL6" s="23">
        <v>0.70599999999999996</v>
      </c>
    </row>
    <row r="7" spans="1:39" x14ac:dyDescent="0.25">
      <c r="A7">
        <v>43</v>
      </c>
      <c r="B7">
        <v>3979762</v>
      </c>
      <c r="C7" t="s">
        <v>6906</v>
      </c>
      <c r="D7">
        <v>3979800</v>
      </c>
      <c r="E7">
        <v>2.6539999999999999</v>
      </c>
      <c r="F7">
        <v>3.4105311999999999E-2</v>
      </c>
      <c r="G7" t="s">
        <v>6907</v>
      </c>
      <c r="H7">
        <v>0.52600000000000002</v>
      </c>
      <c r="I7">
        <v>2.4738310320000002E-2</v>
      </c>
      <c r="J7">
        <v>5.0439999999999996</v>
      </c>
      <c r="K7">
        <v>1.525E-2</v>
      </c>
      <c r="L7">
        <v>63.50047</v>
      </c>
      <c r="M7">
        <v>0</v>
      </c>
      <c r="N7">
        <v>3.3360000000000001E-2</v>
      </c>
      <c r="O7" t="s">
        <v>6908</v>
      </c>
      <c r="P7" t="s">
        <v>194</v>
      </c>
      <c r="Q7" t="s">
        <v>49</v>
      </c>
      <c r="R7" t="s">
        <v>6909</v>
      </c>
      <c r="S7" t="s">
        <v>30</v>
      </c>
      <c r="T7" t="s">
        <v>6910</v>
      </c>
      <c r="U7" t="s">
        <v>6911</v>
      </c>
      <c r="V7" t="s">
        <v>31</v>
      </c>
      <c r="W7" t="s">
        <v>31</v>
      </c>
      <c r="X7" t="s">
        <v>33</v>
      </c>
      <c r="Y7" t="s">
        <v>34</v>
      </c>
      <c r="AA7">
        <v>0</v>
      </c>
      <c r="AB7">
        <f t="shared" si="0"/>
        <v>1</v>
      </c>
      <c r="AC7">
        <v>3979762</v>
      </c>
      <c r="AD7" t="s">
        <v>6906</v>
      </c>
      <c r="AE7" t="s">
        <v>8320</v>
      </c>
      <c r="AF7" t="s">
        <v>8323</v>
      </c>
    </row>
    <row r="8" spans="1:39" x14ac:dyDescent="0.25">
      <c r="A8">
        <v>65</v>
      </c>
      <c r="B8">
        <v>3401099</v>
      </c>
      <c r="C8" t="s">
        <v>3791</v>
      </c>
      <c r="D8">
        <v>3401101</v>
      </c>
      <c r="E8">
        <v>1.661</v>
      </c>
      <c r="F8">
        <v>7.5566440160000003E-3</v>
      </c>
      <c r="G8" t="s">
        <v>6912</v>
      </c>
      <c r="H8">
        <v>0.67200000000000004</v>
      </c>
      <c r="I8">
        <v>3.1920592160000001E-4</v>
      </c>
      <c r="J8">
        <v>2.4700000000000002</v>
      </c>
      <c r="K8">
        <v>6.9999999999999999E-4</v>
      </c>
      <c r="L8">
        <v>47.793979999999998</v>
      </c>
      <c r="M8">
        <v>0</v>
      </c>
      <c r="N8">
        <v>3.2379999999999999E-2</v>
      </c>
      <c r="O8" t="s">
        <v>6913</v>
      </c>
      <c r="P8">
        <v>12</v>
      </c>
      <c r="Q8" t="s">
        <v>49</v>
      </c>
      <c r="R8" t="s">
        <v>6914</v>
      </c>
      <c r="S8" t="s">
        <v>149</v>
      </c>
      <c r="T8" t="s">
        <v>6915</v>
      </c>
      <c r="U8" t="s">
        <v>6916</v>
      </c>
      <c r="V8" t="s">
        <v>31</v>
      </c>
      <c r="W8" t="s">
        <v>31</v>
      </c>
      <c r="X8" t="s">
        <v>51</v>
      </c>
      <c r="Y8" t="s">
        <v>52</v>
      </c>
      <c r="Z8" t="s">
        <v>45</v>
      </c>
      <c r="AA8">
        <v>1</v>
      </c>
      <c r="AB8">
        <f t="shared" si="0"/>
        <v>1</v>
      </c>
      <c r="AC8">
        <v>3401099</v>
      </c>
      <c r="AD8" t="s">
        <v>3791</v>
      </c>
      <c r="AE8" t="s">
        <v>8320</v>
      </c>
      <c r="AF8" t="s">
        <v>8324</v>
      </c>
      <c r="AG8" t="s">
        <v>8325</v>
      </c>
      <c r="AK8" t="s">
        <v>8388</v>
      </c>
      <c r="AL8">
        <f>COUNTIFS(AE2:AE44,"YES")</f>
        <v>29</v>
      </c>
      <c r="AM8" s="16"/>
    </row>
    <row r="9" spans="1:39" x14ac:dyDescent="0.25">
      <c r="A9">
        <v>68</v>
      </c>
      <c r="B9">
        <v>3873699</v>
      </c>
      <c r="C9" t="s">
        <v>57</v>
      </c>
      <c r="D9">
        <v>3873715</v>
      </c>
      <c r="E9">
        <v>1.647</v>
      </c>
      <c r="F9">
        <v>4.0938670439999998E-2</v>
      </c>
      <c r="G9" t="s">
        <v>58</v>
      </c>
      <c r="H9">
        <v>0.72</v>
      </c>
      <c r="I9">
        <v>2.7470419220000002E-3</v>
      </c>
      <c r="J9">
        <v>2.2879999999999998</v>
      </c>
      <c r="K9">
        <v>1.225E-2</v>
      </c>
      <c r="L9">
        <v>47.076369999999997</v>
      </c>
      <c r="M9">
        <v>0</v>
      </c>
      <c r="N9">
        <v>1.4300000000000001E-3</v>
      </c>
      <c r="O9" t="s">
        <v>59</v>
      </c>
      <c r="P9">
        <v>20</v>
      </c>
      <c r="Q9" t="s">
        <v>49</v>
      </c>
      <c r="R9" t="s">
        <v>60</v>
      </c>
      <c r="S9" t="s">
        <v>61</v>
      </c>
      <c r="T9" t="s">
        <v>62</v>
      </c>
      <c r="U9" t="s">
        <v>63</v>
      </c>
      <c r="V9" t="s">
        <v>31</v>
      </c>
      <c r="W9" t="s">
        <v>32</v>
      </c>
      <c r="X9" t="s">
        <v>64</v>
      </c>
      <c r="Y9" t="s">
        <v>65</v>
      </c>
      <c r="Z9" t="s">
        <v>45</v>
      </c>
      <c r="AA9">
        <v>0</v>
      </c>
      <c r="AB9">
        <f t="shared" si="0"/>
        <v>1</v>
      </c>
      <c r="AC9">
        <v>3873699</v>
      </c>
      <c r="AD9" t="s">
        <v>57</v>
      </c>
      <c r="AE9" t="s">
        <v>8314</v>
      </c>
      <c r="AF9" t="s">
        <v>8326</v>
      </c>
      <c r="AK9" t="s">
        <v>8390</v>
      </c>
      <c r="AL9">
        <v>43</v>
      </c>
    </row>
    <row r="10" spans="1:39" x14ac:dyDescent="0.25">
      <c r="A10">
        <v>74</v>
      </c>
      <c r="B10">
        <v>3456700</v>
      </c>
      <c r="C10" t="s">
        <v>6118</v>
      </c>
      <c r="D10" t="s">
        <v>6917</v>
      </c>
      <c r="E10">
        <v>1.375</v>
      </c>
      <c r="F10">
        <v>2.9666004619999999E-2</v>
      </c>
      <c r="G10" t="s">
        <v>6918</v>
      </c>
      <c r="H10">
        <v>0.66500000000000004</v>
      </c>
      <c r="I10">
        <v>1.8118822262000001E-2</v>
      </c>
      <c r="J10">
        <v>2.0680000000000001</v>
      </c>
      <c r="K10">
        <v>1.9179999999999999E-2</v>
      </c>
      <c r="L10">
        <v>44.271039999999999</v>
      </c>
      <c r="M10">
        <v>0</v>
      </c>
      <c r="N10">
        <v>4.2810000000000001E-2</v>
      </c>
      <c r="O10" t="s">
        <v>6919</v>
      </c>
      <c r="P10">
        <v>12</v>
      </c>
      <c r="Q10" t="s">
        <v>28</v>
      </c>
      <c r="R10" t="s">
        <v>6920</v>
      </c>
      <c r="S10" t="s">
        <v>6921</v>
      </c>
      <c r="T10" t="s">
        <v>6922</v>
      </c>
      <c r="U10" t="s">
        <v>6923</v>
      </c>
      <c r="V10" t="s">
        <v>31</v>
      </c>
      <c r="W10" t="s">
        <v>31</v>
      </c>
      <c r="X10" t="s">
        <v>51</v>
      </c>
      <c r="Y10" t="s">
        <v>52</v>
      </c>
      <c r="Z10" t="s">
        <v>45</v>
      </c>
      <c r="AA10">
        <v>1</v>
      </c>
      <c r="AB10">
        <f t="shared" si="0"/>
        <v>1</v>
      </c>
      <c r="AC10">
        <v>3456700</v>
      </c>
      <c r="AD10" t="s">
        <v>6118</v>
      </c>
      <c r="AE10" t="s">
        <v>8314</v>
      </c>
      <c r="AF10" t="s">
        <v>8328</v>
      </c>
      <c r="AG10" t="s">
        <v>8327</v>
      </c>
      <c r="AL10">
        <f>AL8/AL9</f>
        <v>0.67441860465116277</v>
      </c>
    </row>
    <row r="11" spans="1:39" x14ac:dyDescent="0.25">
      <c r="A11">
        <v>77</v>
      </c>
      <c r="B11">
        <v>3671506</v>
      </c>
      <c r="C11" t="s">
        <v>187</v>
      </c>
      <c r="D11">
        <v>3671533</v>
      </c>
      <c r="E11">
        <v>1.653</v>
      </c>
      <c r="F11">
        <v>8.4727839900000004E-2</v>
      </c>
      <c r="G11" t="s">
        <v>188</v>
      </c>
      <c r="H11">
        <v>0.61699999999999999</v>
      </c>
      <c r="I11">
        <v>5.025739062E-4</v>
      </c>
      <c r="J11">
        <v>2.68</v>
      </c>
      <c r="K11">
        <v>1.866E-2</v>
      </c>
      <c r="L11">
        <v>44.110469999999999</v>
      </c>
      <c r="M11">
        <v>0</v>
      </c>
      <c r="N11">
        <v>4.3800000000000002E-3</v>
      </c>
      <c r="O11" t="s">
        <v>189</v>
      </c>
      <c r="P11">
        <v>16</v>
      </c>
      <c r="Q11" t="s">
        <v>49</v>
      </c>
      <c r="R11" t="s">
        <v>190</v>
      </c>
      <c r="S11" t="s">
        <v>191</v>
      </c>
      <c r="T11" t="s">
        <v>192</v>
      </c>
      <c r="U11" t="s">
        <v>193</v>
      </c>
      <c r="V11" t="s">
        <v>31</v>
      </c>
      <c r="W11" t="s">
        <v>31</v>
      </c>
      <c r="X11" t="s">
        <v>51</v>
      </c>
      <c r="Y11" t="s">
        <v>52</v>
      </c>
      <c r="Z11" t="s">
        <v>45</v>
      </c>
      <c r="AA11">
        <v>0</v>
      </c>
      <c r="AB11">
        <f t="shared" si="0"/>
        <v>1</v>
      </c>
      <c r="AC11">
        <v>3671506</v>
      </c>
      <c r="AD11" t="s">
        <v>187</v>
      </c>
      <c r="AE11" t="s">
        <v>8314</v>
      </c>
      <c r="AF11" t="s">
        <v>8328</v>
      </c>
      <c r="AM11" s="16"/>
    </row>
    <row r="12" spans="1:39" x14ac:dyDescent="0.25">
      <c r="A12">
        <v>87</v>
      </c>
      <c r="B12">
        <v>3394488</v>
      </c>
      <c r="C12" t="s">
        <v>72</v>
      </c>
      <c r="D12">
        <v>3394511</v>
      </c>
      <c r="E12">
        <v>1.651</v>
      </c>
      <c r="F12">
        <v>0.21213289220000001</v>
      </c>
      <c r="G12" t="s">
        <v>6924</v>
      </c>
      <c r="H12">
        <v>0.72399999999999998</v>
      </c>
      <c r="I12">
        <v>1.3870927688000001E-2</v>
      </c>
      <c r="J12">
        <v>2.2799999999999998</v>
      </c>
      <c r="K12">
        <v>5.0099999999999999E-2</v>
      </c>
      <c r="L12">
        <v>40.598230000000001</v>
      </c>
      <c r="M12">
        <v>0</v>
      </c>
      <c r="N12">
        <v>1.0489999999999999E-2</v>
      </c>
      <c r="O12" t="s">
        <v>73</v>
      </c>
      <c r="P12">
        <v>11</v>
      </c>
      <c r="Q12" t="s">
        <v>28</v>
      </c>
      <c r="R12" t="s">
        <v>74</v>
      </c>
      <c r="S12" t="s">
        <v>75</v>
      </c>
      <c r="T12" t="s">
        <v>6925</v>
      </c>
      <c r="U12" t="s">
        <v>6926</v>
      </c>
      <c r="V12" t="s">
        <v>31</v>
      </c>
      <c r="W12" t="s">
        <v>32</v>
      </c>
      <c r="X12" t="s">
        <v>33</v>
      </c>
      <c r="Y12" t="s">
        <v>34</v>
      </c>
      <c r="Z12" t="s">
        <v>35</v>
      </c>
      <c r="AA12">
        <v>0</v>
      </c>
      <c r="AB12">
        <f t="shared" si="0"/>
        <v>1</v>
      </c>
      <c r="AC12">
        <v>3394488</v>
      </c>
      <c r="AD12" t="s">
        <v>72</v>
      </c>
      <c r="AE12" t="s">
        <v>8314</v>
      </c>
      <c r="AF12" t="s">
        <v>8329</v>
      </c>
    </row>
    <row r="13" spans="1:39" x14ac:dyDescent="0.25">
      <c r="A13">
        <v>96</v>
      </c>
      <c r="B13">
        <v>3193482</v>
      </c>
      <c r="C13" t="s">
        <v>4364</v>
      </c>
      <c r="D13">
        <v>3193587</v>
      </c>
      <c r="E13">
        <v>1.3580000000000001</v>
      </c>
      <c r="F13">
        <v>2.2603380740000002E-2</v>
      </c>
      <c r="G13" t="s">
        <v>6927</v>
      </c>
      <c r="H13">
        <v>0.52300000000000002</v>
      </c>
      <c r="I13">
        <v>4.0930562779999997E-4</v>
      </c>
      <c r="J13">
        <v>2.597</v>
      </c>
      <c r="K13">
        <v>8.4100000000000008E-3</v>
      </c>
      <c r="L13">
        <v>39.505870000000002</v>
      </c>
      <c r="M13">
        <v>0</v>
      </c>
      <c r="N13">
        <v>1.9689999999999999E-2</v>
      </c>
      <c r="O13" t="s">
        <v>76</v>
      </c>
      <c r="P13">
        <v>9</v>
      </c>
      <c r="Q13" t="s">
        <v>49</v>
      </c>
      <c r="R13" t="s">
        <v>6928</v>
      </c>
      <c r="S13" t="s">
        <v>186</v>
      </c>
      <c r="T13" t="s">
        <v>6929</v>
      </c>
      <c r="U13" t="s">
        <v>6930</v>
      </c>
      <c r="V13" t="s">
        <v>31</v>
      </c>
      <c r="W13" t="s">
        <v>31</v>
      </c>
      <c r="X13" t="s">
        <v>33</v>
      </c>
      <c r="Y13" t="s">
        <v>34</v>
      </c>
      <c r="AA13">
        <v>1</v>
      </c>
      <c r="AB13">
        <f t="shared" si="0"/>
        <v>1</v>
      </c>
      <c r="AC13">
        <v>3193482</v>
      </c>
      <c r="AD13" t="s">
        <v>4364</v>
      </c>
      <c r="AE13" t="s">
        <v>8320</v>
      </c>
      <c r="AF13" t="s">
        <v>8330</v>
      </c>
    </row>
    <row r="14" spans="1:39" x14ac:dyDescent="0.25">
      <c r="A14">
        <v>103</v>
      </c>
      <c r="B14">
        <v>3744800</v>
      </c>
      <c r="C14" t="s">
        <v>6151</v>
      </c>
      <c r="D14">
        <v>3744803</v>
      </c>
      <c r="E14">
        <v>1.4730000000000001</v>
      </c>
      <c r="F14">
        <v>3.5642709520000003E-2</v>
      </c>
      <c r="G14" t="s">
        <v>6152</v>
      </c>
      <c r="H14">
        <v>0.70199999999999996</v>
      </c>
      <c r="I14">
        <v>3.6762791300000001E-3</v>
      </c>
      <c r="J14">
        <v>2.097</v>
      </c>
      <c r="K14">
        <v>5.7820000000000003E-2</v>
      </c>
      <c r="L14">
        <v>38.378590000000003</v>
      </c>
      <c r="M14">
        <v>0</v>
      </c>
      <c r="N14">
        <v>6.2500000000000003E-3</v>
      </c>
      <c r="O14" t="s">
        <v>6153</v>
      </c>
      <c r="P14">
        <v>17</v>
      </c>
      <c r="Q14" t="s">
        <v>28</v>
      </c>
      <c r="R14" t="s">
        <v>6154</v>
      </c>
      <c r="S14" t="s">
        <v>92</v>
      </c>
      <c r="T14" t="s">
        <v>6155</v>
      </c>
      <c r="U14" t="s">
        <v>6156</v>
      </c>
      <c r="V14" t="s">
        <v>32</v>
      </c>
      <c r="W14" t="s">
        <v>43</v>
      </c>
      <c r="X14" t="s">
        <v>44</v>
      </c>
      <c r="Y14" t="s">
        <v>45</v>
      </c>
      <c r="Z14" t="s">
        <v>45</v>
      </c>
      <c r="AA14">
        <v>0</v>
      </c>
      <c r="AB14">
        <f t="shared" si="0"/>
        <v>0</v>
      </c>
      <c r="AC14">
        <v>3744800</v>
      </c>
      <c r="AD14" t="s">
        <v>6151</v>
      </c>
      <c r="AE14" t="s">
        <v>8314</v>
      </c>
      <c r="AF14" t="s">
        <v>8331</v>
      </c>
    </row>
    <row r="15" spans="1:39" x14ac:dyDescent="0.25">
      <c r="A15">
        <v>107</v>
      </c>
      <c r="B15">
        <v>2434084</v>
      </c>
      <c r="C15" t="s">
        <v>6931</v>
      </c>
      <c r="D15">
        <v>2434086</v>
      </c>
      <c r="E15">
        <v>2.8220000000000001</v>
      </c>
      <c r="F15">
        <v>0.13650644068000001</v>
      </c>
      <c r="G15" t="s">
        <v>6932</v>
      </c>
      <c r="H15">
        <v>0.55700000000000005</v>
      </c>
      <c r="I15">
        <v>8.6237037079999995E-2</v>
      </c>
      <c r="J15">
        <v>5.0670000000000002</v>
      </c>
      <c r="K15">
        <v>9.9930000000000005E-2</v>
      </c>
      <c r="L15">
        <v>37.963979999999999</v>
      </c>
      <c r="M15">
        <v>0</v>
      </c>
      <c r="N15">
        <v>1.9279999999999999E-2</v>
      </c>
      <c r="O15" t="s">
        <v>6933</v>
      </c>
      <c r="P15">
        <v>1</v>
      </c>
      <c r="Q15" t="s">
        <v>28</v>
      </c>
      <c r="R15" t="s">
        <v>6934</v>
      </c>
      <c r="S15" t="s">
        <v>6354</v>
      </c>
      <c r="T15" t="s">
        <v>6935</v>
      </c>
      <c r="U15" t="s">
        <v>6936</v>
      </c>
      <c r="V15" t="s">
        <v>32</v>
      </c>
      <c r="W15" t="s">
        <v>45</v>
      </c>
      <c r="X15" t="s">
        <v>44</v>
      </c>
      <c r="Y15" t="s">
        <v>45</v>
      </c>
      <c r="Z15" t="s">
        <v>45</v>
      </c>
      <c r="AA15">
        <v>0</v>
      </c>
      <c r="AB15">
        <f t="shared" si="0"/>
        <v>0</v>
      </c>
      <c r="AC15">
        <v>2434084</v>
      </c>
      <c r="AD15" t="s">
        <v>6931</v>
      </c>
      <c r="AE15" t="s">
        <v>8314</v>
      </c>
      <c r="AF15" t="s">
        <v>8331</v>
      </c>
    </row>
    <row r="16" spans="1:39" x14ac:dyDescent="0.25">
      <c r="A16">
        <v>120</v>
      </c>
      <c r="B16">
        <v>2694314</v>
      </c>
      <c r="C16" t="s">
        <v>99</v>
      </c>
      <c r="D16">
        <v>2694350</v>
      </c>
      <c r="E16">
        <v>1.7210000000000001</v>
      </c>
      <c r="F16">
        <v>1.297801115E-2</v>
      </c>
      <c r="G16" t="s">
        <v>100</v>
      </c>
      <c r="H16">
        <v>0.46600000000000003</v>
      </c>
      <c r="I16" s="1">
        <v>4.0217580140000001E-7</v>
      </c>
      <c r="J16">
        <v>3.6920000000000002</v>
      </c>
      <c r="K16">
        <v>3.0000000000000001E-5</v>
      </c>
      <c r="L16">
        <v>35.333480000000002</v>
      </c>
      <c r="M16">
        <v>0</v>
      </c>
      <c r="N16">
        <v>5.9999999999999995E-4</v>
      </c>
      <c r="O16" t="s">
        <v>101</v>
      </c>
      <c r="P16">
        <v>3</v>
      </c>
      <c r="Q16" t="s">
        <v>28</v>
      </c>
      <c r="R16" t="s">
        <v>6157</v>
      </c>
      <c r="S16" t="s">
        <v>6158</v>
      </c>
      <c r="T16" t="s">
        <v>102</v>
      </c>
      <c r="U16" t="s">
        <v>103</v>
      </c>
      <c r="V16" t="s">
        <v>31</v>
      </c>
      <c r="W16" t="s">
        <v>31</v>
      </c>
      <c r="X16" t="s">
        <v>51</v>
      </c>
      <c r="Y16" t="s">
        <v>52</v>
      </c>
      <c r="Z16" t="s">
        <v>45</v>
      </c>
      <c r="AA16">
        <v>1</v>
      </c>
      <c r="AB16">
        <f t="shared" si="0"/>
        <v>1</v>
      </c>
      <c r="AC16">
        <v>2694314</v>
      </c>
      <c r="AD16" t="s">
        <v>99</v>
      </c>
      <c r="AE16" t="s">
        <v>8314</v>
      </c>
      <c r="AF16" t="s">
        <v>8328</v>
      </c>
      <c r="AG16" t="s">
        <v>8332</v>
      </c>
    </row>
    <row r="17" spans="1:34" x14ac:dyDescent="0.25">
      <c r="A17">
        <v>121</v>
      </c>
      <c r="B17">
        <v>3662876</v>
      </c>
      <c r="C17" t="s">
        <v>6159</v>
      </c>
      <c r="D17" t="s">
        <v>6160</v>
      </c>
      <c r="E17">
        <v>1.615</v>
      </c>
      <c r="F17">
        <v>8.7926985020000004E-4</v>
      </c>
      <c r="G17">
        <v>3662920</v>
      </c>
      <c r="H17">
        <v>0.64</v>
      </c>
      <c r="I17">
        <v>2.2943454679999999E-2</v>
      </c>
      <c r="J17">
        <v>2.5230000000000001</v>
      </c>
      <c r="K17">
        <v>1.864E-2</v>
      </c>
      <c r="L17">
        <v>35.107019999999999</v>
      </c>
      <c r="M17">
        <v>0</v>
      </c>
      <c r="N17">
        <v>6.0000000000000002E-5</v>
      </c>
      <c r="O17" t="s">
        <v>6161</v>
      </c>
      <c r="P17">
        <v>16</v>
      </c>
      <c r="Q17" t="s">
        <v>49</v>
      </c>
      <c r="R17" t="s">
        <v>6162</v>
      </c>
      <c r="S17" t="s">
        <v>6163</v>
      </c>
      <c r="T17" t="s">
        <v>6164</v>
      </c>
      <c r="U17" t="s">
        <v>122</v>
      </c>
      <c r="V17" t="s">
        <v>31</v>
      </c>
      <c r="W17" t="s">
        <v>31</v>
      </c>
      <c r="X17" t="s">
        <v>33</v>
      </c>
      <c r="Y17" t="s">
        <v>71</v>
      </c>
      <c r="AA17">
        <v>0</v>
      </c>
      <c r="AB17">
        <f t="shared" si="0"/>
        <v>1</v>
      </c>
      <c r="AC17">
        <v>3662876</v>
      </c>
      <c r="AD17" t="s">
        <v>6159</v>
      </c>
      <c r="AE17" t="s">
        <v>8320</v>
      </c>
      <c r="AF17" t="s">
        <v>8333</v>
      </c>
    </row>
    <row r="18" spans="1:34" x14ac:dyDescent="0.25">
      <c r="A18">
        <v>127</v>
      </c>
      <c r="B18">
        <v>2357927</v>
      </c>
      <c r="C18" t="s">
        <v>6931</v>
      </c>
      <c r="D18">
        <v>2357934</v>
      </c>
      <c r="E18">
        <v>2.3620000000000001</v>
      </c>
      <c r="F18">
        <v>7.6879553579999996E-2</v>
      </c>
      <c r="G18" t="s">
        <v>6937</v>
      </c>
      <c r="H18">
        <v>0.56599999999999995</v>
      </c>
      <c r="I18">
        <v>0.10920928146</v>
      </c>
      <c r="J18">
        <v>4.173</v>
      </c>
      <c r="K18">
        <v>6.1339999999999999E-2</v>
      </c>
      <c r="L18">
        <v>34.46528</v>
      </c>
      <c r="M18">
        <v>0</v>
      </c>
      <c r="N18">
        <v>3.4520000000000002E-2</v>
      </c>
      <c r="O18" t="s">
        <v>6933</v>
      </c>
      <c r="P18">
        <v>1</v>
      </c>
      <c r="Q18" t="s">
        <v>49</v>
      </c>
      <c r="R18" t="s">
        <v>6938</v>
      </c>
      <c r="S18" t="s">
        <v>6354</v>
      </c>
      <c r="T18" t="s">
        <v>6939</v>
      </c>
      <c r="U18" t="s">
        <v>6940</v>
      </c>
      <c r="V18" t="s">
        <v>32</v>
      </c>
      <c r="W18" t="s">
        <v>45</v>
      </c>
      <c r="X18" t="s">
        <v>44</v>
      </c>
      <c r="Y18" t="s">
        <v>45</v>
      </c>
      <c r="Z18" t="s">
        <v>45</v>
      </c>
      <c r="AA18">
        <v>0</v>
      </c>
      <c r="AB18">
        <f t="shared" si="0"/>
        <v>0</v>
      </c>
      <c r="AC18">
        <v>2357927</v>
      </c>
      <c r="AD18" t="s">
        <v>6931</v>
      </c>
      <c r="AE18" t="s">
        <v>8314</v>
      </c>
      <c r="AF18" t="s">
        <v>8331</v>
      </c>
    </row>
    <row r="19" spans="1:34" x14ac:dyDescent="0.25">
      <c r="A19">
        <v>128</v>
      </c>
      <c r="B19">
        <v>3768703</v>
      </c>
      <c r="C19" t="s">
        <v>6165</v>
      </c>
      <c r="D19">
        <v>3768716</v>
      </c>
      <c r="E19">
        <v>3.298</v>
      </c>
      <c r="F19">
        <v>1.5972015232000002E-2</v>
      </c>
      <c r="G19" t="s">
        <v>6166</v>
      </c>
      <c r="H19">
        <v>0.49099999999999999</v>
      </c>
      <c r="I19">
        <v>1.7014531861999999E-2</v>
      </c>
      <c r="J19">
        <v>6.7190000000000003</v>
      </c>
      <c r="K19">
        <v>1.3769999999999999E-2</v>
      </c>
      <c r="L19">
        <v>34.409230000000001</v>
      </c>
      <c r="M19">
        <v>0</v>
      </c>
      <c r="N19">
        <v>1.8000000000000001E-4</v>
      </c>
      <c r="O19" t="s">
        <v>6167</v>
      </c>
      <c r="P19">
        <v>17</v>
      </c>
      <c r="Q19" t="s">
        <v>28</v>
      </c>
      <c r="R19" t="s">
        <v>6168</v>
      </c>
      <c r="S19" t="s">
        <v>6169</v>
      </c>
      <c r="T19" t="s">
        <v>6170</v>
      </c>
      <c r="U19" t="s">
        <v>6171</v>
      </c>
      <c r="V19" t="s">
        <v>31</v>
      </c>
      <c r="W19" t="s">
        <v>31</v>
      </c>
      <c r="X19" t="s">
        <v>33</v>
      </c>
      <c r="Y19" t="s">
        <v>34</v>
      </c>
      <c r="AA19">
        <v>0</v>
      </c>
      <c r="AB19">
        <f t="shared" si="0"/>
        <v>1</v>
      </c>
      <c r="AC19">
        <v>3768703</v>
      </c>
      <c r="AD19" t="s">
        <v>6165</v>
      </c>
      <c r="AE19" t="s">
        <v>8320</v>
      </c>
      <c r="AF19" t="s">
        <v>8334</v>
      </c>
    </row>
    <row r="20" spans="1:34" x14ac:dyDescent="0.25">
      <c r="A20">
        <v>134</v>
      </c>
      <c r="B20">
        <v>2339139</v>
      </c>
      <c r="C20" t="s">
        <v>6941</v>
      </c>
      <c r="D20">
        <v>2339204</v>
      </c>
      <c r="E20">
        <v>1.5069999999999999</v>
      </c>
      <c r="F20">
        <v>4.3971020100000001E-2</v>
      </c>
      <c r="G20" t="s">
        <v>6942</v>
      </c>
      <c r="H20">
        <v>0.71699999999999997</v>
      </c>
      <c r="I20">
        <v>8.9010029260000005E-3</v>
      </c>
      <c r="J20">
        <v>2.1030000000000002</v>
      </c>
      <c r="K20">
        <v>6.6659999999999997E-2</v>
      </c>
      <c r="L20">
        <v>33.690019999999997</v>
      </c>
      <c r="M20">
        <v>0</v>
      </c>
      <c r="N20">
        <v>2.9749999999999999E-2</v>
      </c>
      <c r="O20" t="s">
        <v>6943</v>
      </c>
      <c r="P20">
        <v>1</v>
      </c>
      <c r="Q20" t="s">
        <v>49</v>
      </c>
      <c r="R20" t="s">
        <v>6944</v>
      </c>
      <c r="S20" t="s">
        <v>172</v>
      </c>
      <c r="T20" t="s">
        <v>6945</v>
      </c>
      <c r="U20" t="s">
        <v>6946</v>
      </c>
      <c r="V20" t="s">
        <v>31</v>
      </c>
      <c r="W20" t="s">
        <v>31</v>
      </c>
      <c r="X20" t="s">
        <v>33</v>
      </c>
      <c r="Y20" t="s">
        <v>34</v>
      </c>
      <c r="AA20">
        <v>0</v>
      </c>
      <c r="AB20">
        <f t="shared" si="0"/>
        <v>1</v>
      </c>
      <c r="AC20">
        <v>2339139</v>
      </c>
      <c r="AD20" t="s">
        <v>6941</v>
      </c>
      <c r="AE20" t="s">
        <v>8314</v>
      </c>
      <c r="AF20" t="s">
        <v>8321</v>
      </c>
    </row>
    <row r="21" spans="1:34" x14ac:dyDescent="0.25">
      <c r="A21">
        <v>135</v>
      </c>
      <c r="B21">
        <v>3954525</v>
      </c>
      <c r="C21" t="s">
        <v>6947</v>
      </c>
      <c r="D21">
        <v>3954541</v>
      </c>
      <c r="E21">
        <v>1.857</v>
      </c>
      <c r="F21">
        <v>1.5493157554000001E-2</v>
      </c>
      <c r="G21" t="s">
        <v>6948</v>
      </c>
      <c r="H21">
        <v>0.55300000000000005</v>
      </c>
      <c r="I21">
        <v>6.8598699439999999E-3</v>
      </c>
      <c r="J21">
        <v>3.3580000000000001</v>
      </c>
      <c r="K21">
        <v>1.319E-2</v>
      </c>
      <c r="L21">
        <v>33.402729999999998</v>
      </c>
      <c r="M21">
        <v>0</v>
      </c>
      <c r="N21">
        <v>4.0340000000000001E-2</v>
      </c>
      <c r="O21" t="s">
        <v>6949</v>
      </c>
      <c r="P21">
        <v>22</v>
      </c>
      <c r="Q21" t="s">
        <v>28</v>
      </c>
      <c r="R21" t="s">
        <v>6950</v>
      </c>
      <c r="S21" t="s">
        <v>6951</v>
      </c>
      <c r="T21" t="s">
        <v>6952</v>
      </c>
      <c r="U21" t="s">
        <v>6953</v>
      </c>
      <c r="V21" t="s">
        <v>31</v>
      </c>
      <c r="W21" t="s">
        <v>31</v>
      </c>
      <c r="X21" t="s">
        <v>51</v>
      </c>
      <c r="Y21" t="s">
        <v>52</v>
      </c>
      <c r="Z21" t="s">
        <v>45</v>
      </c>
      <c r="AA21">
        <v>0</v>
      </c>
      <c r="AB21">
        <f t="shared" si="0"/>
        <v>1</v>
      </c>
      <c r="AC21">
        <v>3954525</v>
      </c>
      <c r="AD21" t="s">
        <v>6947</v>
      </c>
      <c r="AE21" s="19" t="s">
        <v>8314</v>
      </c>
      <c r="AF21" t="s">
        <v>8335</v>
      </c>
      <c r="AG21" s="15" t="s">
        <v>8340</v>
      </c>
    </row>
    <row r="22" spans="1:34" x14ac:dyDescent="0.25">
      <c r="A22">
        <v>139</v>
      </c>
      <c r="B22">
        <v>3542689</v>
      </c>
      <c r="C22" t="s">
        <v>3943</v>
      </c>
      <c r="D22">
        <v>3542691</v>
      </c>
      <c r="E22">
        <v>1.304</v>
      </c>
      <c r="F22">
        <v>1.4462881208E-3</v>
      </c>
      <c r="G22" s="7" t="s">
        <v>6172</v>
      </c>
      <c r="H22">
        <v>0.42099999999999999</v>
      </c>
      <c r="I22" s="1">
        <v>3.2487346139999998E-12</v>
      </c>
      <c r="J22">
        <v>3.101</v>
      </c>
      <c r="K22">
        <v>9.1000000000000004E-3</v>
      </c>
      <c r="L22">
        <v>32.642139999999998</v>
      </c>
      <c r="M22">
        <v>0</v>
      </c>
      <c r="N22">
        <v>9.8200000000000006E-3</v>
      </c>
      <c r="O22" t="s">
        <v>6173</v>
      </c>
      <c r="P22">
        <v>14</v>
      </c>
      <c r="Q22" t="s">
        <v>49</v>
      </c>
      <c r="R22" t="s">
        <v>6174</v>
      </c>
      <c r="S22" t="s">
        <v>6175</v>
      </c>
      <c r="T22" s="7" t="s">
        <v>6176</v>
      </c>
      <c r="U22" t="s">
        <v>6177</v>
      </c>
      <c r="V22" t="s">
        <v>31</v>
      </c>
      <c r="W22" t="s">
        <v>31</v>
      </c>
      <c r="X22" t="s">
        <v>51</v>
      </c>
      <c r="Y22" t="s">
        <v>52</v>
      </c>
      <c r="Z22" t="s">
        <v>45</v>
      </c>
      <c r="AA22">
        <v>1</v>
      </c>
      <c r="AB22">
        <f t="shared" si="0"/>
        <v>1</v>
      </c>
      <c r="AC22">
        <v>3542689</v>
      </c>
      <c r="AD22" t="s">
        <v>3943</v>
      </c>
      <c r="AE22" t="s">
        <v>8314</v>
      </c>
      <c r="AF22" t="s">
        <v>8315</v>
      </c>
    </row>
    <row r="23" spans="1:34" x14ac:dyDescent="0.25">
      <c r="A23">
        <v>140</v>
      </c>
      <c r="B23">
        <v>3350830</v>
      </c>
      <c r="C23" t="s">
        <v>6178</v>
      </c>
      <c r="D23">
        <v>3350844</v>
      </c>
      <c r="E23">
        <v>1.653</v>
      </c>
      <c r="F23">
        <v>1.1227147752E-2</v>
      </c>
      <c r="G23" t="s">
        <v>6179</v>
      </c>
      <c r="H23">
        <v>0.186</v>
      </c>
      <c r="I23" s="1">
        <v>1.0984657628E-11</v>
      </c>
      <c r="J23">
        <v>8.8789999999999996</v>
      </c>
      <c r="K23">
        <v>6.0000000000000002E-5</v>
      </c>
      <c r="L23">
        <v>31.750610000000002</v>
      </c>
      <c r="M23">
        <v>0</v>
      </c>
      <c r="N23">
        <v>1E-4</v>
      </c>
      <c r="O23" t="s">
        <v>6180</v>
      </c>
      <c r="P23">
        <v>11</v>
      </c>
      <c r="Q23" t="s">
        <v>49</v>
      </c>
      <c r="R23" t="s">
        <v>6181</v>
      </c>
      <c r="S23" t="s">
        <v>84</v>
      </c>
      <c r="T23" t="s">
        <v>6182</v>
      </c>
      <c r="U23" t="s">
        <v>6183</v>
      </c>
      <c r="V23" t="s">
        <v>31</v>
      </c>
      <c r="W23" t="s">
        <v>32</v>
      </c>
      <c r="X23" t="s">
        <v>33</v>
      </c>
      <c r="Y23" t="s">
        <v>34</v>
      </c>
      <c r="Z23" t="s">
        <v>35</v>
      </c>
      <c r="AA23">
        <v>0</v>
      </c>
      <c r="AB23">
        <f t="shared" si="0"/>
        <v>1</v>
      </c>
      <c r="AC23">
        <v>3350830</v>
      </c>
      <c r="AD23" t="s">
        <v>6178</v>
      </c>
      <c r="AE23" t="s">
        <v>8314</v>
      </c>
      <c r="AF23" t="s">
        <v>8315</v>
      </c>
    </row>
    <row r="24" spans="1:34" x14ac:dyDescent="0.25">
      <c r="A24">
        <v>144</v>
      </c>
      <c r="B24">
        <v>2534252</v>
      </c>
      <c r="C24" t="s">
        <v>109</v>
      </c>
      <c r="D24">
        <v>2534289</v>
      </c>
      <c r="E24">
        <v>1.1419999999999999</v>
      </c>
      <c r="F24">
        <v>7.3492341659999998E-3</v>
      </c>
      <c r="G24" t="s">
        <v>6954</v>
      </c>
      <c r="H24">
        <v>0.308</v>
      </c>
      <c r="I24" s="1">
        <v>3.60329053E-7</v>
      </c>
      <c r="J24">
        <v>3.6970000000000001</v>
      </c>
      <c r="K24">
        <v>8.4000000000000003E-4</v>
      </c>
      <c r="L24">
        <v>31.55087</v>
      </c>
      <c r="M24">
        <v>0</v>
      </c>
      <c r="N24">
        <v>3.3770000000000001E-2</v>
      </c>
      <c r="O24" t="s">
        <v>110</v>
      </c>
      <c r="P24">
        <v>2</v>
      </c>
      <c r="Q24" t="s">
        <v>49</v>
      </c>
      <c r="R24" t="s">
        <v>111</v>
      </c>
      <c r="S24" t="s">
        <v>112</v>
      </c>
      <c r="T24" t="s">
        <v>6955</v>
      </c>
      <c r="U24" t="s">
        <v>6956</v>
      </c>
      <c r="V24" t="s">
        <v>31</v>
      </c>
      <c r="W24" t="s">
        <v>31</v>
      </c>
      <c r="X24" t="s">
        <v>33</v>
      </c>
      <c r="Y24" t="s">
        <v>34</v>
      </c>
      <c r="AA24">
        <v>1</v>
      </c>
      <c r="AB24">
        <f t="shared" si="0"/>
        <v>1</v>
      </c>
      <c r="AC24">
        <v>2534252</v>
      </c>
      <c r="AD24" t="s">
        <v>109</v>
      </c>
      <c r="AE24" t="s">
        <v>8320</v>
      </c>
    </row>
    <row r="25" spans="1:34" x14ac:dyDescent="0.25">
      <c r="A25">
        <v>154</v>
      </c>
      <c r="B25">
        <v>3457275</v>
      </c>
      <c r="C25" t="s">
        <v>274</v>
      </c>
      <c r="D25">
        <v>3457289</v>
      </c>
      <c r="E25">
        <v>1.899</v>
      </c>
      <c r="F25">
        <v>1.4548132864E-2</v>
      </c>
      <c r="G25" t="s">
        <v>6184</v>
      </c>
      <c r="H25">
        <v>0.34499999999999997</v>
      </c>
      <c r="I25" s="1">
        <v>6.8216594600000003E-9</v>
      </c>
      <c r="J25">
        <v>5.508</v>
      </c>
      <c r="K25">
        <v>1.5499999999999999E-3</v>
      </c>
      <c r="L25">
        <v>30.323650000000001</v>
      </c>
      <c r="M25">
        <v>0</v>
      </c>
      <c r="N25">
        <v>1.1000000000000001E-3</v>
      </c>
      <c r="O25" t="s">
        <v>275</v>
      </c>
      <c r="P25">
        <v>12</v>
      </c>
      <c r="Q25" t="s">
        <v>28</v>
      </c>
      <c r="R25" t="s">
        <v>6185</v>
      </c>
      <c r="S25" t="s">
        <v>30</v>
      </c>
      <c r="T25" t="s">
        <v>6186</v>
      </c>
      <c r="U25" t="s">
        <v>6187</v>
      </c>
      <c r="V25" t="s">
        <v>31</v>
      </c>
      <c r="W25" t="s">
        <v>31</v>
      </c>
      <c r="X25" t="s">
        <v>33</v>
      </c>
      <c r="Y25" t="s">
        <v>34</v>
      </c>
      <c r="AA25">
        <v>0</v>
      </c>
      <c r="AB25">
        <f t="shared" si="0"/>
        <v>1</v>
      </c>
      <c r="AC25">
        <v>3457275</v>
      </c>
      <c r="AD25" t="s">
        <v>274</v>
      </c>
      <c r="AE25" t="s">
        <v>8314</v>
      </c>
      <c r="AF25" t="s">
        <v>8315</v>
      </c>
    </row>
    <row r="26" spans="1:34" x14ac:dyDescent="0.25">
      <c r="A26">
        <v>167</v>
      </c>
      <c r="B26">
        <v>3695450</v>
      </c>
      <c r="C26" t="s">
        <v>66</v>
      </c>
      <c r="D26" t="s">
        <v>6188</v>
      </c>
      <c r="E26">
        <v>2.5680000000000001</v>
      </c>
      <c r="F26" s="1">
        <v>8.0994566600000005E-10</v>
      </c>
      <c r="G26" t="s">
        <v>67</v>
      </c>
      <c r="H26">
        <v>0.64700000000000002</v>
      </c>
      <c r="I26">
        <v>7.0115025219999998E-3</v>
      </c>
      <c r="J26">
        <v>3.9670000000000001</v>
      </c>
      <c r="K26">
        <v>5.1999999999999995E-4</v>
      </c>
      <c r="L26">
        <v>29.384370000000001</v>
      </c>
      <c r="M26">
        <v>0</v>
      </c>
      <c r="N26">
        <v>4.1900000000000001E-3</v>
      </c>
      <c r="O26" t="s">
        <v>68</v>
      </c>
      <c r="P26">
        <v>16</v>
      </c>
      <c r="Q26" t="s">
        <v>28</v>
      </c>
      <c r="R26" t="s">
        <v>6189</v>
      </c>
      <c r="S26" t="s">
        <v>6190</v>
      </c>
      <c r="T26" t="s">
        <v>69</v>
      </c>
      <c r="U26" t="s">
        <v>70</v>
      </c>
      <c r="V26" t="s">
        <v>32</v>
      </c>
      <c r="W26" t="s">
        <v>43</v>
      </c>
      <c r="X26" t="s">
        <v>44</v>
      </c>
      <c r="Y26" t="s">
        <v>45</v>
      </c>
      <c r="Z26" t="s">
        <v>45</v>
      </c>
      <c r="AA26">
        <v>0</v>
      </c>
      <c r="AB26">
        <f t="shared" si="0"/>
        <v>0</v>
      </c>
      <c r="AC26">
        <v>3695450</v>
      </c>
      <c r="AD26" t="s">
        <v>66</v>
      </c>
      <c r="AE26" s="19" t="s">
        <v>8314</v>
      </c>
      <c r="AF26" t="s">
        <v>8349</v>
      </c>
      <c r="AG26" s="20" t="s">
        <v>8348</v>
      </c>
      <c r="AH26">
        <f>17/25</f>
        <v>0.68</v>
      </c>
    </row>
    <row r="27" spans="1:34" x14ac:dyDescent="0.25">
      <c r="A27">
        <v>170</v>
      </c>
      <c r="B27">
        <v>2340433</v>
      </c>
      <c r="C27" t="s">
        <v>104</v>
      </c>
      <c r="D27" t="s">
        <v>105</v>
      </c>
      <c r="E27">
        <v>1.2509999999999999</v>
      </c>
      <c r="F27">
        <v>0.2094420766</v>
      </c>
      <c r="G27" t="s">
        <v>6957</v>
      </c>
      <c r="H27">
        <v>0.432</v>
      </c>
      <c r="I27" s="1">
        <v>3.9599462840000001E-5</v>
      </c>
      <c r="J27">
        <v>2.899</v>
      </c>
      <c r="K27">
        <v>7.9699999999999997E-3</v>
      </c>
      <c r="L27">
        <v>29.047049999999999</v>
      </c>
      <c r="M27">
        <v>0</v>
      </c>
      <c r="N27">
        <v>4.0960000000000003E-2</v>
      </c>
      <c r="O27" t="s">
        <v>106</v>
      </c>
      <c r="P27">
        <v>1</v>
      </c>
      <c r="Q27" t="s">
        <v>49</v>
      </c>
      <c r="R27" t="s">
        <v>107</v>
      </c>
      <c r="S27" t="s">
        <v>108</v>
      </c>
      <c r="T27" t="s">
        <v>6958</v>
      </c>
      <c r="U27" t="s">
        <v>6959</v>
      </c>
      <c r="V27" t="s">
        <v>31</v>
      </c>
      <c r="W27" t="s">
        <v>31</v>
      </c>
      <c r="X27" t="s">
        <v>38</v>
      </c>
      <c r="Y27" t="s">
        <v>39</v>
      </c>
      <c r="Z27" t="s">
        <v>40</v>
      </c>
      <c r="AA27">
        <v>0</v>
      </c>
      <c r="AB27">
        <f t="shared" si="0"/>
        <v>1</v>
      </c>
      <c r="AC27">
        <v>2340433</v>
      </c>
      <c r="AD27" t="s">
        <v>104</v>
      </c>
      <c r="AE27" t="s">
        <v>8314</v>
      </c>
      <c r="AF27" t="s">
        <v>8315</v>
      </c>
    </row>
    <row r="28" spans="1:34" x14ac:dyDescent="0.25">
      <c r="A28">
        <v>171</v>
      </c>
      <c r="B28">
        <v>3652867</v>
      </c>
      <c r="C28" t="s">
        <v>6191</v>
      </c>
      <c r="D28" t="s">
        <v>6192</v>
      </c>
      <c r="E28">
        <v>1.677</v>
      </c>
      <c r="F28">
        <v>2.033407492E-2</v>
      </c>
      <c r="G28" t="s">
        <v>6193</v>
      </c>
      <c r="H28">
        <v>0.67800000000000005</v>
      </c>
      <c r="I28">
        <v>2.12105273E-2</v>
      </c>
      <c r="J28">
        <v>2.472</v>
      </c>
      <c r="K28">
        <v>7.1040000000000006E-2</v>
      </c>
      <c r="L28">
        <v>28.740500000000001</v>
      </c>
      <c r="M28">
        <v>0</v>
      </c>
      <c r="N28">
        <v>1.47E-3</v>
      </c>
      <c r="O28" t="s">
        <v>6194</v>
      </c>
      <c r="P28">
        <v>16</v>
      </c>
      <c r="Q28" t="s">
        <v>49</v>
      </c>
      <c r="R28" t="s">
        <v>6195</v>
      </c>
      <c r="S28" t="s">
        <v>6196</v>
      </c>
      <c r="T28" t="s">
        <v>6197</v>
      </c>
      <c r="U28" t="s">
        <v>6198</v>
      </c>
      <c r="V28" t="s">
        <v>32</v>
      </c>
      <c r="W28" t="s">
        <v>43</v>
      </c>
      <c r="X28" t="s">
        <v>44</v>
      </c>
      <c r="Y28" t="s">
        <v>45</v>
      </c>
      <c r="Z28" t="s">
        <v>45</v>
      </c>
      <c r="AA28">
        <v>0</v>
      </c>
      <c r="AB28">
        <f t="shared" si="0"/>
        <v>0</v>
      </c>
      <c r="AC28">
        <v>3652867</v>
      </c>
      <c r="AD28" t="s">
        <v>6191</v>
      </c>
      <c r="AE28" t="s">
        <v>8320</v>
      </c>
      <c r="AF28" t="s">
        <v>8350</v>
      </c>
    </row>
    <row r="29" spans="1:34" x14ac:dyDescent="0.25">
      <c r="A29">
        <v>172</v>
      </c>
      <c r="B29">
        <v>3379045</v>
      </c>
      <c r="C29" t="s">
        <v>6960</v>
      </c>
      <c r="D29" t="s">
        <v>6961</v>
      </c>
      <c r="E29">
        <v>1.516</v>
      </c>
      <c r="F29">
        <v>7.4238886140000002E-2</v>
      </c>
      <c r="G29">
        <v>3379057</v>
      </c>
      <c r="H29">
        <v>0.55100000000000005</v>
      </c>
      <c r="I29">
        <v>4.8492435260000001E-2</v>
      </c>
      <c r="J29">
        <v>2.7509999999999999</v>
      </c>
      <c r="K29">
        <v>9.8250000000000004E-2</v>
      </c>
      <c r="L29">
        <v>28.494399999999999</v>
      </c>
      <c r="M29">
        <v>0</v>
      </c>
      <c r="N29">
        <v>1.521E-2</v>
      </c>
      <c r="O29" t="s">
        <v>6962</v>
      </c>
      <c r="P29">
        <v>11</v>
      </c>
      <c r="Q29" t="s">
        <v>28</v>
      </c>
      <c r="R29" t="s">
        <v>6963</v>
      </c>
      <c r="S29" t="s">
        <v>6964</v>
      </c>
      <c r="T29" t="s">
        <v>6965</v>
      </c>
      <c r="U29" t="s">
        <v>6966</v>
      </c>
      <c r="V29" t="s">
        <v>31</v>
      </c>
      <c r="W29" t="s">
        <v>31</v>
      </c>
      <c r="X29" t="s">
        <v>33</v>
      </c>
      <c r="Y29" t="s">
        <v>71</v>
      </c>
      <c r="AA29">
        <v>0</v>
      </c>
      <c r="AB29">
        <f t="shared" si="0"/>
        <v>1</v>
      </c>
      <c r="AC29">
        <v>3379045</v>
      </c>
      <c r="AD29" t="s">
        <v>6960</v>
      </c>
      <c r="AE29" t="s">
        <v>8320</v>
      </c>
    </row>
    <row r="30" spans="1:34" x14ac:dyDescent="0.25">
      <c r="A30">
        <v>175</v>
      </c>
      <c r="B30">
        <v>2824089</v>
      </c>
      <c r="C30" t="s">
        <v>6967</v>
      </c>
      <c r="D30" t="s">
        <v>6968</v>
      </c>
      <c r="E30">
        <v>1.411</v>
      </c>
      <c r="F30">
        <v>4.202249164E-2</v>
      </c>
      <c r="G30">
        <v>2824090</v>
      </c>
      <c r="H30">
        <v>0.73899999999999999</v>
      </c>
      <c r="I30">
        <v>0.13937055013999999</v>
      </c>
      <c r="J30">
        <v>1.91</v>
      </c>
      <c r="K30">
        <v>9.6100000000000005E-3</v>
      </c>
      <c r="L30">
        <v>28.115010000000002</v>
      </c>
      <c r="M30">
        <v>0</v>
      </c>
      <c r="N30">
        <v>1.9259999999999999E-2</v>
      </c>
      <c r="O30" t="s">
        <v>6969</v>
      </c>
      <c r="P30">
        <v>5</v>
      </c>
      <c r="Q30" t="s">
        <v>49</v>
      </c>
      <c r="R30" t="s">
        <v>6970</v>
      </c>
      <c r="S30" t="s">
        <v>6971</v>
      </c>
      <c r="T30" t="s">
        <v>6972</v>
      </c>
      <c r="U30" t="s">
        <v>6973</v>
      </c>
      <c r="V30" t="s">
        <v>31</v>
      </c>
      <c r="W30" t="s">
        <v>31</v>
      </c>
      <c r="X30" t="s">
        <v>38</v>
      </c>
      <c r="Y30" t="s">
        <v>115</v>
      </c>
      <c r="Z30" t="s">
        <v>116</v>
      </c>
      <c r="AA30">
        <v>0</v>
      </c>
      <c r="AB30">
        <f t="shared" si="0"/>
        <v>1</v>
      </c>
      <c r="AC30">
        <v>2824089</v>
      </c>
      <c r="AD30" t="s">
        <v>6967</v>
      </c>
      <c r="AE30" t="s">
        <v>8314</v>
      </c>
      <c r="AF30" t="s">
        <v>8351</v>
      </c>
    </row>
    <row r="31" spans="1:34" x14ac:dyDescent="0.25">
      <c r="A31">
        <v>185</v>
      </c>
      <c r="B31">
        <v>3964049</v>
      </c>
      <c r="C31" t="s">
        <v>78</v>
      </c>
      <c r="D31" t="s">
        <v>79</v>
      </c>
      <c r="E31">
        <v>1.252</v>
      </c>
      <c r="F31">
        <v>8.6813359140000008E-3</v>
      </c>
      <c r="G31" t="s">
        <v>6199</v>
      </c>
      <c r="H31">
        <v>0.44600000000000001</v>
      </c>
      <c r="I31" s="1">
        <v>5.5131987860000002E-10</v>
      </c>
      <c r="J31">
        <v>2.8069999999999999</v>
      </c>
      <c r="K31">
        <v>3.81E-3</v>
      </c>
      <c r="L31">
        <v>27.09422</v>
      </c>
      <c r="M31">
        <v>0</v>
      </c>
      <c r="N31">
        <v>3.96E-3</v>
      </c>
      <c r="O31" t="s">
        <v>80</v>
      </c>
      <c r="P31">
        <v>22</v>
      </c>
      <c r="Q31" t="s">
        <v>28</v>
      </c>
      <c r="R31" t="s">
        <v>81</v>
      </c>
      <c r="S31" t="s">
        <v>82</v>
      </c>
      <c r="T31" t="s">
        <v>6200</v>
      </c>
      <c r="U31" t="s">
        <v>6201</v>
      </c>
      <c r="V31" t="s">
        <v>32</v>
      </c>
      <c r="W31" t="s">
        <v>43</v>
      </c>
      <c r="X31" t="s">
        <v>44</v>
      </c>
      <c r="Y31" t="s">
        <v>45</v>
      </c>
      <c r="Z31" t="s">
        <v>45</v>
      </c>
      <c r="AA31">
        <v>1</v>
      </c>
      <c r="AB31">
        <f t="shared" si="0"/>
        <v>0</v>
      </c>
      <c r="AC31">
        <v>3964049</v>
      </c>
      <c r="AD31" t="s">
        <v>78</v>
      </c>
      <c r="AE31" t="s">
        <v>8320</v>
      </c>
      <c r="AG31" s="20" t="s">
        <v>8352</v>
      </c>
      <c r="AH31">
        <f>19/30</f>
        <v>0.6333333333333333</v>
      </c>
    </row>
    <row r="32" spans="1:34" x14ac:dyDescent="0.25">
      <c r="A32">
        <v>192</v>
      </c>
      <c r="B32">
        <v>3777991</v>
      </c>
      <c r="C32" t="s">
        <v>6974</v>
      </c>
      <c r="D32">
        <v>3778070</v>
      </c>
      <c r="E32">
        <v>2.194</v>
      </c>
      <c r="F32">
        <v>1.8261134679999999E-2</v>
      </c>
      <c r="G32" t="s">
        <v>6975</v>
      </c>
      <c r="H32">
        <v>0.42599999999999999</v>
      </c>
      <c r="I32" s="1">
        <v>9.6067212979999997E-5</v>
      </c>
      <c r="J32">
        <v>5.1449999999999996</v>
      </c>
      <c r="K32">
        <v>7.43E-3</v>
      </c>
      <c r="L32">
        <v>26.696120000000001</v>
      </c>
      <c r="M32">
        <v>0</v>
      </c>
      <c r="N32">
        <v>2.734E-2</v>
      </c>
      <c r="O32" t="s">
        <v>6976</v>
      </c>
      <c r="P32">
        <v>18</v>
      </c>
      <c r="Q32" t="s">
        <v>49</v>
      </c>
      <c r="R32" t="s">
        <v>6977</v>
      </c>
      <c r="S32" t="s">
        <v>75</v>
      </c>
      <c r="T32" t="s">
        <v>6978</v>
      </c>
      <c r="U32" t="s">
        <v>6979</v>
      </c>
      <c r="V32" t="s">
        <v>31</v>
      </c>
      <c r="W32" t="s">
        <v>31</v>
      </c>
      <c r="X32" t="s">
        <v>51</v>
      </c>
      <c r="Y32" t="s">
        <v>77</v>
      </c>
      <c r="Z32" t="s">
        <v>45</v>
      </c>
      <c r="AA32">
        <v>0</v>
      </c>
      <c r="AB32">
        <f t="shared" si="0"/>
        <v>1</v>
      </c>
      <c r="AC32">
        <v>3777991</v>
      </c>
      <c r="AD32" t="s">
        <v>6974</v>
      </c>
      <c r="AE32" t="s">
        <v>8320</v>
      </c>
    </row>
    <row r="33" spans="1:34" x14ac:dyDescent="0.25">
      <c r="A33">
        <v>208</v>
      </c>
      <c r="B33">
        <v>3140037</v>
      </c>
      <c r="C33" t="s">
        <v>6980</v>
      </c>
      <c r="D33" t="s">
        <v>6981</v>
      </c>
      <c r="E33">
        <v>1.655</v>
      </c>
      <c r="F33">
        <v>4.9112442040000003E-2</v>
      </c>
      <c r="G33">
        <v>3140103</v>
      </c>
      <c r="H33">
        <v>0.50600000000000001</v>
      </c>
      <c r="I33">
        <v>6.8254342379999999E-2</v>
      </c>
      <c r="J33">
        <v>3.2719999999999998</v>
      </c>
      <c r="K33">
        <v>4.4699999999999997E-2</v>
      </c>
      <c r="L33">
        <v>25.64978</v>
      </c>
      <c r="M33">
        <v>1.0000000000000001E-5</v>
      </c>
      <c r="N33">
        <v>2.2370000000000001E-2</v>
      </c>
      <c r="O33" t="s">
        <v>6982</v>
      </c>
      <c r="P33">
        <v>8</v>
      </c>
      <c r="Q33" t="s">
        <v>28</v>
      </c>
      <c r="R33" t="s">
        <v>6983</v>
      </c>
      <c r="S33" t="s">
        <v>6984</v>
      </c>
      <c r="T33" t="s">
        <v>6985</v>
      </c>
      <c r="U33" t="s">
        <v>6986</v>
      </c>
      <c r="V33" t="s">
        <v>31</v>
      </c>
      <c r="W33" t="s">
        <v>31</v>
      </c>
      <c r="X33" t="s">
        <v>33</v>
      </c>
      <c r="Y33" t="s">
        <v>71</v>
      </c>
      <c r="AA33">
        <v>0</v>
      </c>
      <c r="AB33">
        <f t="shared" si="0"/>
        <v>1</v>
      </c>
      <c r="AC33">
        <v>3140037</v>
      </c>
      <c r="AD33" t="s">
        <v>6980</v>
      </c>
      <c r="AE33" t="s">
        <v>8320</v>
      </c>
    </row>
    <row r="34" spans="1:34" x14ac:dyDescent="0.25">
      <c r="A34">
        <v>209</v>
      </c>
      <c r="B34">
        <v>3127610</v>
      </c>
      <c r="C34" t="s">
        <v>6202</v>
      </c>
      <c r="D34" t="s">
        <v>6203</v>
      </c>
      <c r="E34">
        <v>1.7110000000000001</v>
      </c>
      <c r="F34">
        <v>3.107879462E-4</v>
      </c>
      <c r="G34">
        <v>3127666</v>
      </c>
      <c r="H34">
        <v>0.56399999999999995</v>
      </c>
      <c r="I34">
        <v>1.6790021818E-2</v>
      </c>
      <c r="J34">
        <v>3.0350000000000001</v>
      </c>
      <c r="K34">
        <v>1.047E-2</v>
      </c>
      <c r="L34">
        <v>25.56916</v>
      </c>
      <c r="M34">
        <v>8.0000000000000007E-5</v>
      </c>
      <c r="N34">
        <v>0</v>
      </c>
      <c r="O34" t="s">
        <v>6204</v>
      </c>
      <c r="P34">
        <v>8</v>
      </c>
      <c r="Q34" t="s">
        <v>28</v>
      </c>
      <c r="R34" t="s">
        <v>6205</v>
      </c>
      <c r="S34" t="s">
        <v>6206</v>
      </c>
      <c r="T34" t="s">
        <v>6207</v>
      </c>
      <c r="U34" t="s">
        <v>176</v>
      </c>
      <c r="V34" t="s">
        <v>31</v>
      </c>
      <c r="W34" t="s">
        <v>31</v>
      </c>
      <c r="X34" t="s">
        <v>33</v>
      </c>
      <c r="Y34" t="s">
        <v>71</v>
      </c>
      <c r="AA34">
        <v>0</v>
      </c>
      <c r="AB34">
        <f t="shared" si="0"/>
        <v>1</v>
      </c>
      <c r="AC34">
        <v>3127610</v>
      </c>
      <c r="AD34" t="s">
        <v>6202</v>
      </c>
      <c r="AE34" t="s">
        <v>8320</v>
      </c>
    </row>
    <row r="35" spans="1:34" x14ac:dyDescent="0.25">
      <c r="A35">
        <v>217</v>
      </c>
      <c r="B35">
        <v>3944620</v>
      </c>
      <c r="C35" t="s">
        <v>4321</v>
      </c>
      <c r="D35">
        <v>3944622</v>
      </c>
      <c r="E35">
        <v>1.851</v>
      </c>
      <c r="F35">
        <v>3.355911348E-2</v>
      </c>
      <c r="G35" t="s">
        <v>6208</v>
      </c>
      <c r="H35">
        <v>0.63600000000000001</v>
      </c>
      <c r="I35">
        <v>7.0450539799999995E-4</v>
      </c>
      <c r="J35">
        <v>2.911</v>
      </c>
      <c r="K35">
        <v>6.3299999999999997E-3</v>
      </c>
      <c r="L35">
        <v>25.142410000000002</v>
      </c>
      <c r="M35">
        <v>3.0000000000000001E-5</v>
      </c>
      <c r="N35">
        <v>3.2299999999999998E-3</v>
      </c>
      <c r="O35" t="s">
        <v>6209</v>
      </c>
      <c r="P35">
        <v>22</v>
      </c>
      <c r="Q35" t="s">
        <v>49</v>
      </c>
      <c r="R35" t="s">
        <v>6210</v>
      </c>
      <c r="S35" t="s">
        <v>134</v>
      </c>
      <c r="T35" t="s">
        <v>6211</v>
      </c>
      <c r="U35" t="s">
        <v>6212</v>
      </c>
      <c r="V35" t="s">
        <v>31</v>
      </c>
      <c r="W35" t="s">
        <v>31</v>
      </c>
      <c r="X35" t="s">
        <v>51</v>
      </c>
      <c r="Y35" t="s">
        <v>52</v>
      </c>
      <c r="Z35" t="s">
        <v>45</v>
      </c>
      <c r="AA35">
        <v>1</v>
      </c>
      <c r="AB35">
        <f t="shared" si="0"/>
        <v>1</v>
      </c>
      <c r="AC35">
        <v>3944620</v>
      </c>
      <c r="AD35" t="s">
        <v>4321</v>
      </c>
      <c r="AE35" t="s">
        <v>8314</v>
      </c>
      <c r="AF35" t="s">
        <v>8315</v>
      </c>
    </row>
    <row r="36" spans="1:34" x14ac:dyDescent="0.25">
      <c r="A36">
        <v>219</v>
      </c>
      <c r="B36">
        <v>3571727</v>
      </c>
      <c r="C36" t="s">
        <v>119</v>
      </c>
      <c r="D36">
        <v>3571753</v>
      </c>
      <c r="E36">
        <v>1.3680000000000001</v>
      </c>
      <c r="F36">
        <v>1.3508116022E-2</v>
      </c>
      <c r="G36" t="s">
        <v>6213</v>
      </c>
      <c r="H36">
        <v>0.371</v>
      </c>
      <c r="I36" s="1">
        <v>4.9212682920000002E-8</v>
      </c>
      <c r="J36">
        <v>3.6880000000000002</v>
      </c>
      <c r="K36">
        <v>1.1E-4</v>
      </c>
      <c r="L36">
        <v>25.101220000000001</v>
      </c>
      <c r="M36">
        <v>0</v>
      </c>
      <c r="N36">
        <v>6.0699999999999999E-3</v>
      </c>
      <c r="O36" t="s">
        <v>120</v>
      </c>
      <c r="P36">
        <v>14</v>
      </c>
      <c r="Q36" t="s">
        <v>28</v>
      </c>
      <c r="R36" t="s">
        <v>121</v>
      </c>
      <c r="S36" t="s">
        <v>122</v>
      </c>
      <c r="T36" t="s">
        <v>6214</v>
      </c>
      <c r="U36" t="s">
        <v>6215</v>
      </c>
      <c r="V36" t="s">
        <v>31</v>
      </c>
      <c r="W36" t="s">
        <v>31</v>
      </c>
      <c r="X36" t="s">
        <v>33</v>
      </c>
      <c r="Y36" t="s">
        <v>34</v>
      </c>
      <c r="AA36">
        <v>0</v>
      </c>
      <c r="AB36">
        <f t="shared" si="0"/>
        <v>1</v>
      </c>
      <c r="AC36">
        <v>3571727</v>
      </c>
      <c r="AD36" t="s">
        <v>119</v>
      </c>
      <c r="AE36" t="s">
        <v>8314</v>
      </c>
      <c r="AF36" t="s">
        <v>8353</v>
      </c>
    </row>
    <row r="37" spans="1:34" x14ac:dyDescent="0.25">
      <c r="A37">
        <v>227</v>
      </c>
      <c r="B37">
        <v>3279698</v>
      </c>
      <c r="C37" t="s">
        <v>2256</v>
      </c>
      <c r="D37" t="s">
        <v>6216</v>
      </c>
      <c r="E37">
        <v>1.59</v>
      </c>
      <c r="F37">
        <v>3.1758318879999997E-2</v>
      </c>
      <c r="G37" t="s">
        <v>6217</v>
      </c>
      <c r="H37">
        <v>0.54</v>
      </c>
      <c r="I37" s="1">
        <v>1.8581326536E-6</v>
      </c>
      <c r="J37">
        <v>2.9470000000000001</v>
      </c>
      <c r="K37">
        <v>4.7890000000000002E-2</v>
      </c>
      <c r="L37">
        <v>24.804110000000001</v>
      </c>
      <c r="M37">
        <v>0</v>
      </c>
      <c r="N37">
        <v>1.01E-3</v>
      </c>
      <c r="O37" t="s">
        <v>6218</v>
      </c>
      <c r="P37">
        <v>10</v>
      </c>
      <c r="Q37" t="s">
        <v>28</v>
      </c>
      <c r="R37" t="s">
        <v>6219</v>
      </c>
      <c r="S37" t="s">
        <v>6220</v>
      </c>
      <c r="T37" t="s">
        <v>6221</v>
      </c>
      <c r="U37" t="s">
        <v>6222</v>
      </c>
      <c r="V37" t="s">
        <v>32</v>
      </c>
      <c r="W37" t="s">
        <v>43</v>
      </c>
      <c r="X37" t="s">
        <v>44</v>
      </c>
      <c r="Y37" t="s">
        <v>45</v>
      </c>
      <c r="Z37" t="s">
        <v>45</v>
      </c>
      <c r="AA37">
        <v>1</v>
      </c>
      <c r="AB37">
        <f t="shared" si="0"/>
        <v>0</v>
      </c>
      <c r="AC37">
        <v>3279698</v>
      </c>
      <c r="AD37" t="s">
        <v>2256</v>
      </c>
      <c r="AE37" t="s">
        <v>8320</v>
      </c>
    </row>
    <row r="38" spans="1:34" x14ac:dyDescent="0.25">
      <c r="A38">
        <v>231</v>
      </c>
      <c r="B38">
        <v>3917204</v>
      </c>
      <c r="C38" t="s">
        <v>6223</v>
      </c>
      <c r="D38" t="s">
        <v>6224</v>
      </c>
      <c r="E38">
        <v>4.6920000000000002</v>
      </c>
      <c r="F38" s="1">
        <v>4.9754741499999997E-5</v>
      </c>
      <c r="G38" t="s">
        <v>6225</v>
      </c>
      <c r="H38">
        <v>0.751</v>
      </c>
      <c r="I38">
        <v>0.12566450864000001</v>
      </c>
      <c r="J38">
        <v>6.2489999999999997</v>
      </c>
      <c r="K38">
        <v>3.65E-3</v>
      </c>
      <c r="L38">
        <v>24.74755</v>
      </c>
      <c r="M38">
        <v>0</v>
      </c>
      <c r="N38">
        <v>7.0499999999999998E-3</v>
      </c>
      <c r="O38" t="s">
        <v>6226</v>
      </c>
      <c r="P38">
        <v>21</v>
      </c>
      <c r="Q38" t="s">
        <v>49</v>
      </c>
      <c r="R38" t="s">
        <v>6227</v>
      </c>
      <c r="S38" t="s">
        <v>6228</v>
      </c>
      <c r="T38" t="s">
        <v>6229</v>
      </c>
      <c r="U38" t="s">
        <v>6230</v>
      </c>
      <c r="V38" t="s">
        <v>32</v>
      </c>
      <c r="W38" t="s">
        <v>43</v>
      </c>
      <c r="X38" t="s">
        <v>44</v>
      </c>
      <c r="Y38" t="s">
        <v>45</v>
      </c>
      <c r="Z38" t="s">
        <v>45</v>
      </c>
      <c r="AA38">
        <v>0</v>
      </c>
      <c r="AB38">
        <f t="shared" si="0"/>
        <v>0</v>
      </c>
      <c r="AC38">
        <v>3917204</v>
      </c>
      <c r="AD38" t="s">
        <v>6223</v>
      </c>
      <c r="AE38" t="s">
        <v>8314</v>
      </c>
      <c r="AF38" t="s">
        <v>8354</v>
      </c>
    </row>
    <row r="39" spans="1:34" x14ac:dyDescent="0.25">
      <c r="A39">
        <v>236</v>
      </c>
      <c r="B39">
        <v>3329685</v>
      </c>
      <c r="C39" t="s">
        <v>6231</v>
      </c>
      <c r="D39">
        <v>3329700</v>
      </c>
      <c r="E39">
        <v>1.899</v>
      </c>
      <c r="F39">
        <v>1.0557133182E-2</v>
      </c>
      <c r="G39" t="s">
        <v>6232</v>
      </c>
      <c r="H39">
        <v>0.42699999999999999</v>
      </c>
      <c r="I39" s="1">
        <v>8.6097559619999998E-5</v>
      </c>
      <c r="J39">
        <v>4.4489999999999998</v>
      </c>
      <c r="K39">
        <v>4.4600000000000004E-3</v>
      </c>
      <c r="L39">
        <v>24.342040000000001</v>
      </c>
      <c r="M39">
        <v>0</v>
      </c>
      <c r="N39">
        <v>1.2E-4</v>
      </c>
      <c r="O39" t="s">
        <v>6233</v>
      </c>
      <c r="P39">
        <v>11</v>
      </c>
      <c r="Q39" t="s">
        <v>49</v>
      </c>
      <c r="R39" t="s">
        <v>6234</v>
      </c>
      <c r="S39" t="s">
        <v>237</v>
      </c>
      <c r="T39" t="s">
        <v>6235</v>
      </c>
      <c r="U39" t="s">
        <v>6236</v>
      </c>
      <c r="V39" t="s">
        <v>31</v>
      </c>
      <c r="W39" t="s">
        <v>31</v>
      </c>
      <c r="X39" t="s">
        <v>51</v>
      </c>
      <c r="Y39" t="s">
        <v>52</v>
      </c>
      <c r="Z39" t="s">
        <v>45</v>
      </c>
      <c r="AA39">
        <v>0</v>
      </c>
      <c r="AB39">
        <f t="shared" si="0"/>
        <v>1</v>
      </c>
      <c r="AC39">
        <v>3329685</v>
      </c>
      <c r="AD39" t="s">
        <v>6231</v>
      </c>
      <c r="AE39" t="s">
        <v>8314</v>
      </c>
      <c r="AF39" t="s">
        <v>8315</v>
      </c>
    </row>
    <row r="40" spans="1:34" x14ac:dyDescent="0.25">
      <c r="A40">
        <v>244</v>
      </c>
      <c r="B40">
        <v>3428333</v>
      </c>
      <c r="C40" t="s">
        <v>6987</v>
      </c>
      <c r="D40">
        <v>3428356</v>
      </c>
      <c r="E40">
        <v>1.7470000000000001</v>
      </c>
      <c r="F40">
        <v>4.5634901780000001E-2</v>
      </c>
      <c r="G40">
        <v>3428343</v>
      </c>
      <c r="H40">
        <v>0.74099999999999999</v>
      </c>
      <c r="I40">
        <v>3.7084472719999997E-2</v>
      </c>
      <c r="J40">
        <v>2.3570000000000002</v>
      </c>
      <c r="K40">
        <v>1.332E-2</v>
      </c>
      <c r="L40">
        <v>24.145980000000002</v>
      </c>
      <c r="M40">
        <v>5.2999999999999998E-4</v>
      </c>
      <c r="N40">
        <v>3.0020000000000002E-2</v>
      </c>
      <c r="O40" t="s">
        <v>6988</v>
      </c>
      <c r="P40">
        <v>12</v>
      </c>
      <c r="Q40" t="s">
        <v>49</v>
      </c>
      <c r="R40" t="s">
        <v>6989</v>
      </c>
      <c r="S40" t="s">
        <v>132</v>
      </c>
      <c r="T40" t="s">
        <v>6990</v>
      </c>
      <c r="U40" t="s">
        <v>6991</v>
      </c>
      <c r="V40" t="s">
        <v>31</v>
      </c>
      <c r="W40" t="s">
        <v>31</v>
      </c>
      <c r="X40" t="s">
        <v>51</v>
      </c>
      <c r="Y40" t="s">
        <v>77</v>
      </c>
      <c r="Z40" t="s">
        <v>45</v>
      </c>
      <c r="AA40">
        <v>0</v>
      </c>
      <c r="AB40">
        <f t="shared" si="0"/>
        <v>1</v>
      </c>
      <c r="AC40">
        <v>3428333</v>
      </c>
      <c r="AD40" t="s">
        <v>6987</v>
      </c>
      <c r="AE40" t="s">
        <v>8314</v>
      </c>
      <c r="AF40" t="s">
        <v>8315</v>
      </c>
    </row>
    <row r="41" spans="1:34" x14ac:dyDescent="0.25">
      <c r="A41">
        <v>247</v>
      </c>
      <c r="B41">
        <v>2699623</v>
      </c>
      <c r="C41" t="s">
        <v>6992</v>
      </c>
      <c r="D41">
        <v>2699662</v>
      </c>
      <c r="E41">
        <v>1.347</v>
      </c>
      <c r="F41">
        <v>0.10548972356</v>
      </c>
      <c r="G41" t="s">
        <v>6993</v>
      </c>
      <c r="H41">
        <v>8.7999999999999995E-2</v>
      </c>
      <c r="I41" s="1">
        <v>4.6300741020000002E-12</v>
      </c>
      <c r="J41">
        <v>15.231</v>
      </c>
      <c r="K41">
        <v>2.16E-3</v>
      </c>
      <c r="L41">
        <v>24.109220000000001</v>
      </c>
      <c r="M41">
        <v>0</v>
      </c>
      <c r="N41">
        <v>1.554E-2</v>
      </c>
      <c r="O41" t="s">
        <v>6994</v>
      </c>
      <c r="P41">
        <v>3</v>
      </c>
      <c r="Q41" t="s">
        <v>28</v>
      </c>
      <c r="R41" t="s">
        <v>6995</v>
      </c>
      <c r="S41" t="s">
        <v>6588</v>
      </c>
      <c r="T41" t="s">
        <v>6996</v>
      </c>
      <c r="U41" t="s">
        <v>6997</v>
      </c>
      <c r="V41" t="s">
        <v>31</v>
      </c>
      <c r="W41" t="s">
        <v>31</v>
      </c>
      <c r="X41" t="s">
        <v>33</v>
      </c>
      <c r="Y41" t="s">
        <v>34</v>
      </c>
      <c r="AA41">
        <v>0</v>
      </c>
      <c r="AB41">
        <f t="shared" si="0"/>
        <v>1</v>
      </c>
      <c r="AC41">
        <v>2699623</v>
      </c>
      <c r="AD41" t="s">
        <v>6992</v>
      </c>
      <c r="AE41" s="19" t="s">
        <v>8314</v>
      </c>
      <c r="AF41" t="s">
        <v>8354</v>
      </c>
      <c r="AG41" s="20" t="s">
        <v>8355</v>
      </c>
      <c r="AH41">
        <f>25/40</f>
        <v>0.625</v>
      </c>
    </row>
    <row r="42" spans="1:34" x14ac:dyDescent="0.25">
      <c r="A42">
        <v>248</v>
      </c>
      <c r="B42">
        <v>2797393</v>
      </c>
      <c r="C42" t="s">
        <v>152</v>
      </c>
      <c r="D42">
        <v>2797473</v>
      </c>
      <c r="E42">
        <v>1.8360000000000001</v>
      </c>
      <c r="F42">
        <v>1.5506189884E-2</v>
      </c>
      <c r="G42" t="s">
        <v>6237</v>
      </c>
      <c r="H42">
        <v>0.318</v>
      </c>
      <c r="I42" s="1">
        <v>3.2529534620000002E-12</v>
      </c>
      <c r="J42">
        <v>5.7750000000000004</v>
      </c>
      <c r="K42">
        <v>1.2999999999999999E-4</v>
      </c>
      <c r="L42">
        <v>24.107420000000001</v>
      </c>
      <c r="M42">
        <v>0</v>
      </c>
      <c r="N42">
        <v>1.3699999999999999E-3</v>
      </c>
      <c r="O42" t="s">
        <v>153</v>
      </c>
      <c r="P42">
        <v>4</v>
      </c>
      <c r="Q42" t="s">
        <v>28</v>
      </c>
      <c r="R42" t="s">
        <v>154</v>
      </c>
      <c r="S42" t="s">
        <v>155</v>
      </c>
      <c r="T42" t="s">
        <v>6238</v>
      </c>
      <c r="U42" t="s">
        <v>6239</v>
      </c>
      <c r="V42" t="s">
        <v>31</v>
      </c>
      <c r="W42" t="s">
        <v>31</v>
      </c>
      <c r="X42" t="s">
        <v>51</v>
      </c>
      <c r="Y42" t="s">
        <v>52</v>
      </c>
      <c r="Z42" t="s">
        <v>45</v>
      </c>
      <c r="AA42">
        <v>0</v>
      </c>
      <c r="AB42">
        <f t="shared" si="0"/>
        <v>1</v>
      </c>
      <c r="AC42">
        <v>2797393</v>
      </c>
      <c r="AD42" t="s">
        <v>152</v>
      </c>
      <c r="AE42" t="s">
        <v>8314</v>
      </c>
      <c r="AF42" t="s">
        <v>8315</v>
      </c>
    </row>
    <row r="43" spans="1:34" x14ac:dyDescent="0.25">
      <c r="A43">
        <v>265</v>
      </c>
      <c r="B43">
        <v>3598430</v>
      </c>
      <c r="C43" t="s">
        <v>128</v>
      </c>
      <c r="D43" t="s">
        <v>6998</v>
      </c>
      <c r="E43">
        <v>1.75</v>
      </c>
      <c r="F43">
        <v>4.7359597540000002E-4</v>
      </c>
      <c r="G43">
        <v>3598444</v>
      </c>
      <c r="H43">
        <v>0.70099999999999996</v>
      </c>
      <c r="I43">
        <v>0.16747770787999999</v>
      </c>
      <c r="J43">
        <v>2.4950000000000001</v>
      </c>
      <c r="K43">
        <v>1.371E-2</v>
      </c>
      <c r="L43">
        <v>23.36992</v>
      </c>
      <c r="M43">
        <v>0</v>
      </c>
      <c r="N43">
        <v>3.3930000000000002E-2</v>
      </c>
      <c r="O43" t="s">
        <v>129</v>
      </c>
      <c r="P43">
        <v>15</v>
      </c>
      <c r="Q43" t="s">
        <v>49</v>
      </c>
      <c r="R43" t="s">
        <v>6999</v>
      </c>
      <c r="S43" t="s">
        <v>7000</v>
      </c>
      <c r="T43" t="s">
        <v>7001</v>
      </c>
      <c r="U43" t="s">
        <v>7002</v>
      </c>
      <c r="V43" t="s">
        <v>31</v>
      </c>
      <c r="W43" t="s">
        <v>31</v>
      </c>
      <c r="X43" t="s">
        <v>51</v>
      </c>
      <c r="Y43" t="s">
        <v>77</v>
      </c>
      <c r="Z43" t="s">
        <v>45</v>
      </c>
      <c r="AA43">
        <v>1</v>
      </c>
      <c r="AB43">
        <f t="shared" si="0"/>
        <v>1</v>
      </c>
      <c r="AC43">
        <v>3598430</v>
      </c>
      <c r="AD43" t="s">
        <v>128</v>
      </c>
      <c r="AE43" t="s">
        <v>8314</v>
      </c>
      <c r="AF43" t="s">
        <v>8315</v>
      </c>
    </row>
    <row r="44" spans="1:34" x14ac:dyDescent="0.25">
      <c r="A44">
        <v>288</v>
      </c>
      <c r="B44">
        <v>3102372</v>
      </c>
      <c r="C44" t="s">
        <v>6240</v>
      </c>
      <c r="D44">
        <v>3102447</v>
      </c>
      <c r="E44">
        <v>3.4780000000000002</v>
      </c>
      <c r="F44">
        <v>2.0758127500000001E-2</v>
      </c>
      <c r="G44" t="s">
        <v>6241</v>
      </c>
      <c r="H44">
        <v>0.36</v>
      </c>
      <c r="I44">
        <v>8.501102646E-3</v>
      </c>
      <c r="J44">
        <v>9.6539999999999999</v>
      </c>
      <c r="K44">
        <v>7.1999999999999998E-3</v>
      </c>
      <c r="L44">
        <v>21.828710000000001</v>
      </c>
      <c r="M44">
        <v>0</v>
      </c>
      <c r="N44">
        <v>3.5500000000000002E-3</v>
      </c>
      <c r="O44" t="s">
        <v>6242</v>
      </c>
      <c r="P44">
        <v>8</v>
      </c>
      <c r="Q44" t="s">
        <v>49</v>
      </c>
      <c r="R44" t="s">
        <v>6243</v>
      </c>
      <c r="S44" t="s">
        <v>75</v>
      </c>
      <c r="T44" t="s">
        <v>6244</v>
      </c>
      <c r="U44" t="s">
        <v>6245</v>
      </c>
      <c r="V44" t="s">
        <v>31</v>
      </c>
      <c r="W44" t="s">
        <v>31</v>
      </c>
      <c r="X44" t="s">
        <v>33</v>
      </c>
      <c r="Y44" t="s">
        <v>34</v>
      </c>
      <c r="AA44">
        <v>0</v>
      </c>
      <c r="AB44">
        <f t="shared" si="0"/>
        <v>1</v>
      </c>
      <c r="AC44">
        <v>3102372</v>
      </c>
      <c r="AD44" t="s">
        <v>6240</v>
      </c>
      <c r="AE44" t="s">
        <v>8314</v>
      </c>
      <c r="AF44" t="s">
        <v>8356</v>
      </c>
      <c r="AG44" s="22" t="s">
        <v>8357</v>
      </c>
      <c r="AH44" s="15">
        <f>29/43</f>
        <v>0.67441860465116277</v>
      </c>
    </row>
    <row r="45" spans="1:34" x14ac:dyDescent="0.25">
      <c r="A45">
        <v>290</v>
      </c>
      <c r="B45">
        <v>2972063</v>
      </c>
      <c r="C45" t="s">
        <v>7003</v>
      </c>
      <c r="D45">
        <v>2972074</v>
      </c>
      <c r="E45">
        <v>2.976</v>
      </c>
      <c r="F45">
        <v>2.6038285540000001E-2</v>
      </c>
      <c r="G45">
        <v>2972065</v>
      </c>
      <c r="H45">
        <v>1.2090000000000001</v>
      </c>
      <c r="I45">
        <v>2.0458677099999999E-2</v>
      </c>
      <c r="J45">
        <v>2.4620000000000002</v>
      </c>
      <c r="K45">
        <v>5.5219999999999998E-2</v>
      </c>
      <c r="L45">
        <v>21.65483</v>
      </c>
      <c r="M45">
        <v>1.0000000000000001E-5</v>
      </c>
      <c r="N45">
        <v>2.6630000000000001E-2</v>
      </c>
      <c r="O45" t="s">
        <v>7004</v>
      </c>
      <c r="P45">
        <v>6</v>
      </c>
      <c r="Q45" t="s">
        <v>28</v>
      </c>
      <c r="R45" t="s">
        <v>7005</v>
      </c>
      <c r="S45" t="s">
        <v>6575</v>
      </c>
      <c r="T45" t="s">
        <v>7006</v>
      </c>
      <c r="U45" t="s">
        <v>280</v>
      </c>
      <c r="V45" t="s">
        <v>32</v>
      </c>
      <c r="W45" t="s">
        <v>43</v>
      </c>
      <c r="X45" t="s">
        <v>44</v>
      </c>
      <c r="Y45" t="s">
        <v>45</v>
      </c>
      <c r="Z45" t="s">
        <v>45</v>
      </c>
      <c r="AA45">
        <v>0</v>
      </c>
      <c r="AB45">
        <f t="shared" si="0"/>
        <v>0</v>
      </c>
      <c r="AC45">
        <v>2972063</v>
      </c>
      <c r="AD45" t="s">
        <v>7003</v>
      </c>
    </row>
    <row r="46" spans="1:34" x14ac:dyDescent="0.25">
      <c r="A46">
        <v>303</v>
      </c>
      <c r="B46">
        <v>3711869</v>
      </c>
      <c r="C46" t="s">
        <v>7007</v>
      </c>
      <c r="D46">
        <v>3711870</v>
      </c>
      <c r="E46">
        <v>1.7090000000000001</v>
      </c>
      <c r="F46">
        <v>9.5622238380000002E-2</v>
      </c>
      <c r="G46" t="s">
        <v>7008</v>
      </c>
      <c r="H46">
        <v>0.20899999999999999</v>
      </c>
      <c r="I46">
        <v>1.0727103248E-4</v>
      </c>
      <c r="J46">
        <v>8.1959999999999997</v>
      </c>
      <c r="K46">
        <v>2.8800000000000002E-3</v>
      </c>
      <c r="L46">
        <v>21.358180000000001</v>
      </c>
      <c r="M46">
        <v>0</v>
      </c>
      <c r="N46">
        <v>1.1979999999999999E-2</v>
      </c>
      <c r="O46" t="s">
        <v>7009</v>
      </c>
      <c r="P46">
        <v>17</v>
      </c>
      <c r="Q46" t="s">
        <v>49</v>
      </c>
      <c r="R46" t="s">
        <v>7010</v>
      </c>
      <c r="S46" t="s">
        <v>7011</v>
      </c>
      <c r="T46" t="s">
        <v>7012</v>
      </c>
      <c r="U46" t="s">
        <v>7013</v>
      </c>
      <c r="V46" t="s">
        <v>31</v>
      </c>
      <c r="W46" t="s">
        <v>31</v>
      </c>
      <c r="X46" t="s">
        <v>51</v>
      </c>
      <c r="Y46" t="s">
        <v>52</v>
      </c>
      <c r="Z46" t="s">
        <v>45</v>
      </c>
      <c r="AA46">
        <v>0</v>
      </c>
      <c r="AB46">
        <f t="shared" si="0"/>
        <v>1</v>
      </c>
      <c r="AC46">
        <v>3711869</v>
      </c>
      <c r="AD46" t="s">
        <v>7007</v>
      </c>
    </row>
    <row r="47" spans="1:34" x14ac:dyDescent="0.25">
      <c r="A47">
        <v>305</v>
      </c>
      <c r="B47">
        <v>3950522</v>
      </c>
      <c r="C47" t="s">
        <v>6246</v>
      </c>
      <c r="D47" t="s">
        <v>6247</v>
      </c>
      <c r="E47">
        <v>0.53700000000000003</v>
      </c>
      <c r="F47">
        <v>9.5617467580000007E-3</v>
      </c>
      <c r="G47" t="s">
        <v>6248</v>
      </c>
      <c r="H47">
        <v>0.17699999999999999</v>
      </c>
      <c r="I47" s="1">
        <v>3.033129304E-13</v>
      </c>
      <c r="J47">
        <v>3.0369999999999999</v>
      </c>
      <c r="K47">
        <v>2.496E-2</v>
      </c>
      <c r="L47">
        <v>21.267389999999999</v>
      </c>
      <c r="M47">
        <v>0</v>
      </c>
      <c r="N47">
        <v>0</v>
      </c>
      <c r="O47" t="s">
        <v>6249</v>
      </c>
      <c r="P47">
        <v>22</v>
      </c>
      <c r="Q47" t="s">
        <v>49</v>
      </c>
      <c r="R47" t="s">
        <v>6250</v>
      </c>
      <c r="S47" t="s">
        <v>6251</v>
      </c>
      <c r="T47" t="s">
        <v>6252</v>
      </c>
      <c r="U47" t="s">
        <v>6253</v>
      </c>
      <c r="V47" t="s">
        <v>31</v>
      </c>
      <c r="W47" t="s">
        <v>31</v>
      </c>
      <c r="X47" t="s">
        <v>38</v>
      </c>
      <c r="Y47" t="s">
        <v>115</v>
      </c>
      <c r="Z47" t="s">
        <v>116</v>
      </c>
      <c r="AA47">
        <v>0</v>
      </c>
      <c r="AB47">
        <f t="shared" si="0"/>
        <v>1</v>
      </c>
      <c r="AC47">
        <v>3950522</v>
      </c>
      <c r="AD47" t="s">
        <v>6246</v>
      </c>
    </row>
    <row r="48" spans="1:34" x14ac:dyDescent="0.25">
      <c r="A48">
        <v>306</v>
      </c>
      <c r="B48">
        <v>3907400</v>
      </c>
      <c r="C48" t="s">
        <v>7014</v>
      </c>
      <c r="D48" t="s">
        <v>7015</v>
      </c>
      <c r="E48">
        <v>2.3279999999999998</v>
      </c>
      <c r="F48">
        <v>6.8514781380000001E-2</v>
      </c>
      <c r="G48">
        <v>3907410</v>
      </c>
      <c r="H48">
        <v>0.49399999999999999</v>
      </c>
      <c r="I48">
        <v>6.3334652480000003E-2</v>
      </c>
      <c r="J48">
        <v>4.7160000000000002</v>
      </c>
      <c r="K48">
        <v>3.7599999999999999E-3</v>
      </c>
      <c r="L48">
        <v>21.250969999999999</v>
      </c>
      <c r="M48">
        <v>0</v>
      </c>
      <c r="N48">
        <v>3.9210000000000002E-2</v>
      </c>
      <c r="O48" t="s">
        <v>7016</v>
      </c>
      <c r="P48">
        <v>20</v>
      </c>
      <c r="Q48" t="s">
        <v>28</v>
      </c>
      <c r="R48" t="s">
        <v>7017</v>
      </c>
      <c r="S48" t="s">
        <v>7018</v>
      </c>
      <c r="T48" t="s">
        <v>7019</v>
      </c>
      <c r="U48" t="s">
        <v>112</v>
      </c>
      <c r="V48" t="s">
        <v>31</v>
      </c>
      <c r="W48" t="s">
        <v>31</v>
      </c>
      <c r="X48" t="s">
        <v>51</v>
      </c>
      <c r="Y48" t="s">
        <v>77</v>
      </c>
      <c r="Z48" t="s">
        <v>45</v>
      </c>
      <c r="AA48">
        <v>0</v>
      </c>
      <c r="AB48">
        <f t="shared" si="0"/>
        <v>1</v>
      </c>
      <c r="AC48">
        <v>3907400</v>
      </c>
      <c r="AD48" t="s">
        <v>7014</v>
      </c>
    </row>
    <row r="49" spans="1:30" x14ac:dyDescent="0.25">
      <c r="A49">
        <v>315</v>
      </c>
      <c r="B49">
        <v>2523801</v>
      </c>
      <c r="C49" t="s">
        <v>6254</v>
      </c>
      <c r="D49" t="s">
        <v>6255</v>
      </c>
      <c r="E49">
        <v>1.5860000000000001</v>
      </c>
      <c r="F49">
        <v>4.3361644900000003E-2</v>
      </c>
      <c r="G49" t="s">
        <v>6256</v>
      </c>
      <c r="H49">
        <v>0.74099999999999999</v>
      </c>
      <c r="I49">
        <v>9.6074133000000006E-2</v>
      </c>
      <c r="J49">
        <v>2.14</v>
      </c>
      <c r="K49">
        <v>4.8800000000000003E-2</v>
      </c>
      <c r="L49">
        <v>20.989840000000001</v>
      </c>
      <c r="M49">
        <v>0</v>
      </c>
      <c r="N49">
        <v>7.6499999999999997E-3</v>
      </c>
      <c r="O49" t="s">
        <v>6257</v>
      </c>
      <c r="P49">
        <v>2</v>
      </c>
      <c r="Q49" t="s">
        <v>49</v>
      </c>
      <c r="R49" t="s">
        <v>6258</v>
      </c>
      <c r="S49" t="s">
        <v>6259</v>
      </c>
      <c r="T49" t="s">
        <v>6260</v>
      </c>
      <c r="U49" t="s">
        <v>6261</v>
      </c>
      <c r="V49" t="s">
        <v>31</v>
      </c>
      <c r="W49" t="s">
        <v>31</v>
      </c>
      <c r="X49" t="s">
        <v>51</v>
      </c>
      <c r="Y49" t="s">
        <v>52</v>
      </c>
      <c r="Z49" t="s">
        <v>45</v>
      </c>
      <c r="AA49">
        <v>0</v>
      </c>
      <c r="AB49">
        <f t="shared" si="0"/>
        <v>1</v>
      </c>
      <c r="AC49">
        <v>2523801</v>
      </c>
      <c r="AD49" t="s">
        <v>6254</v>
      </c>
    </row>
    <row r="50" spans="1:30" x14ac:dyDescent="0.25">
      <c r="A50">
        <v>326</v>
      </c>
      <c r="B50">
        <v>3415763</v>
      </c>
      <c r="C50" t="s">
        <v>6262</v>
      </c>
      <c r="D50" t="s">
        <v>6263</v>
      </c>
      <c r="E50">
        <v>1.2370000000000001</v>
      </c>
      <c r="F50">
        <v>5.4274951039999998E-2</v>
      </c>
      <c r="G50">
        <v>3415769</v>
      </c>
      <c r="H50">
        <v>0.72199999999999998</v>
      </c>
      <c r="I50">
        <v>3.0156219299999999E-2</v>
      </c>
      <c r="J50">
        <v>1.7130000000000001</v>
      </c>
      <c r="K50">
        <v>7.4099999999999999E-3</v>
      </c>
      <c r="L50">
        <v>20.480419999999999</v>
      </c>
      <c r="M50">
        <v>0</v>
      </c>
      <c r="N50">
        <v>7.0299999999999998E-3</v>
      </c>
      <c r="O50" t="s">
        <v>6264</v>
      </c>
      <c r="P50">
        <v>12</v>
      </c>
      <c r="Q50" t="s">
        <v>49</v>
      </c>
      <c r="R50" t="s">
        <v>6265</v>
      </c>
      <c r="S50" t="s">
        <v>6266</v>
      </c>
      <c r="T50" t="s">
        <v>6267</v>
      </c>
      <c r="U50" t="s">
        <v>214</v>
      </c>
      <c r="V50" t="s">
        <v>31</v>
      </c>
      <c r="W50" t="s">
        <v>31</v>
      </c>
      <c r="X50" t="s">
        <v>33</v>
      </c>
      <c r="Y50" t="s">
        <v>71</v>
      </c>
      <c r="AA50">
        <v>0</v>
      </c>
      <c r="AB50">
        <f t="shared" si="0"/>
        <v>1</v>
      </c>
      <c r="AC50">
        <v>3415763</v>
      </c>
      <c r="AD50" t="s">
        <v>6262</v>
      </c>
    </row>
    <row r="51" spans="1:30" x14ac:dyDescent="0.25">
      <c r="A51">
        <v>331</v>
      </c>
      <c r="B51">
        <v>3854349</v>
      </c>
      <c r="C51" t="s">
        <v>6268</v>
      </c>
      <c r="D51">
        <v>3854366</v>
      </c>
      <c r="E51">
        <v>1.573</v>
      </c>
      <c r="F51">
        <v>3.4442916400000002E-2</v>
      </c>
      <c r="G51" t="s">
        <v>6269</v>
      </c>
      <c r="H51">
        <v>0.67900000000000005</v>
      </c>
      <c r="I51">
        <v>2.2591981379999999E-3</v>
      </c>
      <c r="J51">
        <v>2.3170000000000002</v>
      </c>
      <c r="K51">
        <v>2.4729999999999999E-2</v>
      </c>
      <c r="L51">
        <v>20.29449</v>
      </c>
      <c r="M51">
        <v>9.0000000000000006E-5</v>
      </c>
      <c r="N51">
        <v>7.2199999999999999E-3</v>
      </c>
      <c r="O51" t="s">
        <v>6270</v>
      </c>
      <c r="P51">
        <v>19</v>
      </c>
      <c r="Q51" t="s">
        <v>28</v>
      </c>
      <c r="R51" t="s">
        <v>6271</v>
      </c>
      <c r="S51" t="s">
        <v>6272</v>
      </c>
      <c r="T51" t="s">
        <v>6273</v>
      </c>
      <c r="U51" t="s">
        <v>6274</v>
      </c>
      <c r="V51" t="s">
        <v>31</v>
      </c>
      <c r="W51" t="s">
        <v>31</v>
      </c>
      <c r="X51" t="s">
        <v>51</v>
      </c>
      <c r="Y51" t="s">
        <v>52</v>
      </c>
      <c r="Z51" t="s">
        <v>45</v>
      </c>
      <c r="AA51">
        <v>0</v>
      </c>
      <c r="AB51">
        <f t="shared" si="0"/>
        <v>1</v>
      </c>
      <c r="AC51">
        <v>3854349</v>
      </c>
      <c r="AD51" t="s">
        <v>6268</v>
      </c>
    </row>
    <row r="52" spans="1:30" x14ac:dyDescent="0.25">
      <c r="A52">
        <v>333</v>
      </c>
      <c r="B52">
        <v>3915479</v>
      </c>
      <c r="C52" t="s">
        <v>7020</v>
      </c>
      <c r="D52">
        <v>3915481</v>
      </c>
      <c r="E52">
        <v>1.321</v>
      </c>
      <c r="F52">
        <v>0.11508768452</v>
      </c>
      <c r="G52" t="s">
        <v>7021</v>
      </c>
      <c r="H52">
        <v>0.191</v>
      </c>
      <c r="I52" s="1">
        <v>1.9934672866000002E-6</v>
      </c>
      <c r="J52">
        <v>6.9189999999999996</v>
      </c>
      <c r="K52">
        <v>2.0000000000000001E-4</v>
      </c>
      <c r="L52">
        <v>20.254719999999999</v>
      </c>
      <c r="M52">
        <v>0</v>
      </c>
      <c r="N52">
        <v>2.8920000000000001E-2</v>
      </c>
      <c r="O52" t="s">
        <v>7022</v>
      </c>
      <c r="P52">
        <v>21</v>
      </c>
      <c r="Q52" t="s">
        <v>49</v>
      </c>
      <c r="R52" t="s">
        <v>7023</v>
      </c>
      <c r="S52" t="s">
        <v>50</v>
      </c>
      <c r="T52" t="s">
        <v>7024</v>
      </c>
      <c r="U52" t="s">
        <v>7025</v>
      </c>
      <c r="V52" t="s">
        <v>31</v>
      </c>
      <c r="W52" t="s">
        <v>31</v>
      </c>
      <c r="X52" t="s">
        <v>51</v>
      </c>
      <c r="Y52" t="s">
        <v>52</v>
      </c>
      <c r="Z52" t="s">
        <v>45</v>
      </c>
      <c r="AA52">
        <v>0</v>
      </c>
      <c r="AB52">
        <f t="shared" si="0"/>
        <v>1</v>
      </c>
      <c r="AC52">
        <v>3915479</v>
      </c>
      <c r="AD52" t="s">
        <v>7020</v>
      </c>
    </row>
    <row r="53" spans="1:30" x14ac:dyDescent="0.25">
      <c r="A53">
        <v>338</v>
      </c>
      <c r="B53">
        <v>3873824</v>
      </c>
      <c r="C53" t="s">
        <v>7026</v>
      </c>
      <c r="D53" t="s">
        <v>7027</v>
      </c>
      <c r="E53">
        <v>1.403</v>
      </c>
      <c r="F53">
        <v>5.7913458440000003E-2</v>
      </c>
      <c r="G53">
        <v>3873833</v>
      </c>
      <c r="H53">
        <v>0.65300000000000002</v>
      </c>
      <c r="I53">
        <v>0.21489347880000001</v>
      </c>
      <c r="J53">
        <v>2.149</v>
      </c>
      <c r="K53">
        <v>8.4409999999999999E-2</v>
      </c>
      <c r="L53">
        <v>20.075119999999998</v>
      </c>
      <c r="M53">
        <v>5.0000000000000002E-5</v>
      </c>
      <c r="N53">
        <v>2.368E-2</v>
      </c>
      <c r="O53" t="s">
        <v>7028</v>
      </c>
      <c r="P53">
        <v>20</v>
      </c>
      <c r="Q53" t="s">
        <v>49</v>
      </c>
      <c r="R53" t="s">
        <v>7029</v>
      </c>
      <c r="S53" t="s">
        <v>7030</v>
      </c>
      <c r="T53" t="s">
        <v>7031</v>
      </c>
      <c r="U53" t="s">
        <v>90</v>
      </c>
      <c r="V53" t="s">
        <v>31</v>
      </c>
      <c r="W53" t="s">
        <v>31</v>
      </c>
      <c r="X53" t="s">
        <v>33</v>
      </c>
      <c r="Y53" t="s">
        <v>71</v>
      </c>
      <c r="AA53">
        <v>0</v>
      </c>
      <c r="AB53">
        <f t="shared" si="0"/>
        <v>1</v>
      </c>
      <c r="AC53">
        <v>3873824</v>
      </c>
      <c r="AD53" t="s">
        <v>7026</v>
      </c>
    </row>
    <row r="54" spans="1:30" x14ac:dyDescent="0.25">
      <c r="A54">
        <v>368</v>
      </c>
      <c r="B54">
        <v>3854218</v>
      </c>
      <c r="C54" t="s">
        <v>7032</v>
      </c>
      <c r="D54">
        <v>3854221</v>
      </c>
      <c r="E54">
        <v>2.3050000000000002</v>
      </c>
      <c r="F54">
        <v>3.3223113059999997E-2</v>
      </c>
      <c r="G54" t="s">
        <v>7033</v>
      </c>
      <c r="H54">
        <v>0.69299999999999995</v>
      </c>
      <c r="I54">
        <v>0.11448674628</v>
      </c>
      <c r="J54">
        <v>3.3250000000000002</v>
      </c>
      <c r="K54">
        <v>2.1409999999999998E-2</v>
      </c>
      <c r="L54">
        <v>19.10407</v>
      </c>
      <c r="M54">
        <v>0</v>
      </c>
      <c r="N54">
        <v>1.967E-2</v>
      </c>
      <c r="O54" t="s">
        <v>7034</v>
      </c>
      <c r="P54">
        <v>19</v>
      </c>
      <c r="Q54" t="s">
        <v>28</v>
      </c>
      <c r="R54" t="s">
        <v>7035</v>
      </c>
      <c r="S54" t="s">
        <v>6158</v>
      </c>
      <c r="T54" t="s">
        <v>7036</v>
      </c>
      <c r="U54" t="s">
        <v>7037</v>
      </c>
      <c r="V54" t="s">
        <v>32</v>
      </c>
      <c r="W54" t="s">
        <v>43</v>
      </c>
      <c r="X54" t="s">
        <v>44</v>
      </c>
      <c r="Y54" t="s">
        <v>45</v>
      </c>
      <c r="Z54" t="s">
        <v>45</v>
      </c>
      <c r="AA54">
        <v>0</v>
      </c>
      <c r="AB54">
        <f t="shared" si="0"/>
        <v>0</v>
      </c>
      <c r="AC54">
        <v>3854218</v>
      </c>
      <c r="AD54" t="s">
        <v>7032</v>
      </c>
    </row>
    <row r="55" spans="1:30" x14ac:dyDescent="0.25">
      <c r="A55">
        <v>372</v>
      </c>
      <c r="B55">
        <v>3243262</v>
      </c>
      <c r="C55" t="s">
        <v>773</v>
      </c>
      <c r="D55">
        <v>3243269</v>
      </c>
      <c r="E55">
        <v>1.853</v>
      </c>
      <c r="F55">
        <v>9.3700375819999997E-3</v>
      </c>
      <c r="G55" t="s">
        <v>6275</v>
      </c>
      <c r="H55">
        <v>0.49299999999999999</v>
      </c>
      <c r="I55">
        <v>1.075569148E-4</v>
      </c>
      <c r="J55">
        <v>3.7570000000000001</v>
      </c>
      <c r="K55">
        <v>6.6600000000000001E-3</v>
      </c>
      <c r="L55">
        <v>18.986329999999999</v>
      </c>
      <c r="M55">
        <v>0</v>
      </c>
      <c r="N55">
        <v>1.14E-3</v>
      </c>
      <c r="O55" t="s">
        <v>6276</v>
      </c>
      <c r="P55">
        <v>10</v>
      </c>
      <c r="Q55" t="s">
        <v>49</v>
      </c>
      <c r="R55" t="s">
        <v>6277</v>
      </c>
      <c r="S55" t="s">
        <v>228</v>
      </c>
      <c r="T55" t="s">
        <v>6278</v>
      </c>
      <c r="U55" t="s">
        <v>6279</v>
      </c>
      <c r="V55" t="s">
        <v>31</v>
      </c>
      <c r="W55" t="s">
        <v>31</v>
      </c>
      <c r="X55" t="s">
        <v>51</v>
      </c>
      <c r="Y55" t="s">
        <v>52</v>
      </c>
      <c r="Z55" t="s">
        <v>45</v>
      </c>
      <c r="AA55">
        <v>1</v>
      </c>
      <c r="AB55">
        <f t="shared" si="0"/>
        <v>1</v>
      </c>
      <c r="AC55">
        <v>3243262</v>
      </c>
      <c r="AD55" t="s">
        <v>773</v>
      </c>
    </row>
    <row r="56" spans="1:30" x14ac:dyDescent="0.25">
      <c r="A56">
        <v>377</v>
      </c>
      <c r="B56">
        <v>3695631</v>
      </c>
      <c r="C56" t="s">
        <v>7038</v>
      </c>
      <c r="D56" t="s">
        <v>7039</v>
      </c>
      <c r="E56">
        <v>1.381</v>
      </c>
      <c r="F56">
        <v>9.5548702479999997E-2</v>
      </c>
      <c r="G56" t="s">
        <v>7040</v>
      </c>
      <c r="H56">
        <v>0.67800000000000005</v>
      </c>
      <c r="I56">
        <v>5.6362763640000001E-2</v>
      </c>
      <c r="J56">
        <v>2.0369999999999999</v>
      </c>
      <c r="K56">
        <v>0.15759000000000001</v>
      </c>
      <c r="L56">
        <v>18.71049</v>
      </c>
      <c r="M56">
        <v>0</v>
      </c>
      <c r="N56">
        <v>1.9130000000000001E-2</v>
      </c>
      <c r="O56" t="s">
        <v>7041</v>
      </c>
      <c r="P56">
        <v>16</v>
      </c>
      <c r="Q56" t="s">
        <v>28</v>
      </c>
      <c r="R56" t="s">
        <v>7042</v>
      </c>
      <c r="S56" t="s">
        <v>7043</v>
      </c>
      <c r="T56" t="s">
        <v>7044</v>
      </c>
      <c r="U56" t="s">
        <v>7045</v>
      </c>
      <c r="V56" t="s">
        <v>31</v>
      </c>
      <c r="W56" t="s">
        <v>31</v>
      </c>
      <c r="X56" t="s">
        <v>51</v>
      </c>
      <c r="Y56" t="s">
        <v>52</v>
      </c>
      <c r="Z56" t="s">
        <v>45</v>
      </c>
      <c r="AA56">
        <v>0</v>
      </c>
      <c r="AB56">
        <f t="shared" si="0"/>
        <v>1</v>
      </c>
      <c r="AC56">
        <v>3695631</v>
      </c>
      <c r="AD56" t="s">
        <v>7038</v>
      </c>
    </row>
    <row r="57" spans="1:30" x14ac:dyDescent="0.25">
      <c r="A57">
        <v>390</v>
      </c>
      <c r="B57">
        <v>3339261</v>
      </c>
      <c r="C57" t="s">
        <v>1569</v>
      </c>
      <c r="D57" t="s">
        <v>6280</v>
      </c>
      <c r="E57">
        <v>2.1389999999999998</v>
      </c>
      <c r="F57" s="1">
        <v>9.0567315200000001E-8</v>
      </c>
      <c r="G57">
        <v>3339281</v>
      </c>
      <c r="H57">
        <v>0.61</v>
      </c>
      <c r="I57">
        <v>1.3292141792000001E-2</v>
      </c>
      <c r="J57">
        <v>3.5070000000000001</v>
      </c>
      <c r="K57">
        <v>5.1999999999999995E-4</v>
      </c>
      <c r="L57">
        <v>18.159220000000001</v>
      </c>
      <c r="M57">
        <v>0</v>
      </c>
      <c r="N57">
        <v>5.0000000000000002E-5</v>
      </c>
      <c r="O57" t="s">
        <v>6281</v>
      </c>
      <c r="P57">
        <v>11</v>
      </c>
      <c r="Q57" t="s">
        <v>49</v>
      </c>
      <c r="R57" t="s">
        <v>6282</v>
      </c>
      <c r="S57" t="s">
        <v>6283</v>
      </c>
      <c r="T57" t="s">
        <v>6284</v>
      </c>
      <c r="U57" t="s">
        <v>6285</v>
      </c>
      <c r="V57" t="s">
        <v>31</v>
      </c>
      <c r="W57" t="s">
        <v>32</v>
      </c>
      <c r="X57" t="s">
        <v>64</v>
      </c>
      <c r="Y57" t="s">
        <v>157</v>
      </c>
      <c r="Z57" t="s">
        <v>45</v>
      </c>
      <c r="AA57">
        <v>1</v>
      </c>
      <c r="AB57">
        <f t="shared" si="0"/>
        <v>1</v>
      </c>
      <c r="AC57">
        <v>3339261</v>
      </c>
      <c r="AD57" t="s">
        <v>1569</v>
      </c>
    </row>
    <row r="58" spans="1:30" x14ac:dyDescent="0.25">
      <c r="A58">
        <v>391</v>
      </c>
      <c r="B58">
        <v>2395146</v>
      </c>
      <c r="C58" t="s">
        <v>6286</v>
      </c>
      <c r="D58">
        <v>2395155</v>
      </c>
      <c r="E58">
        <v>1.7549999999999999</v>
      </c>
      <c r="F58">
        <v>3.78663755E-2</v>
      </c>
      <c r="G58">
        <v>2395162</v>
      </c>
      <c r="H58">
        <v>0.48599999999999999</v>
      </c>
      <c r="I58">
        <v>2.3996272579999998E-2</v>
      </c>
      <c r="J58">
        <v>3.613</v>
      </c>
      <c r="K58">
        <v>1.026E-2</v>
      </c>
      <c r="L58">
        <v>18.081790000000002</v>
      </c>
      <c r="M58">
        <v>4.0000000000000003E-5</v>
      </c>
      <c r="N58">
        <v>5.4599999999999996E-3</v>
      </c>
      <c r="O58" t="s">
        <v>235</v>
      </c>
      <c r="P58">
        <v>1</v>
      </c>
      <c r="Q58" t="s">
        <v>28</v>
      </c>
      <c r="R58" t="s">
        <v>6287</v>
      </c>
      <c r="S58" t="s">
        <v>237</v>
      </c>
      <c r="T58" t="s">
        <v>6288</v>
      </c>
      <c r="U58" t="s">
        <v>112</v>
      </c>
      <c r="V58" t="s">
        <v>31</v>
      </c>
      <c r="W58" t="s">
        <v>31</v>
      </c>
      <c r="X58" t="s">
        <v>51</v>
      </c>
      <c r="Y58" t="s">
        <v>77</v>
      </c>
      <c r="Z58" t="s">
        <v>45</v>
      </c>
      <c r="AA58">
        <v>0</v>
      </c>
      <c r="AB58">
        <f t="shared" si="0"/>
        <v>1</v>
      </c>
      <c r="AC58">
        <v>2395146</v>
      </c>
      <c r="AD58" t="s">
        <v>6286</v>
      </c>
    </row>
    <row r="59" spans="1:30" x14ac:dyDescent="0.25">
      <c r="A59">
        <v>413</v>
      </c>
      <c r="B59">
        <v>2902804</v>
      </c>
      <c r="C59" t="s">
        <v>7046</v>
      </c>
      <c r="D59" t="s">
        <v>7047</v>
      </c>
      <c r="E59">
        <v>1.3160000000000001</v>
      </c>
      <c r="F59">
        <v>0.21075359299999999</v>
      </c>
      <c r="G59">
        <v>2902809</v>
      </c>
      <c r="H59">
        <v>0.312</v>
      </c>
      <c r="I59">
        <v>6.9916512799999997E-2</v>
      </c>
      <c r="J59">
        <v>4.2119999999999997</v>
      </c>
      <c r="K59">
        <v>2.9780000000000001E-2</v>
      </c>
      <c r="L59">
        <v>17.551539999999999</v>
      </c>
      <c r="M59">
        <v>0</v>
      </c>
      <c r="N59">
        <v>3.7359999999999997E-2</v>
      </c>
      <c r="O59" t="s">
        <v>7048</v>
      </c>
      <c r="P59">
        <v>6</v>
      </c>
      <c r="Q59" t="s">
        <v>49</v>
      </c>
      <c r="R59" t="s">
        <v>7049</v>
      </c>
      <c r="S59" t="s">
        <v>7050</v>
      </c>
      <c r="T59" t="s">
        <v>7051</v>
      </c>
      <c r="U59" t="s">
        <v>30</v>
      </c>
      <c r="V59" t="s">
        <v>31</v>
      </c>
      <c r="W59" t="s">
        <v>31</v>
      </c>
      <c r="X59" t="s">
        <v>51</v>
      </c>
      <c r="Y59" t="s">
        <v>77</v>
      </c>
      <c r="Z59" t="s">
        <v>45</v>
      </c>
      <c r="AA59">
        <v>0</v>
      </c>
      <c r="AB59">
        <f t="shared" si="0"/>
        <v>1</v>
      </c>
      <c r="AC59">
        <v>2902804</v>
      </c>
      <c r="AD59" t="s">
        <v>7046</v>
      </c>
    </row>
    <row r="60" spans="1:30" x14ac:dyDescent="0.25">
      <c r="A60">
        <v>424</v>
      </c>
      <c r="B60">
        <v>3065684</v>
      </c>
      <c r="C60" t="s">
        <v>7052</v>
      </c>
      <c r="D60">
        <v>3065710</v>
      </c>
      <c r="E60">
        <v>1.7609999999999999</v>
      </c>
      <c r="F60">
        <v>0.24497454439999999</v>
      </c>
      <c r="G60">
        <v>3065722</v>
      </c>
      <c r="H60">
        <v>0.65500000000000003</v>
      </c>
      <c r="I60">
        <v>3.389673696E-2</v>
      </c>
      <c r="J60">
        <v>2.6880000000000002</v>
      </c>
      <c r="K60">
        <v>0.13641</v>
      </c>
      <c r="L60">
        <v>17.28642</v>
      </c>
      <c r="M60">
        <v>1.3799999999999999E-3</v>
      </c>
      <c r="N60">
        <v>3.1780000000000003E-2</v>
      </c>
      <c r="O60" t="s">
        <v>7053</v>
      </c>
      <c r="P60">
        <v>7</v>
      </c>
      <c r="Q60" t="s">
        <v>28</v>
      </c>
      <c r="R60" t="s">
        <v>7054</v>
      </c>
      <c r="S60" t="s">
        <v>30</v>
      </c>
      <c r="T60" t="s">
        <v>7055</v>
      </c>
      <c r="U60" t="s">
        <v>237</v>
      </c>
      <c r="V60" t="s">
        <v>32</v>
      </c>
      <c r="W60" t="s">
        <v>43</v>
      </c>
      <c r="X60" t="s">
        <v>44</v>
      </c>
      <c r="Y60" t="s">
        <v>45</v>
      </c>
      <c r="Z60" t="s">
        <v>45</v>
      </c>
      <c r="AA60">
        <v>0</v>
      </c>
      <c r="AB60">
        <f t="shared" si="0"/>
        <v>0</v>
      </c>
      <c r="AC60">
        <v>3065684</v>
      </c>
      <c r="AD60" t="s">
        <v>7052</v>
      </c>
    </row>
    <row r="61" spans="1:30" x14ac:dyDescent="0.25">
      <c r="A61">
        <v>429</v>
      </c>
      <c r="B61">
        <v>3678147</v>
      </c>
      <c r="C61" t="s">
        <v>5556</v>
      </c>
      <c r="D61">
        <v>3678148</v>
      </c>
      <c r="E61">
        <v>2.9319999999999999</v>
      </c>
      <c r="F61">
        <v>3.7722460440000001E-2</v>
      </c>
      <c r="G61" t="s">
        <v>6289</v>
      </c>
      <c r="H61">
        <v>0.746</v>
      </c>
      <c r="I61">
        <v>0.12288562322</v>
      </c>
      <c r="J61">
        <v>3.9279999999999999</v>
      </c>
      <c r="K61">
        <v>3.0370000000000001E-2</v>
      </c>
      <c r="L61">
        <v>17.044370000000001</v>
      </c>
      <c r="M61">
        <v>0</v>
      </c>
      <c r="N61">
        <v>1.41E-3</v>
      </c>
      <c r="O61" t="s">
        <v>6290</v>
      </c>
      <c r="P61">
        <v>16</v>
      </c>
      <c r="Q61" t="s">
        <v>28</v>
      </c>
      <c r="R61" t="s">
        <v>6291</v>
      </c>
      <c r="S61" t="s">
        <v>30</v>
      </c>
      <c r="T61" t="s">
        <v>6292</v>
      </c>
      <c r="U61" t="s">
        <v>6293</v>
      </c>
      <c r="V61" t="s">
        <v>31</v>
      </c>
      <c r="W61" t="s">
        <v>31</v>
      </c>
      <c r="X61" t="s">
        <v>51</v>
      </c>
      <c r="Y61" t="s">
        <v>77</v>
      </c>
      <c r="Z61" t="s">
        <v>45</v>
      </c>
      <c r="AA61">
        <v>1</v>
      </c>
      <c r="AB61">
        <f t="shared" si="0"/>
        <v>1</v>
      </c>
      <c r="AC61">
        <v>3678147</v>
      </c>
      <c r="AD61" t="s">
        <v>5556</v>
      </c>
    </row>
    <row r="62" spans="1:30" x14ac:dyDescent="0.25">
      <c r="A62">
        <v>432</v>
      </c>
      <c r="B62">
        <v>3529908</v>
      </c>
      <c r="C62" t="s">
        <v>3210</v>
      </c>
      <c r="D62" t="s">
        <v>7056</v>
      </c>
      <c r="E62">
        <v>1.7</v>
      </c>
      <c r="F62">
        <v>0.10660100752</v>
      </c>
      <c r="G62" t="s">
        <v>7057</v>
      </c>
      <c r="H62">
        <v>0.66100000000000003</v>
      </c>
      <c r="I62">
        <v>2.896308044E-2</v>
      </c>
      <c r="J62">
        <v>2.5739999999999998</v>
      </c>
      <c r="K62">
        <v>1.8200000000000001E-2</v>
      </c>
      <c r="L62">
        <v>16.876359999999998</v>
      </c>
      <c r="M62">
        <v>0</v>
      </c>
      <c r="N62">
        <v>1.064E-2</v>
      </c>
      <c r="O62" t="s">
        <v>146</v>
      </c>
      <c r="P62">
        <v>14</v>
      </c>
      <c r="Q62" t="s">
        <v>49</v>
      </c>
      <c r="R62" t="s">
        <v>7058</v>
      </c>
      <c r="S62" t="s">
        <v>7059</v>
      </c>
      <c r="T62" t="s">
        <v>7060</v>
      </c>
      <c r="U62" t="s">
        <v>7061</v>
      </c>
      <c r="V62" t="s">
        <v>31</v>
      </c>
      <c r="W62" t="s">
        <v>31</v>
      </c>
      <c r="X62" t="s">
        <v>38</v>
      </c>
      <c r="Y62" t="s">
        <v>39</v>
      </c>
      <c r="Z62" t="s">
        <v>116</v>
      </c>
      <c r="AA62">
        <v>1</v>
      </c>
      <c r="AB62">
        <f t="shared" si="0"/>
        <v>1</v>
      </c>
      <c r="AC62">
        <v>3529908</v>
      </c>
      <c r="AD62" t="s">
        <v>3210</v>
      </c>
    </row>
    <row r="63" spans="1:30" x14ac:dyDescent="0.25">
      <c r="A63">
        <v>435</v>
      </c>
      <c r="B63">
        <v>2945598</v>
      </c>
      <c r="C63" t="s">
        <v>6294</v>
      </c>
      <c r="D63">
        <v>2945642</v>
      </c>
      <c r="E63">
        <v>1.456</v>
      </c>
      <c r="F63">
        <v>1.8583593974000001E-2</v>
      </c>
      <c r="G63">
        <v>2945640</v>
      </c>
      <c r="H63">
        <v>0.34399999999999997</v>
      </c>
      <c r="I63">
        <v>2.1117969380000001E-2</v>
      </c>
      <c r="J63">
        <v>4.2329999999999997</v>
      </c>
      <c r="K63">
        <v>1.695E-2</v>
      </c>
      <c r="L63">
        <v>16.757629999999999</v>
      </c>
      <c r="M63">
        <v>0</v>
      </c>
      <c r="N63">
        <v>7.1000000000000002E-4</v>
      </c>
      <c r="O63" t="s">
        <v>6295</v>
      </c>
      <c r="P63">
        <v>6</v>
      </c>
      <c r="Q63" t="s">
        <v>28</v>
      </c>
      <c r="R63" t="s">
        <v>6296</v>
      </c>
      <c r="S63" t="s">
        <v>6297</v>
      </c>
      <c r="T63" t="s">
        <v>6298</v>
      </c>
      <c r="U63" t="s">
        <v>30</v>
      </c>
      <c r="V63" t="s">
        <v>31</v>
      </c>
      <c r="W63" t="s">
        <v>31</v>
      </c>
      <c r="X63" t="s">
        <v>51</v>
      </c>
      <c r="Y63" t="s">
        <v>52</v>
      </c>
      <c r="Z63" t="s">
        <v>45</v>
      </c>
      <c r="AA63">
        <v>0</v>
      </c>
      <c r="AB63">
        <f t="shared" si="0"/>
        <v>1</v>
      </c>
      <c r="AC63">
        <v>2945598</v>
      </c>
      <c r="AD63" t="s">
        <v>6294</v>
      </c>
    </row>
    <row r="64" spans="1:30" x14ac:dyDescent="0.25">
      <c r="A64">
        <v>439</v>
      </c>
      <c r="B64">
        <v>3361971</v>
      </c>
      <c r="C64" t="s">
        <v>327</v>
      </c>
      <c r="D64" t="s">
        <v>6299</v>
      </c>
      <c r="E64">
        <v>2.2170000000000001</v>
      </c>
      <c r="F64" s="1">
        <v>1.3514210972E-8</v>
      </c>
      <c r="G64">
        <v>3362035</v>
      </c>
      <c r="H64">
        <v>0.89900000000000002</v>
      </c>
      <c r="I64">
        <v>0.12705220106000001</v>
      </c>
      <c r="J64">
        <v>2.4660000000000002</v>
      </c>
      <c r="K64">
        <v>1.7270000000000001E-2</v>
      </c>
      <c r="L64">
        <v>16.595289999999999</v>
      </c>
      <c r="M64">
        <v>0</v>
      </c>
      <c r="N64">
        <v>1.3699999999999999E-3</v>
      </c>
      <c r="O64" t="s">
        <v>6300</v>
      </c>
      <c r="P64">
        <v>11</v>
      </c>
      <c r="Q64" t="s">
        <v>28</v>
      </c>
      <c r="R64" t="s">
        <v>6301</v>
      </c>
      <c r="S64" t="s">
        <v>6302</v>
      </c>
      <c r="T64" t="s">
        <v>6303</v>
      </c>
      <c r="U64" t="s">
        <v>6304</v>
      </c>
      <c r="V64" t="s">
        <v>31</v>
      </c>
      <c r="W64" t="s">
        <v>31</v>
      </c>
      <c r="X64" t="s">
        <v>33</v>
      </c>
      <c r="Y64" t="s">
        <v>71</v>
      </c>
      <c r="AA64">
        <v>1</v>
      </c>
      <c r="AB64">
        <f t="shared" si="0"/>
        <v>1</v>
      </c>
      <c r="AC64">
        <v>3361971</v>
      </c>
      <c r="AD64" t="s">
        <v>327</v>
      </c>
    </row>
    <row r="65" spans="1:30" x14ac:dyDescent="0.25">
      <c r="A65">
        <v>441</v>
      </c>
      <c r="B65">
        <v>3716950</v>
      </c>
      <c r="C65" t="s">
        <v>7062</v>
      </c>
      <c r="D65" t="s">
        <v>7063</v>
      </c>
      <c r="E65">
        <v>1.4259999999999999</v>
      </c>
      <c r="F65">
        <v>6.6006237840000002E-3</v>
      </c>
      <c r="G65">
        <v>3716955</v>
      </c>
      <c r="H65">
        <v>0.71699999999999997</v>
      </c>
      <c r="I65">
        <v>0.24889208779999999</v>
      </c>
      <c r="J65">
        <v>1.988</v>
      </c>
      <c r="K65">
        <v>0.12131</v>
      </c>
      <c r="L65">
        <v>16.48734</v>
      </c>
      <c r="M65">
        <v>2.2249999999999999E-2</v>
      </c>
      <c r="N65">
        <v>1.4120000000000001E-2</v>
      </c>
      <c r="O65" t="s">
        <v>7064</v>
      </c>
      <c r="P65">
        <v>17</v>
      </c>
      <c r="Q65" t="s">
        <v>49</v>
      </c>
      <c r="R65" t="s">
        <v>7065</v>
      </c>
      <c r="S65" t="s">
        <v>7066</v>
      </c>
      <c r="T65" t="s">
        <v>7067</v>
      </c>
      <c r="U65" t="s">
        <v>84</v>
      </c>
      <c r="V65" t="s">
        <v>31</v>
      </c>
      <c r="W65" t="s">
        <v>31</v>
      </c>
      <c r="X65" t="s">
        <v>33</v>
      </c>
      <c r="Y65" t="s">
        <v>71</v>
      </c>
      <c r="AA65">
        <v>0</v>
      </c>
      <c r="AB65">
        <f t="shared" si="0"/>
        <v>1</v>
      </c>
      <c r="AC65">
        <v>3716950</v>
      </c>
      <c r="AD65" t="s">
        <v>7062</v>
      </c>
    </row>
    <row r="66" spans="1:30" x14ac:dyDescent="0.25">
      <c r="A66">
        <v>447</v>
      </c>
      <c r="B66">
        <v>3289445</v>
      </c>
      <c r="C66" t="s">
        <v>6305</v>
      </c>
      <c r="D66">
        <v>3289479</v>
      </c>
      <c r="E66">
        <v>1.5</v>
      </c>
      <c r="F66">
        <v>3.8530504040000003E-2</v>
      </c>
      <c r="G66">
        <v>3289452</v>
      </c>
      <c r="H66">
        <v>0.63900000000000001</v>
      </c>
      <c r="I66">
        <v>3.3041946480000001E-2</v>
      </c>
      <c r="J66">
        <v>2.3479999999999999</v>
      </c>
      <c r="K66">
        <v>2.2349999999999998E-2</v>
      </c>
      <c r="L66">
        <v>16.323740000000001</v>
      </c>
      <c r="M66">
        <v>2.0000000000000002E-5</v>
      </c>
      <c r="N66">
        <v>7.9000000000000001E-4</v>
      </c>
      <c r="O66" t="s">
        <v>6306</v>
      </c>
      <c r="P66">
        <v>10</v>
      </c>
      <c r="Q66" t="s">
        <v>28</v>
      </c>
      <c r="R66" t="s">
        <v>6307</v>
      </c>
      <c r="S66" t="s">
        <v>6158</v>
      </c>
      <c r="T66" t="s">
        <v>6308</v>
      </c>
      <c r="U66" t="s">
        <v>6304</v>
      </c>
      <c r="V66" t="s">
        <v>32</v>
      </c>
      <c r="W66" t="s">
        <v>43</v>
      </c>
      <c r="X66" t="s">
        <v>44</v>
      </c>
      <c r="Y66" t="s">
        <v>45</v>
      </c>
      <c r="Z66" t="s">
        <v>45</v>
      </c>
      <c r="AA66">
        <v>0</v>
      </c>
      <c r="AB66">
        <f t="shared" si="0"/>
        <v>0</v>
      </c>
      <c r="AC66">
        <v>3289445</v>
      </c>
      <c r="AD66" t="s">
        <v>6305</v>
      </c>
    </row>
    <row r="67" spans="1:30" x14ac:dyDescent="0.25">
      <c r="A67">
        <v>453</v>
      </c>
      <c r="B67">
        <v>3675840</v>
      </c>
      <c r="C67" t="s">
        <v>6309</v>
      </c>
      <c r="D67">
        <v>3675845</v>
      </c>
      <c r="E67">
        <v>1.2210000000000001</v>
      </c>
      <c r="F67">
        <v>2.6080425500000001E-2</v>
      </c>
      <c r="G67" t="s">
        <v>6310</v>
      </c>
      <c r="H67">
        <v>0.57099999999999995</v>
      </c>
      <c r="I67">
        <v>7.8930686960000003E-3</v>
      </c>
      <c r="J67">
        <v>2.14</v>
      </c>
      <c r="K67">
        <v>1.6570000000000001E-2</v>
      </c>
      <c r="L67">
        <v>16.127020000000002</v>
      </c>
      <c r="M67">
        <v>0</v>
      </c>
      <c r="N67">
        <v>3.0000000000000001E-5</v>
      </c>
      <c r="O67" t="s">
        <v>6311</v>
      </c>
      <c r="P67">
        <v>16</v>
      </c>
      <c r="Q67" t="s">
        <v>28</v>
      </c>
      <c r="R67" t="s">
        <v>6312</v>
      </c>
      <c r="S67" t="s">
        <v>6272</v>
      </c>
      <c r="T67" t="s">
        <v>6313</v>
      </c>
      <c r="U67" t="s">
        <v>6314</v>
      </c>
      <c r="V67" t="s">
        <v>31</v>
      </c>
      <c r="W67" t="s">
        <v>31</v>
      </c>
      <c r="X67" t="s">
        <v>33</v>
      </c>
      <c r="Y67" t="s">
        <v>34</v>
      </c>
      <c r="AA67">
        <v>0</v>
      </c>
      <c r="AB67">
        <f t="shared" ref="AB67:AB130" si="1">IF(X67="Unclassified",0,1)</f>
        <v>1</v>
      </c>
      <c r="AC67">
        <v>3675840</v>
      </c>
      <c r="AD67" t="s">
        <v>6309</v>
      </c>
    </row>
    <row r="68" spans="1:30" x14ac:dyDescent="0.25">
      <c r="A68">
        <v>456</v>
      </c>
      <c r="B68">
        <v>3854954</v>
      </c>
      <c r="C68" t="s">
        <v>7068</v>
      </c>
      <c r="D68" t="s">
        <v>7069</v>
      </c>
      <c r="E68">
        <v>1.484</v>
      </c>
      <c r="F68">
        <v>6.1019616360000004E-3</v>
      </c>
      <c r="G68">
        <v>3854960</v>
      </c>
      <c r="H68">
        <v>0.54100000000000004</v>
      </c>
      <c r="I68">
        <v>0.11551731116</v>
      </c>
      <c r="J68">
        <v>2.7429999999999999</v>
      </c>
      <c r="K68">
        <v>6.207E-2</v>
      </c>
      <c r="L68">
        <v>16.068210000000001</v>
      </c>
      <c r="M68">
        <v>6.3000000000000003E-4</v>
      </c>
      <c r="N68">
        <v>3.3849999999999998E-2</v>
      </c>
      <c r="O68" t="s">
        <v>7070</v>
      </c>
      <c r="P68">
        <v>19</v>
      </c>
      <c r="Q68" t="s">
        <v>28</v>
      </c>
      <c r="R68" t="s">
        <v>7071</v>
      </c>
      <c r="S68" t="s">
        <v>7072</v>
      </c>
      <c r="T68" t="s">
        <v>7073</v>
      </c>
      <c r="U68" t="s">
        <v>6575</v>
      </c>
      <c r="V68" t="s">
        <v>31</v>
      </c>
      <c r="W68" t="s">
        <v>31</v>
      </c>
      <c r="X68" t="s">
        <v>51</v>
      </c>
      <c r="Y68" t="s">
        <v>77</v>
      </c>
      <c r="Z68" t="s">
        <v>45</v>
      </c>
      <c r="AA68">
        <v>0</v>
      </c>
      <c r="AB68">
        <f t="shared" si="1"/>
        <v>1</v>
      </c>
      <c r="AC68">
        <v>3854954</v>
      </c>
      <c r="AD68" t="s">
        <v>7068</v>
      </c>
    </row>
    <row r="69" spans="1:30" x14ac:dyDescent="0.25">
      <c r="A69">
        <v>457</v>
      </c>
      <c r="B69">
        <v>3699508</v>
      </c>
      <c r="C69" t="s">
        <v>94</v>
      </c>
      <c r="D69" t="s">
        <v>6315</v>
      </c>
      <c r="E69">
        <v>1.966</v>
      </c>
      <c r="F69">
        <v>7.5203999860000001E-3</v>
      </c>
      <c r="G69" t="s">
        <v>95</v>
      </c>
      <c r="H69">
        <v>0.72899999999999998</v>
      </c>
      <c r="I69">
        <v>2.8398065180000001E-2</v>
      </c>
      <c r="J69">
        <v>2.6960000000000002</v>
      </c>
      <c r="K69">
        <v>1.392E-2</v>
      </c>
      <c r="L69">
        <v>16.044720000000002</v>
      </c>
      <c r="M69">
        <v>0</v>
      </c>
      <c r="N69">
        <v>1.9599999999999999E-3</v>
      </c>
      <c r="O69" t="s">
        <v>96</v>
      </c>
      <c r="P69">
        <v>16</v>
      </c>
      <c r="Q69" t="s">
        <v>28</v>
      </c>
      <c r="R69" t="s">
        <v>6316</v>
      </c>
      <c r="S69" t="s">
        <v>6317</v>
      </c>
      <c r="T69" t="s">
        <v>97</v>
      </c>
      <c r="U69" t="s">
        <v>98</v>
      </c>
      <c r="V69" t="s">
        <v>32</v>
      </c>
      <c r="W69" t="s">
        <v>43</v>
      </c>
      <c r="X69" t="s">
        <v>44</v>
      </c>
      <c r="Y69" t="s">
        <v>45</v>
      </c>
      <c r="Z69" t="s">
        <v>45</v>
      </c>
      <c r="AA69">
        <v>1</v>
      </c>
      <c r="AB69">
        <f t="shared" si="1"/>
        <v>0</v>
      </c>
      <c r="AC69">
        <v>3699508</v>
      </c>
      <c r="AD69" t="s">
        <v>94</v>
      </c>
    </row>
    <row r="70" spans="1:30" x14ac:dyDescent="0.25">
      <c r="A70">
        <v>462</v>
      </c>
      <c r="B70">
        <v>3108146</v>
      </c>
      <c r="C70" t="s">
        <v>135</v>
      </c>
      <c r="D70" t="s">
        <v>136</v>
      </c>
      <c r="E70">
        <v>1.155</v>
      </c>
      <c r="F70">
        <v>0.25657880080000001</v>
      </c>
      <c r="G70" t="s">
        <v>6318</v>
      </c>
      <c r="H70">
        <v>0.23300000000000001</v>
      </c>
      <c r="I70" s="1">
        <v>1.2066454757999999E-7</v>
      </c>
      <c r="J70">
        <v>4.9530000000000003</v>
      </c>
      <c r="K70">
        <v>1.66E-3</v>
      </c>
      <c r="L70">
        <v>15.91231</v>
      </c>
      <c r="M70">
        <v>0</v>
      </c>
      <c r="N70">
        <v>2.2799999999999999E-3</v>
      </c>
      <c r="O70" t="s">
        <v>137</v>
      </c>
      <c r="P70">
        <v>8</v>
      </c>
      <c r="Q70" t="s">
        <v>49</v>
      </c>
      <c r="R70" t="s">
        <v>138</v>
      </c>
      <c r="S70" t="s">
        <v>139</v>
      </c>
      <c r="T70" t="s">
        <v>6319</v>
      </c>
      <c r="U70" t="s">
        <v>6320</v>
      </c>
      <c r="V70" t="s">
        <v>31</v>
      </c>
      <c r="W70" t="s">
        <v>31</v>
      </c>
      <c r="X70" t="s">
        <v>51</v>
      </c>
      <c r="Y70" t="s">
        <v>77</v>
      </c>
      <c r="Z70" t="s">
        <v>45</v>
      </c>
      <c r="AA70">
        <v>0</v>
      </c>
      <c r="AB70">
        <f t="shared" si="1"/>
        <v>1</v>
      </c>
      <c r="AC70">
        <v>3108146</v>
      </c>
      <c r="AD70" t="s">
        <v>135</v>
      </c>
    </row>
    <row r="71" spans="1:30" x14ac:dyDescent="0.25">
      <c r="A71">
        <v>469</v>
      </c>
      <c r="B71">
        <v>3144346</v>
      </c>
      <c r="C71" t="s">
        <v>255</v>
      </c>
      <c r="D71" t="s">
        <v>256</v>
      </c>
      <c r="E71">
        <v>0.81899999999999995</v>
      </c>
      <c r="F71">
        <v>8.0134890720000004E-2</v>
      </c>
      <c r="G71" t="s">
        <v>6321</v>
      </c>
      <c r="H71">
        <v>0.27700000000000002</v>
      </c>
      <c r="I71" s="1">
        <v>1.7437826293999999E-8</v>
      </c>
      <c r="J71">
        <v>2.9569999999999999</v>
      </c>
      <c r="K71">
        <v>4.4200000000000003E-3</v>
      </c>
      <c r="L71">
        <v>15.664260000000001</v>
      </c>
      <c r="M71">
        <v>0</v>
      </c>
      <c r="N71">
        <v>9.5600000000000008E-3</v>
      </c>
      <c r="O71" t="s">
        <v>257</v>
      </c>
      <c r="P71">
        <v>8</v>
      </c>
      <c r="Q71" t="s">
        <v>28</v>
      </c>
      <c r="R71" t="s">
        <v>258</v>
      </c>
      <c r="S71" t="s">
        <v>259</v>
      </c>
      <c r="T71" t="s">
        <v>6322</v>
      </c>
      <c r="U71" t="s">
        <v>6323</v>
      </c>
      <c r="V71" t="s">
        <v>31</v>
      </c>
      <c r="W71" t="s">
        <v>32</v>
      </c>
      <c r="X71" t="s">
        <v>33</v>
      </c>
      <c r="Y71" t="s">
        <v>34</v>
      </c>
      <c r="Z71" t="s">
        <v>35</v>
      </c>
      <c r="AA71">
        <v>1</v>
      </c>
      <c r="AB71">
        <f t="shared" si="1"/>
        <v>1</v>
      </c>
      <c r="AC71">
        <v>3144346</v>
      </c>
      <c r="AD71" t="s">
        <v>255</v>
      </c>
    </row>
    <row r="72" spans="1:30" x14ac:dyDescent="0.25">
      <c r="A72">
        <v>478</v>
      </c>
      <c r="B72">
        <v>3580234</v>
      </c>
      <c r="C72" t="s">
        <v>7074</v>
      </c>
      <c r="D72" t="s">
        <v>7075</v>
      </c>
      <c r="E72">
        <v>1.4790000000000001</v>
      </c>
      <c r="F72">
        <v>1.5761094813999999E-2</v>
      </c>
      <c r="G72">
        <v>3580305</v>
      </c>
      <c r="H72">
        <v>0.83899999999999997</v>
      </c>
      <c r="I72">
        <v>5.175376256E-2</v>
      </c>
      <c r="J72">
        <v>1.7629999999999999</v>
      </c>
      <c r="K72">
        <v>2.98E-3</v>
      </c>
      <c r="L72">
        <v>15.4879</v>
      </c>
      <c r="M72">
        <v>0</v>
      </c>
      <c r="N72">
        <v>4.4330000000000001E-2</v>
      </c>
      <c r="O72" t="s">
        <v>7076</v>
      </c>
      <c r="P72">
        <v>14</v>
      </c>
      <c r="Q72" t="s">
        <v>28</v>
      </c>
      <c r="R72" t="s">
        <v>7077</v>
      </c>
      <c r="S72" t="s">
        <v>7078</v>
      </c>
      <c r="T72" t="s">
        <v>7079</v>
      </c>
      <c r="U72" t="s">
        <v>134</v>
      </c>
      <c r="V72" t="s">
        <v>31</v>
      </c>
      <c r="W72" t="s">
        <v>31</v>
      </c>
      <c r="X72" t="s">
        <v>33</v>
      </c>
      <c r="Y72" t="s">
        <v>71</v>
      </c>
      <c r="AA72">
        <v>0</v>
      </c>
      <c r="AB72">
        <f t="shared" si="1"/>
        <v>1</v>
      </c>
      <c r="AC72">
        <v>3580234</v>
      </c>
      <c r="AD72" t="s">
        <v>7074</v>
      </c>
    </row>
    <row r="73" spans="1:30" x14ac:dyDescent="0.25">
      <c r="A73">
        <v>479</v>
      </c>
      <c r="B73">
        <v>3744127</v>
      </c>
      <c r="C73" t="s">
        <v>6324</v>
      </c>
      <c r="D73">
        <v>3744136</v>
      </c>
      <c r="E73">
        <v>1.2969999999999999</v>
      </c>
      <c r="F73">
        <v>9.5826659539999998E-2</v>
      </c>
      <c r="G73">
        <v>3744141</v>
      </c>
      <c r="H73">
        <v>0.68799999999999994</v>
      </c>
      <c r="I73">
        <v>5.4927644820000003E-2</v>
      </c>
      <c r="J73">
        <v>1.8859999999999999</v>
      </c>
      <c r="K73">
        <v>9.6100000000000005E-3</v>
      </c>
      <c r="L73">
        <v>15.482620000000001</v>
      </c>
      <c r="M73">
        <v>0</v>
      </c>
      <c r="N73">
        <v>4.6299999999999996E-3</v>
      </c>
      <c r="O73" t="s">
        <v>6325</v>
      </c>
      <c r="P73">
        <v>17</v>
      </c>
      <c r="Q73" t="s">
        <v>28</v>
      </c>
      <c r="R73" t="s">
        <v>6326</v>
      </c>
      <c r="S73" t="s">
        <v>6175</v>
      </c>
      <c r="T73" t="s">
        <v>6327</v>
      </c>
      <c r="U73" t="s">
        <v>92</v>
      </c>
      <c r="V73" t="s">
        <v>31</v>
      </c>
      <c r="W73" t="s">
        <v>31</v>
      </c>
      <c r="X73" t="s">
        <v>51</v>
      </c>
      <c r="Y73" t="s">
        <v>77</v>
      </c>
      <c r="Z73" t="s">
        <v>45</v>
      </c>
      <c r="AA73">
        <v>0</v>
      </c>
      <c r="AB73">
        <f t="shared" si="1"/>
        <v>1</v>
      </c>
      <c r="AC73">
        <v>3744127</v>
      </c>
      <c r="AD73" t="s">
        <v>6324</v>
      </c>
    </row>
    <row r="74" spans="1:30" x14ac:dyDescent="0.25">
      <c r="A74">
        <v>490</v>
      </c>
      <c r="B74">
        <v>3899111</v>
      </c>
      <c r="C74" t="s">
        <v>7080</v>
      </c>
      <c r="D74" t="s">
        <v>7081</v>
      </c>
      <c r="E74">
        <v>1.252</v>
      </c>
      <c r="F74">
        <v>1.0506191620000001E-2</v>
      </c>
      <c r="G74" t="s">
        <v>7082</v>
      </c>
      <c r="H74">
        <v>0.66400000000000003</v>
      </c>
      <c r="I74">
        <v>0.15486635596000001</v>
      </c>
      <c r="J74">
        <v>1.8839999999999999</v>
      </c>
      <c r="K74">
        <v>7.7450000000000005E-2</v>
      </c>
      <c r="L74">
        <v>15.28462</v>
      </c>
      <c r="M74">
        <v>4.0000000000000003E-5</v>
      </c>
      <c r="N74">
        <v>2.9340000000000001E-2</v>
      </c>
      <c r="O74" t="s">
        <v>7083</v>
      </c>
      <c r="P74">
        <v>20</v>
      </c>
      <c r="Q74" t="s">
        <v>28</v>
      </c>
      <c r="R74" t="s">
        <v>7084</v>
      </c>
      <c r="S74" t="s">
        <v>7085</v>
      </c>
      <c r="T74" t="s">
        <v>7086</v>
      </c>
      <c r="U74" t="s">
        <v>7087</v>
      </c>
      <c r="V74" t="s">
        <v>32</v>
      </c>
      <c r="W74" t="s">
        <v>43</v>
      </c>
      <c r="X74" t="s">
        <v>44</v>
      </c>
      <c r="Y74" t="s">
        <v>45</v>
      </c>
      <c r="Z74" t="s">
        <v>45</v>
      </c>
      <c r="AA74">
        <v>0</v>
      </c>
      <c r="AB74">
        <f t="shared" si="1"/>
        <v>0</v>
      </c>
      <c r="AC74">
        <v>3899111</v>
      </c>
      <c r="AD74" t="s">
        <v>7080</v>
      </c>
    </row>
    <row r="75" spans="1:30" x14ac:dyDescent="0.25">
      <c r="A75">
        <v>497</v>
      </c>
      <c r="B75">
        <v>3887452</v>
      </c>
      <c r="C75" t="s">
        <v>7088</v>
      </c>
      <c r="D75" t="s">
        <v>7089</v>
      </c>
      <c r="E75">
        <v>1.2869999999999999</v>
      </c>
      <c r="F75">
        <v>3.4179455880000001E-2</v>
      </c>
      <c r="G75">
        <v>3887465</v>
      </c>
      <c r="H75">
        <v>0.629</v>
      </c>
      <c r="I75">
        <v>9.5150338079999994E-2</v>
      </c>
      <c r="J75">
        <v>2.048</v>
      </c>
      <c r="K75">
        <v>1.3169999999999999E-2</v>
      </c>
      <c r="L75">
        <v>15.185449999999999</v>
      </c>
      <c r="M75">
        <v>8.0000000000000007E-5</v>
      </c>
      <c r="N75">
        <v>3.9100000000000003E-2</v>
      </c>
      <c r="O75" t="s">
        <v>213</v>
      </c>
      <c r="P75">
        <v>20</v>
      </c>
      <c r="Q75" t="s">
        <v>49</v>
      </c>
      <c r="R75" t="s">
        <v>7090</v>
      </c>
      <c r="S75" t="s">
        <v>7091</v>
      </c>
      <c r="T75" t="s">
        <v>7092</v>
      </c>
      <c r="U75" t="s">
        <v>228</v>
      </c>
      <c r="V75" t="s">
        <v>31</v>
      </c>
      <c r="W75" t="s">
        <v>31</v>
      </c>
      <c r="X75" t="s">
        <v>33</v>
      </c>
      <c r="Y75" t="s">
        <v>71</v>
      </c>
      <c r="AA75">
        <v>0</v>
      </c>
      <c r="AB75">
        <f t="shared" si="1"/>
        <v>1</v>
      </c>
      <c r="AC75">
        <v>3887452</v>
      </c>
      <c r="AD75" t="s">
        <v>7088</v>
      </c>
    </row>
    <row r="76" spans="1:30" x14ac:dyDescent="0.25">
      <c r="A76">
        <v>501</v>
      </c>
      <c r="B76">
        <v>3925473</v>
      </c>
      <c r="C76" t="s">
        <v>7093</v>
      </c>
      <c r="D76">
        <v>3925512</v>
      </c>
      <c r="E76">
        <v>1.613</v>
      </c>
      <c r="F76">
        <v>8.6283463239999997E-2</v>
      </c>
      <c r="G76">
        <v>3925476</v>
      </c>
      <c r="H76">
        <v>0.61799999999999999</v>
      </c>
      <c r="I76">
        <v>3.2150084580000002E-2</v>
      </c>
      <c r="J76">
        <v>2.609</v>
      </c>
      <c r="K76">
        <v>4.2300000000000003E-3</v>
      </c>
      <c r="L76">
        <v>15.010429999999999</v>
      </c>
      <c r="M76">
        <v>6.6E-4</v>
      </c>
      <c r="N76">
        <v>2.6700000000000002E-2</v>
      </c>
      <c r="O76" t="s">
        <v>7094</v>
      </c>
      <c r="P76">
        <v>21</v>
      </c>
      <c r="Q76" t="s">
        <v>28</v>
      </c>
      <c r="R76" t="s">
        <v>7095</v>
      </c>
      <c r="S76" t="s">
        <v>6588</v>
      </c>
      <c r="T76" t="s">
        <v>7096</v>
      </c>
      <c r="U76" t="s">
        <v>143</v>
      </c>
      <c r="V76" t="s">
        <v>32</v>
      </c>
      <c r="W76" t="s">
        <v>43</v>
      </c>
      <c r="X76" t="s">
        <v>44</v>
      </c>
      <c r="Y76" t="s">
        <v>45</v>
      </c>
      <c r="Z76" t="s">
        <v>45</v>
      </c>
      <c r="AA76">
        <v>0</v>
      </c>
      <c r="AB76">
        <f t="shared" si="1"/>
        <v>0</v>
      </c>
      <c r="AC76">
        <v>3925473</v>
      </c>
      <c r="AD76" t="s">
        <v>7093</v>
      </c>
    </row>
    <row r="77" spans="1:30" x14ac:dyDescent="0.25">
      <c r="A77">
        <v>515</v>
      </c>
      <c r="B77">
        <v>3089049</v>
      </c>
      <c r="C77" t="s">
        <v>7097</v>
      </c>
      <c r="D77" t="s">
        <v>7098</v>
      </c>
      <c r="E77">
        <v>1.625</v>
      </c>
      <c r="F77">
        <v>1.4166666091999999E-2</v>
      </c>
      <c r="G77" t="s">
        <v>7099</v>
      </c>
      <c r="H77">
        <v>0.753</v>
      </c>
      <c r="I77">
        <v>7.281042586E-2</v>
      </c>
      <c r="J77">
        <v>2.1579999999999999</v>
      </c>
      <c r="K77">
        <v>9.3380000000000005E-2</v>
      </c>
      <c r="L77">
        <v>14.72057</v>
      </c>
      <c r="M77">
        <v>0</v>
      </c>
      <c r="N77">
        <v>1.261E-2</v>
      </c>
      <c r="O77" t="s">
        <v>7100</v>
      </c>
      <c r="P77">
        <v>8</v>
      </c>
      <c r="Q77" t="s">
        <v>49</v>
      </c>
      <c r="R77" t="s">
        <v>7101</v>
      </c>
      <c r="S77" t="s">
        <v>7102</v>
      </c>
      <c r="T77" t="s">
        <v>7103</v>
      </c>
      <c r="U77" t="s">
        <v>7104</v>
      </c>
      <c r="V77" t="s">
        <v>32</v>
      </c>
      <c r="W77" t="s">
        <v>43</v>
      </c>
      <c r="X77" t="s">
        <v>44</v>
      </c>
      <c r="Y77" t="s">
        <v>45</v>
      </c>
      <c r="Z77" t="s">
        <v>45</v>
      </c>
      <c r="AA77">
        <v>0</v>
      </c>
      <c r="AB77">
        <f t="shared" si="1"/>
        <v>0</v>
      </c>
      <c r="AC77">
        <v>3089049</v>
      </c>
      <c r="AD77" t="s">
        <v>7097</v>
      </c>
    </row>
    <row r="78" spans="1:30" x14ac:dyDescent="0.25">
      <c r="A78">
        <v>516</v>
      </c>
      <c r="B78">
        <v>2598099</v>
      </c>
      <c r="C78" t="s">
        <v>7105</v>
      </c>
      <c r="D78">
        <v>2598129</v>
      </c>
      <c r="E78">
        <v>1.907</v>
      </c>
      <c r="F78">
        <v>0.10753350832</v>
      </c>
      <c r="G78" t="s">
        <v>7106</v>
      </c>
      <c r="H78">
        <v>0.41299999999999998</v>
      </c>
      <c r="I78" s="1">
        <v>5.042329018E-6</v>
      </c>
      <c r="J78">
        <v>4.6139999999999999</v>
      </c>
      <c r="K78">
        <v>2.8070000000000001E-2</v>
      </c>
      <c r="L78">
        <v>14.716900000000001</v>
      </c>
      <c r="M78">
        <v>0</v>
      </c>
      <c r="N78">
        <v>3.2779999999999997E-2</v>
      </c>
      <c r="O78" t="s">
        <v>7107</v>
      </c>
      <c r="P78">
        <v>2</v>
      </c>
      <c r="Q78" t="s">
        <v>28</v>
      </c>
      <c r="R78" t="s">
        <v>7108</v>
      </c>
      <c r="S78" t="s">
        <v>112</v>
      </c>
      <c r="T78" t="s">
        <v>7109</v>
      </c>
      <c r="U78" t="s">
        <v>7110</v>
      </c>
      <c r="V78" t="s">
        <v>31</v>
      </c>
      <c r="W78" t="s">
        <v>31</v>
      </c>
      <c r="X78" t="s">
        <v>51</v>
      </c>
      <c r="Y78" t="s">
        <v>52</v>
      </c>
      <c r="Z78" t="s">
        <v>45</v>
      </c>
      <c r="AA78">
        <v>0</v>
      </c>
      <c r="AB78">
        <f t="shared" si="1"/>
        <v>1</v>
      </c>
      <c r="AC78">
        <v>2598099</v>
      </c>
      <c r="AD78" t="s">
        <v>7105</v>
      </c>
    </row>
    <row r="79" spans="1:30" x14ac:dyDescent="0.25">
      <c r="A79">
        <v>518</v>
      </c>
      <c r="B79">
        <v>2348437</v>
      </c>
      <c r="C79" t="s">
        <v>7111</v>
      </c>
      <c r="D79" t="s">
        <v>7112</v>
      </c>
      <c r="E79">
        <v>1.411</v>
      </c>
      <c r="F79">
        <v>2.8587182140000001E-3</v>
      </c>
      <c r="G79">
        <v>2348439</v>
      </c>
      <c r="H79">
        <v>0.42099999999999999</v>
      </c>
      <c r="I79">
        <v>7.5298443440000001E-2</v>
      </c>
      <c r="J79">
        <v>3.3479999999999999</v>
      </c>
      <c r="K79">
        <v>3.8150000000000003E-2</v>
      </c>
      <c r="L79">
        <v>14.676220000000001</v>
      </c>
      <c r="M79">
        <v>9.0000000000000006E-5</v>
      </c>
      <c r="N79">
        <v>3.4880000000000001E-2</v>
      </c>
      <c r="O79" t="s">
        <v>7113</v>
      </c>
      <c r="P79">
        <v>1</v>
      </c>
      <c r="Q79" t="s">
        <v>49</v>
      </c>
      <c r="R79" t="s">
        <v>7114</v>
      </c>
      <c r="S79" t="s">
        <v>7115</v>
      </c>
      <c r="T79" t="s">
        <v>7116</v>
      </c>
      <c r="U79" t="s">
        <v>7117</v>
      </c>
      <c r="V79" t="s">
        <v>31</v>
      </c>
      <c r="W79" t="s">
        <v>31</v>
      </c>
      <c r="X79" t="s">
        <v>33</v>
      </c>
      <c r="Y79" t="s">
        <v>71</v>
      </c>
      <c r="AA79">
        <v>0</v>
      </c>
      <c r="AB79">
        <f t="shared" si="1"/>
        <v>1</v>
      </c>
      <c r="AC79">
        <v>2348437</v>
      </c>
      <c r="AD79" t="s">
        <v>7111</v>
      </c>
    </row>
    <row r="80" spans="1:30" x14ac:dyDescent="0.25">
      <c r="A80">
        <v>523</v>
      </c>
      <c r="B80">
        <v>3873923</v>
      </c>
      <c r="C80" t="s">
        <v>7118</v>
      </c>
      <c r="D80">
        <v>3873982</v>
      </c>
      <c r="E80">
        <v>1.38</v>
      </c>
      <c r="F80">
        <v>4.9040655840000003E-2</v>
      </c>
      <c r="G80" t="s">
        <v>7119</v>
      </c>
      <c r="H80">
        <v>0.67700000000000005</v>
      </c>
      <c r="I80">
        <v>4.8272373299999997E-2</v>
      </c>
      <c r="J80">
        <v>2.0379999999999998</v>
      </c>
      <c r="K80">
        <v>6.6430000000000003E-2</v>
      </c>
      <c r="L80">
        <v>14.58957</v>
      </c>
      <c r="M80">
        <v>0</v>
      </c>
      <c r="N80">
        <v>4.4159999999999998E-2</v>
      </c>
      <c r="O80" t="s">
        <v>7120</v>
      </c>
      <c r="P80">
        <v>20</v>
      </c>
      <c r="Q80" t="s">
        <v>49</v>
      </c>
      <c r="R80" t="s">
        <v>7121</v>
      </c>
      <c r="S80" t="s">
        <v>7122</v>
      </c>
      <c r="T80" t="s">
        <v>7123</v>
      </c>
      <c r="U80" t="s">
        <v>7124</v>
      </c>
      <c r="V80" t="s">
        <v>31</v>
      </c>
      <c r="W80" t="s">
        <v>32</v>
      </c>
      <c r="X80" t="s">
        <v>33</v>
      </c>
      <c r="Y80" t="s">
        <v>34</v>
      </c>
      <c r="Z80" t="s">
        <v>35</v>
      </c>
      <c r="AA80">
        <v>0</v>
      </c>
      <c r="AB80">
        <f t="shared" si="1"/>
        <v>1</v>
      </c>
      <c r="AC80">
        <v>3873923</v>
      </c>
      <c r="AD80" t="s">
        <v>7118</v>
      </c>
    </row>
    <row r="81" spans="1:30" x14ac:dyDescent="0.25">
      <c r="A81">
        <v>525</v>
      </c>
      <c r="B81">
        <v>3203990</v>
      </c>
      <c r="C81" t="s">
        <v>7125</v>
      </c>
      <c r="D81">
        <v>3203993</v>
      </c>
      <c r="E81">
        <v>1.5349999999999999</v>
      </c>
      <c r="F81">
        <v>0.27865732160000001</v>
      </c>
      <c r="G81" t="s">
        <v>7126</v>
      </c>
      <c r="H81">
        <v>0.75900000000000001</v>
      </c>
      <c r="I81">
        <v>6.0979049260000001E-2</v>
      </c>
      <c r="J81">
        <v>2.0219999999999998</v>
      </c>
      <c r="K81">
        <v>0.16971</v>
      </c>
      <c r="L81">
        <v>14.50224</v>
      </c>
      <c r="M81">
        <v>3.5799999999999998E-3</v>
      </c>
      <c r="N81">
        <v>2.8459999999999999E-2</v>
      </c>
      <c r="O81" t="s">
        <v>7127</v>
      </c>
      <c r="P81">
        <v>9</v>
      </c>
      <c r="Q81" t="s">
        <v>28</v>
      </c>
      <c r="R81" t="s">
        <v>7128</v>
      </c>
      <c r="S81" t="s">
        <v>155</v>
      </c>
      <c r="T81" t="s">
        <v>7129</v>
      </c>
      <c r="U81" t="s">
        <v>7130</v>
      </c>
      <c r="V81" t="s">
        <v>31</v>
      </c>
      <c r="W81" t="s">
        <v>32</v>
      </c>
      <c r="X81" t="s">
        <v>64</v>
      </c>
      <c r="Y81" t="s">
        <v>157</v>
      </c>
      <c r="Z81" t="s">
        <v>45</v>
      </c>
      <c r="AA81">
        <v>0</v>
      </c>
      <c r="AB81">
        <f t="shared" si="1"/>
        <v>1</v>
      </c>
      <c r="AC81">
        <v>3203990</v>
      </c>
      <c r="AD81" t="s">
        <v>7125</v>
      </c>
    </row>
    <row r="82" spans="1:30" x14ac:dyDescent="0.25">
      <c r="A82">
        <v>527</v>
      </c>
      <c r="B82">
        <v>3854756</v>
      </c>
      <c r="C82" t="s">
        <v>6328</v>
      </c>
      <c r="D82">
        <v>3854766</v>
      </c>
      <c r="E82">
        <v>1.4510000000000001</v>
      </c>
      <c r="F82">
        <v>1.6930137806000001E-2</v>
      </c>
      <c r="G82">
        <v>3854763</v>
      </c>
      <c r="H82">
        <v>0.48599999999999999</v>
      </c>
      <c r="I82">
        <v>5.1683999000000001E-2</v>
      </c>
      <c r="J82">
        <v>2.9860000000000002</v>
      </c>
      <c r="K82">
        <v>2.8559999999999999E-2</v>
      </c>
      <c r="L82">
        <v>14.488849999999999</v>
      </c>
      <c r="M82">
        <v>2.2000000000000001E-4</v>
      </c>
      <c r="N82">
        <v>8.5999999999999998E-4</v>
      </c>
      <c r="O82" t="s">
        <v>6328</v>
      </c>
      <c r="P82">
        <v>19</v>
      </c>
      <c r="Q82" t="s">
        <v>28</v>
      </c>
      <c r="R82" t="s">
        <v>6329</v>
      </c>
      <c r="S82" t="s">
        <v>6330</v>
      </c>
      <c r="T82" t="s">
        <v>6331</v>
      </c>
      <c r="U82" t="s">
        <v>6332</v>
      </c>
      <c r="V82" t="s">
        <v>31</v>
      </c>
      <c r="W82" t="s">
        <v>31</v>
      </c>
      <c r="X82" t="s">
        <v>51</v>
      </c>
      <c r="Y82" t="s">
        <v>52</v>
      </c>
      <c r="Z82" t="s">
        <v>45</v>
      </c>
      <c r="AA82">
        <v>0</v>
      </c>
      <c r="AB82">
        <f t="shared" si="1"/>
        <v>1</v>
      </c>
      <c r="AC82">
        <v>3854756</v>
      </c>
      <c r="AD82" t="s">
        <v>6328</v>
      </c>
    </row>
    <row r="83" spans="1:30" x14ac:dyDescent="0.25">
      <c r="A83">
        <v>540</v>
      </c>
      <c r="B83">
        <v>3406179</v>
      </c>
      <c r="C83" t="s">
        <v>6333</v>
      </c>
      <c r="D83">
        <v>3406186</v>
      </c>
      <c r="E83">
        <v>1.38</v>
      </c>
      <c r="F83">
        <v>2.5761237020000001E-2</v>
      </c>
      <c r="G83" t="s">
        <v>6334</v>
      </c>
      <c r="H83">
        <v>0.36099999999999999</v>
      </c>
      <c r="I83">
        <v>6.6079644060000001E-3</v>
      </c>
      <c r="J83">
        <v>3.819</v>
      </c>
      <c r="K83">
        <v>1.09E-3</v>
      </c>
      <c r="L83">
        <v>14.267770000000001</v>
      </c>
      <c r="M83">
        <v>0</v>
      </c>
      <c r="N83">
        <v>1.75E-3</v>
      </c>
      <c r="O83" t="s">
        <v>6335</v>
      </c>
      <c r="P83">
        <v>12</v>
      </c>
      <c r="Q83" t="s">
        <v>49</v>
      </c>
      <c r="R83" t="s">
        <v>6336</v>
      </c>
      <c r="S83" t="s">
        <v>142</v>
      </c>
      <c r="T83" t="s">
        <v>6337</v>
      </c>
      <c r="U83" t="s">
        <v>6338</v>
      </c>
      <c r="V83" t="s">
        <v>31</v>
      </c>
      <c r="W83" t="s">
        <v>32</v>
      </c>
      <c r="X83" t="s">
        <v>64</v>
      </c>
      <c r="Y83" t="s">
        <v>157</v>
      </c>
      <c r="Z83" t="s">
        <v>45</v>
      </c>
      <c r="AA83">
        <v>0</v>
      </c>
      <c r="AB83">
        <f t="shared" si="1"/>
        <v>1</v>
      </c>
      <c r="AC83">
        <v>3406179</v>
      </c>
      <c r="AD83" t="s">
        <v>6333</v>
      </c>
    </row>
    <row r="84" spans="1:30" x14ac:dyDescent="0.25">
      <c r="A84">
        <v>544</v>
      </c>
      <c r="B84">
        <v>3824178</v>
      </c>
      <c r="C84" t="s">
        <v>7131</v>
      </c>
      <c r="D84">
        <v>3824181</v>
      </c>
      <c r="E84">
        <v>1.3919999999999999</v>
      </c>
      <c r="F84">
        <v>1.4973408442E-2</v>
      </c>
      <c r="G84" t="s">
        <v>7132</v>
      </c>
      <c r="H84">
        <v>0.64500000000000002</v>
      </c>
      <c r="I84">
        <v>9.0549826299999997E-3</v>
      </c>
      <c r="J84">
        <v>2.1560000000000001</v>
      </c>
      <c r="K84">
        <v>1.5440000000000001E-2</v>
      </c>
      <c r="L84">
        <v>14.146240000000001</v>
      </c>
      <c r="M84">
        <v>0</v>
      </c>
      <c r="N84">
        <v>3.6510000000000001E-2</v>
      </c>
      <c r="O84" t="s">
        <v>7133</v>
      </c>
      <c r="P84">
        <v>19</v>
      </c>
      <c r="Q84" t="s">
        <v>49</v>
      </c>
      <c r="R84" t="s">
        <v>7134</v>
      </c>
      <c r="S84" t="s">
        <v>149</v>
      </c>
      <c r="T84" t="s">
        <v>7135</v>
      </c>
      <c r="U84" t="s">
        <v>7136</v>
      </c>
      <c r="V84" t="s">
        <v>31</v>
      </c>
      <c r="W84" t="s">
        <v>31</v>
      </c>
      <c r="X84" t="s">
        <v>51</v>
      </c>
      <c r="Y84" t="s">
        <v>52</v>
      </c>
      <c r="Z84" t="s">
        <v>45</v>
      </c>
      <c r="AA84">
        <v>0</v>
      </c>
      <c r="AB84">
        <f t="shared" si="1"/>
        <v>1</v>
      </c>
      <c r="AC84">
        <v>3824178</v>
      </c>
      <c r="AD84" t="s">
        <v>7131</v>
      </c>
    </row>
    <row r="85" spans="1:30" x14ac:dyDescent="0.25">
      <c r="A85">
        <v>546</v>
      </c>
      <c r="B85">
        <v>2535927</v>
      </c>
      <c r="C85" t="s">
        <v>7137</v>
      </c>
      <c r="D85">
        <v>2535932</v>
      </c>
      <c r="E85">
        <v>1.659</v>
      </c>
      <c r="F85">
        <v>8.8162941920000001E-2</v>
      </c>
      <c r="G85">
        <v>2535929</v>
      </c>
      <c r="H85">
        <v>0.64500000000000002</v>
      </c>
      <c r="I85">
        <v>6.134528828E-2</v>
      </c>
      <c r="J85">
        <v>2.57</v>
      </c>
      <c r="K85">
        <v>3.7659999999999999E-2</v>
      </c>
      <c r="L85">
        <v>14.087440000000001</v>
      </c>
      <c r="M85">
        <v>1.1E-4</v>
      </c>
      <c r="N85">
        <v>1.925E-2</v>
      </c>
      <c r="O85" t="s">
        <v>7138</v>
      </c>
      <c r="P85">
        <v>2</v>
      </c>
      <c r="Q85" t="s">
        <v>49</v>
      </c>
      <c r="R85" t="s">
        <v>7139</v>
      </c>
      <c r="S85" t="s">
        <v>7140</v>
      </c>
      <c r="T85" t="s">
        <v>7141</v>
      </c>
      <c r="U85" t="s">
        <v>143</v>
      </c>
      <c r="V85" t="s">
        <v>31</v>
      </c>
      <c r="W85" t="s">
        <v>32</v>
      </c>
      <c r="X85" t="s">
        <v>64</v>
      </c>
      <c r="Y85" t="s">
        <v>65</v>
      </c>
      <c r="Z85" t="s">
        <v>45</v>
      </c>
      <c r="AA85">
        <v>0</v>
      </c>
      <c r="AB85">
        <f t="shared" si="1"/>
        <v>1</v>
      </c>
      <c r="AC85">
        <v>2535927</v>
      </c>
      <c r="AD85" t="s">
        <v>7137</v>
      </c>
    </row>
    <row r="86" spans="1:30" x14ac:dyDescent="0.25">
      <c r="A86">
        <v>548</v>
      </c>
      <c r="B86">
        <v>2502842</v>
      </c>
      <c r="C86" t="s">
        <v>7142</v>
      </c>
      <c r="D86" t="s">
        <v>7143</v>
      </c>
      <c r="E86">
        <v>1.226</v>
      </c>
      <c r="F86">
        <v>4.7581219219999998E-2</v>
      </c>
      <c r="G86">
        <v>2502857</v>
      </c>
      <c r="H86">
        <v>0.65500000000000003</v>
      </c>
      <c r="I86">
        <v>0.18751028591999999</v>
      </c>
      <c r="J86">
        <v>1.871</v>
      </c>
      <c r="K86">
        <v>2.2239999999999999E-2</v>
      </c>
      <c r="L86">
        <v>14.07249</v>
      </c>
      <c r="M86">
        <v>1.2099999999999999E-3</v>
      </c>
      <c r="N86">
        <v>1.0800000000000001E-2</v>
      </c>
      <c r="O86" t="s">
        <v>7144</v>
      </c>
      <c r="P86">
        <v>2</v>
      </c>
      <c r="Q86" t="s">
        <v>49</v>
      </c>
      <c r="R86" t="s">
        <v>7145</v>
      </c>
      <c r="S86" t="s">
        <v>7146</v>
      </c>
      <c r="T86" t="s">
        <v>7147</v>
      </c>
      <c r="U86" t="s">
        <v>142</v>
      </c>
      <c r="V86" t="s">
        <v>31</v>
      </c>
      <c r="W86" t="s">
        <v>32</v>
      </c>
      <c r="X86" t="s">
        <v>64</v>
      </c>
      <c r="Y86" t="s">
        <v>157</v>
      </c>
      <c r="Z86" t="s">
        <v>45</v>
      </c>
      <c r="AA86">
        <v>0</v>
      </c>
      <c r="AB86">
        <f t="shared" si="1"/>
        <v>1</v>
      </c>
      <c r="AC86">
        <v>2502842</v>
      </c>
      <c r="AD86" t="s">
        <v>7142</v>
      </c>
    </row>
    <row r="87" spans="1:30" x14ac:dyDescent="0.25">
      <c r="A87">
        <v>553</v>
      </c>
      <c r="B87">
        <v>3757078</v>
      </c>
      <c r="C87" t="s">
        <v>7148</v>
      </c>
      <c r="D87">
        <v>3757097</v>
      </c>
      <c r="E87">
        <v>1.512</v>
      </c>
      <c r="F87">
        <v>3.0755249879999998E-2</v>
      </c>
      <c r="G87">
        <v>3757096</v>
      </c>
      <c r="H87">
        <v>0.60699999999999998</v>
      </c>
      <c r="I87">
        <v>7.4313099399999999E-2</v>
      </c>
      <c r="J87">
        <v>2.4910000000000001</v>
      </c>
      <c r="K87">
        <v>1.265E-2</v>
      </c>
      <c r="L87">
        <v>13.88369</v>
      </c>
      <c r="M87">
        <v>3.5E-4</v>
      </c>
      <c r="N87">
        <v>3.4099999999999998E-2</v>
      </c>
      <c r="O87" t="s">
        <v>7149</v>
      </c>
      <c r="P87">
        <v>17</v>
      </c>
      <c r="Q87" t="s">
        <v>28</v>
      </c>
      <c r="R87" t="s">
        <v>7150</v>
      </c>
      <c r="S87" t="s">
        <v>112</v>
      </c>
      <c r="T87" t="s">
        <v>7151</v>
      </c>
      <c r="U87" t="s">
        <v>84</v>
      </c>
      <c r="V87" t="s">
        <v>32</v>
      </c>
      <c r="W87" t="s">
        <v>43</v>
      </c>
      <c r="X87" t="s">
        <v>44</v>
      </c>
      <c r="Y87" t="s">
        <v>45</v>
      </c>
      <c r="Z87" t="s">
        <v>45</v>
      </c>
      <c r="AA87">
        <v>0</v>
      </c>
      <c r="AB87">
        <f t="shared" si="1"/>
        <v>0</v>
      </c>
      <c r="AC87">
        <v>3757078</v>
      </c>
      <c r="AD87" t="s">
        <v>7148</v>
      </c>
    </row>
    <row r="88" spans="1:30" x14ac:dyDescent="0.25">
      <c r="A88">
        <v>555</v>
      </c>
      <c r="B88">
        <v>3455674</v>
      </c>
      <c r="C88" t="s">
        <v>420</v>
      </c>
      <c r="D88">
        <v>3455678</v>
      </c>
      <c r="E88">
        <v>1.4259999999999999</v>
      </c>
      <c r="F88">
        <v>3.220367558E-3</v>
      </c>
      <c r="G88">
        <v>3455681</v>
      </c>
      <c r="H88">
        <v>0.192</v>
      </c>
      <c r="I88">
        <v>1.1872392258000001E-2</v>
      </c>
      <c r="J88">
        <v>7.4130000000000003</v>
      </c>
      <c r="K88">
        <v>6.1799999999999997E-3</v>
      </c>
      <c r="L88">
        <v>13.870139999999999</v>
      </c>
      <c r="M88">
        <v>1E-4</v>
      </c>
      <c r="N88">
        <v>1.4999999999999999E-4</v>
      </c>
      <c r="O88" t="s">
        <v>6339</v>
      </c>
      <c r="P88">
        <v>12</v>
      </c>
      <c r="Q88" t="s">
        <v>28</v>
      </c>
      <c r="R88" t="s">
        <v>6340</v>
      </c>
      <c r="S88" t="s">
        <v>6341</v>
      </c>
      <c r="T88" t="s">
        <v>6342</v>
      </c>
      <c r="U88" t="s">
        <v>233</v>
      </c>
      <c r="V88" t="s">
        <v>32</v>
      </c>
      <c r="W88" t="s">
        <v>43</v>
      </c>
      <c r="X88" t="s">
        <v>44</v>
      </c>
      <c r="Y88" t="s">
        <v>45</v>
      </c>
      <c r="Z88" t="s">
        <v>45</v>
      </c>
      <c r="AA88">
        <v>1</v>
      </c>
      <c r="AB88">
        <f t="shared" si="1"/>
        <v>0</v>
      </c>
      <c r="AC88">
        <v>3455674</v>
      </c>
      <c r="AD88" t="s">
        <v>420</v>
      </c>
    </row>
    <row r="89" spans="1:30" x14ac:dyDescent="0.25">
      <c r="A89">
        <v>559</v>
      </c>
      <c r="B89">
        <v>2428425</v>
      </c>
      <c r="C89" t="s">
        <v>6343</v>
      </c>
      <c r="D89" t="s">
        <v>6344</v>
      </c>
      <c r="E89">
        <v>1.2529999999999999</v>
      </c>
      <c r="F89">
        <v>6.6217383699999997E-3</v>
      </c>
      <c r="G89" t="s">
        <v>6345</v>
      </c>
      <c r="H89">
        <v>0.56000000000000005</v>
      </c>
      <c r="I89">
        <v>1.4918769308000001E-3</v>
      </c>
      <c r="J89">
        <v>2.2349999999999999</v>
      </c>
      <c r="K89">
        <v>1.934E-2</v>
      </c>
      <c r="L89">
        <v>13.846909999999999</v>
      </c>
      <c r="M89">
        <v>0</v>
      </c>
      <c r="N89">
        <v>6.79E-3</v>
      </c>
      <c r="O89" t="s">
        <v>6346</v>
      </c>
      <c r="P89">
        <v>1</v>
      </c>
      <c r="Q89" t="s">
        <v>28</v>
      </c>
      <c r="R89" t="s">
        <v>6347</v>
      </c>
      <c r="S89" t="s">
        <v>6348</v>
      </c>
      <c r="T89" t="s">
        <v>6349</v>
      </c>
      <c r="U89" t="s">
        <v>6350</v>
      </c>
      <c r="V89" t="s">
        <v>32</v>
      </c>
      <c r="W89" t="s">
        <v>43</v>
      </c>
      <c r="X89" t="s">
        <v>44</v>
      </c>
      <c r="Y89" t="s">
        <v>45</v>
      </c>
      <c r="Z89" t="s">
        <v>45</v>
      </c>
      <c r="AA89">
        <v>0</v>
      </c>
      <c r="AB89">
        <f t="shared" si="1"/>
        <v>0</v>
      </c>
      <c r="AC89">
        <v>2428425</v>
      </c>
      <c r="AD89" t="s">
        <v>6343</v>
      </c>
    </row>
    <row r="90" spans="1:30" x14ac:dyDescent="0.25">
      <c r="A90">
        <v>560</v>
      </c>
      <c r="B90">
        <v>2533227</v>
      </c>
      <c r="C90" t="s">
        <v>7152</v>
      </c>
      <c r="D90">
        <v>2533230</v>
      </c>
      <c r="E90">
        <v>1.794</v>
      </c>
      <c r="F90">
        <v>0.12784585751999999</v>
      </c>
      <c r="G90">
        <v>2533275</v>
      </c>
      <c r="H90">
        <v>0.73199999999999998</v>
      </c>
      <c r="I90">
        <v>3.7885878179999999E-2</v>
      </c>
      <c r="J90">
        <v>2.4510000000000001</v>
      </c>
      <c r="K90">
        <v>2.674E-2</v>
      </c>
      <c r="L90">
        <v>13.83854</v>
      </c>
      <c r="M90">
        <v>1.2999999999999999E-4</v>
      </c>
      <c r="N90">
        <v>1.8759999999999999E-2</v>
      </c>
      <c r="O90" t="s">
        <v>6460</v>
      </c>
      <c r="P90">
        <v>2</v>
      </c>
      <c r="Q90" t="s">
        <v>49</v>
      </c>
      <c r="R90" t="s">
        <v>7153</v>
      </c>
      <c r="S90" t="s">
        <v>7154</v>
      </c>
      <c r="T90" t="s">
        <v>7155</v>
      </c>
      <c r="U90" t="s">
        <v>7156</v>
      </c>
      <c r="V90" t="s">
        <v>32</v>
      </c>
      <c r="W90" t="s">
        <v>43</v>
      </c>
      <c r="X90" t="s">
        <v>44</v>
      </c>
      <c r="Y90" t="s">
        <v>45</v>
      </c>
      <c r="Z90" t="s">
        <v>45</v>
      </c>
      <c r="AA90">
        <v>0</v>
      </c>
      <c r="AB90">
        <f t="shared" si="1"/>
        <v>0</v>
      </c>
      <c r="AC90">
        <v>2533227</v>
      </c>
      <c r="AD90" t="s">
        <v>7152</v>
      </c>
    </row>
    <row r="91" spans="1:30" x14ac:dyDescent="0.25">
      <c r="A91">
        <v>561</v>
      </c>
      <c r="B91">
        <v>3379091</v>
      </c>
      <c r="C91" t="s">
        <v>6351</v>
      </c>
      <c r="D91">
        <v>3379108</v>
      </c>
      <c r="E91">
        <v>1.431</v>
      </c>
      <c r="F91">
        <v>4.3697561539999999E-2</v>
      </c>
      <c r="G91">
        <v>3379096</v>
      </c>
      <c r="H91">
        <v>0.43099999999999999</v>
      </c>
      <c r="I91">
        <v>7.1103987399999999E-2</v>
      </c>
      <c r="J91">
        <v>3.3210000000000002</v>
      </c>
      <c r="K91">
        <v>1.5559999999999999E-2</v>
      </c>
      <c r="L91">
        <v>13.80996</v>
      </c>
      <c r="M91">
        <v>3.0000000000000001E-5</v>
      </c>
      <c r="N91">
        <v>1.6299999999999999E-3</v>
      </c>
      <c r="O91" t="s">
        <v>156</v>
      </c>
      <c r="P91">
        <v>11</v>
      </c>
      <c r="Q91" t="s">
        <v>28</v>
      </c>
      <c r="R91" t="s">
        <v>6352</v>
      </c>
      <c r="S91" t="s">
        <v>92</v>
      </c>
      <c r="T91" t="s">
        <v>6353</v>
      </c>
      <c r="U91" t="s">
        <v>6354</v>
      </c>
      <c r="V91" t="s">
        <v>32</v>
      </c>
      <c r="W91" t="s">
        <v>43</v>
      </c>
      <c r="X91" t="s">
        <v>44</v>
      </c>
      <c r="Y91" t="s">
        <v>45</v>
      </c>
      <c r="Z91" t="s">
        <v>45</v>
      </c>
      <c r="AA91">
        <v>0</v>
      </c>
      <c r="AB91">
        <f t="shared" si="1"/>
        <v>0</v>
      </c>
      <c r="AC91">
        <v>3379091</v>
      </c>
      <c r="AD91" t="s">
        <v>6351</v>
      </c>
    </row>
    <row r="92" spans="1:30" x14ac:dyDescent="0.25">
      <c r="A92">
        <v>569</v>
      </c>
      <c r="B92">
        <v>3762443</v>
      </c>
      <c r="C92" t="s">
        <v>7157</v>
      </c>
      <c r="D92" t="s">
        <v>7158</v>
      </c>
      <c r="E92">
        <v>1.2889999999999999</v>
      </c>
      <c r="F92">
        <v>0.12252140144</v>
      </c>
      <c r="G92">
        <v>3762457</v>
      </c>
      <c r="H92">
        <v>0.64300000000000002</v>
      </c>
      <c r="I92">
        <v>6.2227965259999997E-2</v>
      </c>
      <c r="J92">
        <v>2.0049999999999999</v>
      </c>
      <c r="K92">
        <v>3.6159999999999998E-2</v>
      </c>
      <c r="L92">
        <v>13.69441</v>
      </c>
      <c r="M92">
        <v>8.0000000000000007E-5</v>
      </c>
      <c r="N92">
        <v>1.9539999999999998E-2</v>
      </c>
      <c r="O92" t="s">
        <v>7159</v>
      </c>
      <c r="P92">
        <v>17</v>
      </c>
      <c r="Q92" t="s">
        <v>28</v>
      </c>
      <c r="R92" t="s">
        <v>7160</v>
      </c>
      <c r="S92" t="s">
        <v>7161</v>
      </c>
      <c r="T92" t="s">
        <v>7162</v>
      </c>
      <c r="U92" t="s">
        <v>134</v>
      </c>
      <c r="V92" t="s">
        <v>31</v>
      </c>
      <c r="W92" t="s">
        <v>31</v>
      </c>
      <c r="X92" t="s">
        <v>51</v>
      </c>
      <c r="Y92" t="s">
        <v>77</v>
      </c>
      <c r="Z92" t="s">
        <v>45</v>
      </c>
      <c r="AA92">
        <v>0</v>
      </c>
      <c r="AB92">
        <f t="shared" si="1"/>
        <v>1</v>
      </c>
      <c r="AC92">
        <v>3762443</v>
      </c>
      <c r="AD92" t="s">
        <v>7157</v>
      </c>
    </row>
    <row r="93" spans="1:30" x14ac:dyDescent="0.25">
      <c r="A93">
        <v>573</v>
      </c>
      <c r="B93">
        <v>3836705</v>
      </c>
      <c r="C93" t="s">
        <v>5033</v>
      </c>
      <c r="D93" t="s">
        <v>7163</v>
      </c>
      <c r="E93">
        <v>0.48299999999999998</v>
      </c>
      <c r="F93">
        <v>1.5850590038E-3</v>
      </c>
      <c r="G93" t="s">
        <v>7164</v>
      </c>
      <c r="H93">
        <v>0.33500000000000002</v>
      </c>
      <c r="I93" s="1">
        <v>1.9174901666000001E-9</v>
      </c>
      <c r="J93">
        <v>1.4430000000000001</v>
      </c>
      <c r="K93">
        <v>0.40177000000000002</v>
      </c>
      <c r="L93">
        <v>13.649889999999999</v>
      </c>
      <c r="M93">
        <v>0</v>
      </c>
      <c r="N93">
        <v>1.567E-2</v>
      </c>
      <c r="O93" t="s">
        <v>7165</v>
      </c>
      <c r="P93">
        <v>19</v>
      </c>
      <c r="Q93" t="s">
        <v>49</v>
      </c>
      <c r="R93" t="s">
        <v>7166</v>
      </c>
      <c r="S93" t="s">
        <v>7167</v>
      </c>
      <c r="T93" t="s">
        <v>7168</v>
      </c>
      <c r="U93" t="s">
        <v>7169</v>
      </c>
      <c r="V93" t="s">
        <v>31</v>
      </c>
      <c r="W93" t="s">
        <v>32</v>
      </c>
      <c r="X93" t="s">
        <v>64</v>
      </c>
      <c r="Y93" t="s">
        <v>116</v>
      </c>
      <c r="Z93" t="s">
        <v>45</v>
      </c>
      <c r="AA93">
        <v>1</v>
      </c>
      <c r="AB93">
        <f t="shared" si="1"/>
        <v>1</v>
      </c>
      <c r="AC93">
        <v>3836705</v>
      </c>
      <c r="AD93" t="s">
        <v>5033</v>
      </c>
    </row>
    <row r="94" spans="1:30" x14ac:dyDescent="0.25">
      <c r="A94">
        <v>575</v>
      </c>
      <c r="B94">
        <v>3833141</v>
      </c>
      <c r="C94" t="s">
        <v>6355</v>
      </c>
      <c r="D94">
        <v>3833146</v>
      </c>
      <c r="E94">
        <v>1.2370000000000001</v>
      </c>
      <c r="F94">
        <v>7.3104638E-2</v>
      </c>
      <c r="G94">
        <v>3833151</v>
      </c>
      <c r="H94">
        <v>0.48</v>
      </c>
      <c r="I94">
        <v>5.5209548599999998E-2</v>
      </c>
      <c r="J94">
        <v>2.5790000000000002</v>
      </c>
      <c r="K94">
        <v>5.5780000000000003E-2</v>
      </c>
      <c r="L94">
        <v>13.61237</v>
      </c>
      <c r="M94">
        <v>3.0000000000000001E-5</v>
      </c>
      <c r="N94">
        <v>1.0399999999999999E-3</v>
      </c>
      <c r="O94" t="s">
        <v>6356</v>
      </c>
      <c r="P94">
        <v>19</v>
      </c>
      <c r="Q94" t="s">
        <v>49</v>
      </c>
      <c r="R94" t="s">
        <v>6357</v>
      </c>
      <c r="S94" t="s">
        <v>238</v>
      </c>
      <c r="T94" t="s">
        <v>6358</v>
      </c>
      <c r="U94" t="s">
        <v>6359</v>
      </c>
      <c r="V94" t="s">
        <v>31</v>
      </c>
      <c r="W94" t="s">
        <v>31</v>
      </c>
      <c r="X94" t="s">
        <v>51</v>
      </c>
      <c r="Y94" t="s">
        <v>52</v>
      </c>
      <c r="Z94" t="s">
        <v>45</v>
      </c>
      <c r="AA94">
        <v>0</v>
      </c>
      <c r="AB94">
        <f t="shared" si="1"/>
        <v>1</v>
      </c>
      <c r="AC94">
        <v>3833141</v>
      </c>
      <c r="AD94" t="s">
        <v>6355</v>
      </c>
    </row>
    <row r="95" spans="1:30" x14ac:dyDescent="0.25">
      <c r="A95">
        <v>582</v>
      </c>
      <c r="B95">
        <v>3202528</v>
      </c>
      <c r="C95" t="s">
        <v>7170</v>
      </c>
      <c r="D95">
        <v>3202532</v>
      </c>
      <c r="E95">
        <v>1.617</v>
      </c>
      <c r="F95">
        <v>3.4923814800000001E-2</v>
      </c>
      <c r="G95">
        <v>3202531</v>
      </c>
      <c r="H95">
        <v>0.629</v>
      </c>
      <c r="I95">
        <v>0.12597094502</v>
      </c>
      <c r="J95">
        <v>2.57</v>
      </c>
      <c r="K95">
        <v>3.3320000000000002E-2</v>
      </c>
      <c r="L95">
        <v>13.47701</v>
      </c>
      <c r="M95">
        <v>2.5799999999999998E-3</v>
      </c>
      <c r="N95">
        <v>1.447E-2</v>
      </c>
      <c r="O95" t="s">
        <v>7171</v>
      </c>
      <c r="P95">
        <v>9</v>
      </c>
      <c r="Q95" t="s">
        <v>28</v>
      </c>
      <c r="R95" t="s">
        <v>7172</v>
      </c>
      <c r="S95" t="s">
        <v>186</v>
      </c>
      <c r="T95" t="s">
        <v>7173</v>
      </c>
      <c r="U95" t="s">
        <v>7174</v>
      </c>
      <c r="V95" t="s">
        <v>31</v>
      </c>
      <c r="W95" t="s">
        <v>32</v>
      </c>
      <c r="X95" t="s">
        <v>64</v>
      </c>
      <c r="Y95" t="s">
        <v>157</v>
      </c>
      <c r="Z95" t="s">
        <v>45</v>
      </c>
      <c r="AA95">
        <v>0</v>
      </c>
      <c r="AB95">
        <f t="shared" si="1"/>
        <v>1</v>
      </c>
      <c r="AC95">
        <v>3202528</v>
      </c>
      <c r="AD95" t="s">
        <v>7170</v>
      </c>
    </row>
    <row r="96" spans="1:30" x14ac:dyDescent="0.25">
      <c r="A96">
        <v>585</v>
      </c>
      <c r="B96">
        <v>3310041</v>
      </c>
      <c r="C96" t="s">
        <v>6360</v>
      </c>
      <c r="D96">
        <v>3310150</v>
      </c>
      <c r="E96">
        <v>1.7290000000000001</v>
      </c>
      <c r="F96">
        <v>8.6500572440000006E-2</v>
      </c>
      <c r="G96">
        <v>3310173</v>
      </c>
      <c r="H96">
        <v>0.623</v>
      </c>
      <c r="I96">
        <v>1.6730139857999999E-2</v>
      </c>
      <c r="J96">
        <v>2.7770000000000001</v>
      </c>
      <c r="K96">
        <v>3.8199999999999998E-2</v>
      </c>
      <c r="L96">
        <v>13.33684</v>
      </c>
      <c r="M96">
        <v>1.14E-3</v>
      </c>
      <c r="N96">
        <v>2.5799999999999998E-3</v>
      </c>
      <c r="O96" t="s">
        <v>6361</v>
      </c>
      <c r="P96">
        <v>10</v>
      </c>
      <c r="Q96" t="s">
        <v>28</v>
      </c>
      <c r="R96" t="s">
        <v>6362</v>
      </c>
      <c r="S96" t="s">
        <v>245</v>
      </c>
      <c r="T96" t="s">
        <v>6363</v>
      </c>
      <c r="U96" t="s">
        <v>264</v>
      </c>
      <c r="V96" t="s">
        <v>31</v>
      </c>
      <c r="W96" t="s">
        <v>31</v>
      </c>
      <c r="X96" t="s">
        <v>51</v>
      </c>
      <c r="Y96" t="s">
        <v>77</v>
      </c>
      <c r="Z96" t="s">
        <v>45</v>
      </c>
      <c r="AA96">
        <v>0</v>
      </c>
      <c r="AB96">
        <f t="shared" si="1"/>
        <v>1</v>
      </c>
      <c r="AC96">
        <v>3310041</v>
      </c>
      <c r="AD96" t="s">
        <v>6360</v>
      </c>
    </row>
    <row r="97" spans="1:30" x14ac:dyDescent="0.25">
      <c r="A97">
        <v>587</v>
      </c>
      <c r="B97">
        <v>3525234</v>
      </c>
      <c r="C97" t="s">
        <v>117</v>
      </c>
      <c r="D97" t="s">
        <v>7175</v>
      </c>
      <c r="E97">
        <v>1.355</v>
      </c>
      <c r="F97">
        <v>8.2596311320000004E-2</v>
      </c>
      <c r="G97" t="s">
        <v>7176</v>
      </c>
      <c r="H97">
        <v>0.44400000000000001</v>
      </c>
      <c r="I97" s="1">
        <v>5.9771459220000003E-6</v>
      </c>
      <c r="J97">
        <v>3.0510000000000002</v>
      </c>
      <c r="K97">
        <v>3.4689999999999999E-2</v>
      </c>
      <c r="L97">
        <v>13.319839999999999</v>
      </c>
      <c r="M97">
        <v>0</v>
      </c>
      <c r="N97">
        <v>3.0380000000000001E-2</v>
      </c>
      <c r="O97" t="s">
        <v>118</v>
      </c>
      <c r="P97">
        <v>13</v>
      </c>
      <c r="Q97" t="s">
        <v>28</v>
      </c>
      <c r="R97" t="s">
        <v>7177</v>
      </c>
      <c r="S97" t="s">
        <v>7178</v>
      </c>
      <c r="T97" t="s">
        <v>7179</v>
      </c>
      <c r="U97" t="s">
        <v>7180</v>
      </c>
      <c r="V97" t="s">
        <v>31</v>
      </c>
      <c r="W97" t="s">
        <v>31</v>
      </c>
      <c r="X97" t="s">
        <v>51</v>
      </c>
      <c r="Y97" t="s">
        <v>52</v>
      </c>
      <c r="Z97" t="s">
        <v>45</v>
      </c>
      <c r="AA97">
        <v>1</v>
      </c>
      <c r="AB97">
        <f t="shared" si="1"/>
        <v>1</v>
      </c>
      <c r="AC97">
        <v>3525234</v>
      </c>
      <c r="AD97" t="s">
        <v>117</v>
      </c>
    </row>
    <row r="98" spans="1:30" x14ac:dyDescent="0.25">
      <c r="A98">
        <v>596</v>
      </c>
      <c r="B98">
        <v>2899808</v>
      </c>
      <c r="C98" t="s">
        <v>7181</v>
      </c>
      <c r="D98" t="s">
        <v>7182</v>
      </c>
      <c r="E98">
        <v>1.244</v>
      </c>
      <c r="F98">
        <v>1.1196181919999999E-2</v>
      </c>
      <c r="G98" t="s">
        <v>7183</v>
      </c>
      <c r="H98">
        <v>0.83</v>
      </c>
      <c r="I98">
        <v>4.9874163380000003E-2</v>
      </c>
      <c r="J98">
        <v>1.4990000000000001</v>
      </c>
      <c r="K98">
        <v>6.1690000000000002E-2</v>
      </c>
      <c r="L98">
        <v>13.038650000000001</v>
      </c>
      <c r="M98">
        <v>0</v>
      </c>
      <c r="N98">
        <v>1.6330000000000001E-2</v>
      </c>
      <c r="O98" t="s">
        <v>7184</v>
      </c>
      <c r="P98">
        <v>6</v>
      </c>
      <c r="Q98" t="s">
        <v>49</v>
      </c>
      <c r="R98" t="s">
        <v>7185</v>
      </c>
      <c r="S98" t="s">
        <v>7186</v>
      </c>
      <c r="T98" t="s">
        <v>7187</v>
      </c>
      <c r="U98" t="s">
        <v>7188</v>
      </c>
      <c r="V98" t="s">
        <v>31</v>
      </c>
      <c r="W98" t="s">
        <v>31</v>
      </c>
      <c r="X98" t="s">
        <v>33</v>
      </c>
      <c r="Y98" t="s">
        <v>71</v>
      </c>
      <c r="AA98">
        <v>0</v>
      </c>
      <c r="AB98">
        <f t="shared" si="1"/>
        <v>1</v>
      </c>
      <c r="AC98">
        <v>2899808</v>
      </c>
      <c r="AD98" t="s">
        <v>7181</v>
      </c>
    </row>
    <row r="99" spans="1:30" x14ac:dyDescent="0.25">
      <c r="A99">
        <v>608</v>
      </c>
      <c r="B99">
        <v>3665936</v>
      </c>
      <c r="C99" t="s">
        <v>7189</v>
      </c>
      <c r="D99">
        <v>3665945</v>
      </c>
      <c r="E99">
        <v>1.5860000000000001</v>
      </c>
      <c r="F99">
        <v>6.3416984780000005E-2</v>
      </c>
      <c r="G99">
        <v>3665944</v>
      </c>
      <c r="H99">
        <v>0.63100000000000001</v>
      </c>
      <c r="I99">
        <v>9.7391906959999996E-2</v>
      </c>
      <c r="J99">
        <v>2.5139999999999998</v>
      </c>
      <c r="K99">
        <v>3.1179999999999999E-2</v>
      </c>
      <c r="L99">
        <v>12.85103</v>
      </c>
      <c r="M99">
        <v>6.3000000000000003E-4</v>
      </c>
      <c r="N99">
        <v>4.342E-2</v>
      </c>
      <c r="O99" t="s">
        <v>7190</v>
      </c>
      <c r="P99">
        <v>16</v>
      </c>
      <c r="Q99" t="s">
        <v>49</v>
      </c>
      <c r="R99" t="s">
        <v>7191</v>
      </c>
      <c r="S99" t="s">
        <v>195</v>
      </c>
      <c r="T99" t="s">
        <v>7192</v>
      </c>
      <c r="U99" t="s">
        <v>6519</v>
      </c>
      <c r="V99" t="s">
        <v>31</v>
      </c>
      <c r="W99" t="s">
        <v>32</v>
      </c>
      <c r="X99" t="s">
        <v>64</v>
      </c>
      <c r="Y99" t="s">
        <v>65</v>
      </c>
      <c r="Z99" t="s">
        <v>45</v>
      </c>
      <c r="AA99">
        <v>0</v>
      </c>
      <c r="AB99">
        <f t="shared" si="1"/>
        <v>1</v>
      </c>
      <c r="AC99">
        <v>3665936</v>
      </c>
      <c r="AD99" t="s">
        <v>7189</v>
      </c>
    </row>
    <row r="100" spans="1:30" x14ac:dyDescent="0.25">
      <c r="A100">
        <v>609</v>
      </c>
      <c r="B100">
        <v>3941623</v>
      </c>
      <c r="C100" t="s">
        <v>7193</v>
      </c>
      <c r="D100">
        <v>3941625</v>
      </c>
      <c r="E100">
        <v>1.7410000000000001</v>
      </c>
      <c r="F100">
        <v>3.9141921480000001E-2</v>
      </c>
      <c r="G100">
        <v>3941627</v>
      </c>
      <c r="H100">
        <v>0.78</v>
      </c>
      <c r="I100">
        <v>3.2140046679999999E-2</v>
      </c>
      <c r="J100">
        <v>2.2320000000000002</v>
      </c>
      <c r="K100">
        <v>1.332E-2</v>
      </c>
      <c r="L100">
        <v>12.76756</v>
      </c>
      <c r="M100">
        <v>0</v>
      </c>
      <c r="N100">
        <v>2.8969999999999999E-2</v>
      </c>
      <c r="O100" t="s">
        <v>7194</v>
      </c>
      <c r="P100">
        <v>22</v>
      </c>
      <c r="Q100" t="s">
        <v>49</v>
      </c>
      <c r="R100" t="s">
        <v>7195</v>
      </c>
      <c r="S100" t="s">
        <v>134</v>
      </c>
      <c r="T100" t="s">
        <v>7196</v>
      </c>
      <c r="U100" t="s">
        <v>233</v>
      </c>
      <c r="V100" t="s">
        <v>31</v>
      </c>
      <c r="W100" t="s">
        <v>31</v>
      </c>
      <c r="X100" t="s">
        <v>51</v>
      </c>
      <c r="Y100" t="s">
        <v>52</v>
      </c>
      <c r="Z100" t="s">
        <v>45</v>
      </c>
      <c r="AA100">
        <v>0</v>
      </c>
      <c r="AB100">
        <f t="shared" si="1"/>
        <v>1</v>
      </c>
      <c r="AC100">
        <v>3941623</v>
      </c>
      <c r="AD100" t="s">
        <v>7193</v>
      </c>
    </row>
    <row r="101" spans="1:30" x14ac:dyDescent="0.25">
      <c r="A101">
        <v>616</v>
      </c>
      <c r="B101">
        <v>3814791</v>
      </c>
      <c r="C101" t="s">
        <v>7197</v>
      </c>
      <c r="D101">
        <v>3814825</v>
      </c>
      <c r="E101">
        <v>1.3440000000000001</v>
      </c>
      <c r="F101">
        <v>7.0372879319999998E-2</v>
      </c>
      <c r="G101">
        <v>3814812</v>
      </c>
      <c r="H101">
        <v>0.371</v>
      </c>
      <c r="I101">
        <v>7.1844050840000007E-2</v>
      </c>
      <c r="J101">
        <v>3.6219999999999999</v>
      </c>
      <c r="K101">
        <v>6.479E-2</v>
      </c>
      <c r="L101">
        <v>12.6342</v>
      </c>
      <c r="M101">
        <v>1.8000000000000001E-4</v>
      </c>
      <c r="N101">
        <v>1.448E-2</v>
      </c>
      <c r="O101" t="s">
        <v>7198</v>
      </c>
      <c r="P101">
        <v>18</v>
      </c>
      <c r="Q101" t="s">
        <v>28</v>
      </c>
      <c r="R101" t="s">
        <v>7199</v>
      </c>
      <c r="S101" t="s">
        <v>6512</v>
      </c>
      <c r="T101" t="s">
        <v>7200</v>
      </c>
      <c r="U101" t="s">
        <v>7201</v>
      </c>
      <c r="V101" t="s">
        <v>31</v>
      </c>
      <c r="W101" t="s">
        <v>31</v>
      </c>
      <c r="X101" t="s">
        <v>51</v>
      </c>
      <c r="Y101" t="s">
        <v>52</v>
      </c>
      <c r="Z101" t="s">
        <v>45</v>
      </c>
      <c r="AA101">
        <v>0</v>
      </c>
      <c r="AB101">
        <f t="shared" si="1"/>
        <v>1</v>
      </c>
      <c r="AC101">
        <v>3814791</v>
      </c>
      <c r="AD101" t="s">
        <v>7197</v>
      </c>
    </row>
    <row r="102" spans="1:30" x14ac:dyDescent="0.25">
      <c r="A102">
        <v>620</v>
      </c>
      <c r="B102">
        <v>2372812</v>
      </c>
      <c r="C102" t="s">
        <v>7202</v>
      </c>
      <c r="D102">
        <v>2372823</v>
      </c>
      <c r="E102">
        <v>1.498</v>
      </c>
      <c r="F102">
        <v>4.1609726960000003E-2</v>
      </c>
      <c r="G102">
        <v>2372822</v>
      </c>
      <c r="H102">
        <v>0.59899999999999998</v>
      </c>
      <c r="I102">
        <v>0.2011445728</v>
      </c>
      <c r="J102">
        <v>2.5019999999999998</v>
      </c>
      <c r="K102">
        <v>9.8150000000000001E-2</v>
      </c>
      <c r="L102">
        <v>12.60042</v>
      </c>
      <c r="M102">
        <v>4.9500000000000004E-3</v>
      </c>
      <c r="N102">
        <v>3.4070000000000003E-2</v>
      </c>
      <c r="O102" t="s">
        <v>7203</v>
      </c>
      <c r="P102">
        <v>1</v>
      </c>
      <c r="Q102" t="s">
        <v>49</v>
      </c>
      <c r="R102" t="s">
        <v>7204</v>
      </c>
      <c r="S102" t="s">
        <v>237</v>
      </c>
      <c r="T102" t="s">
        <v>7205</v>
      </c>
      <c r="U102" t="s">
        <v>30</v>
      </c>
      <c r="V102" t="s">
        <v>32</v>
      </c>
      <c r="W102" t="s">
        <v>43</v>
      </c>
      <c r="X102" t="s">
        <v>44</v>
      </c>
      <c r="Y102" t="s">
        <v>45</v>
      </c>
      <c r="Z102" t="s">
        <v>45</v>
      </c>
      <c r="AA102">
        <v>0</v>
      </c>
      <c r="AB102">
        <f t="shared" si="1"/>
        <v>0</v>
      </c>
      <c r="AC102">
        <v>2372812</v>
      </c>
      <c r="AD102" t="s">
        <v>7202</v>
      </c>
    </row>
    <row r="103" spans="1:30" x14ac:dyDescent="0.25">
      <c r="A103">
        <v>642</v>
      </c>
      <c r="B103">
        <v>2663130</v>
      </c>
      <c r="C103" t="s">
        <v>7206</v>
      </c>
      <c r="D103">
        <v>2663136</v>
      </c>
      <c r="E103">
        <v>1.3680000000000001</v>
      </c>
      <c r="F103">
        <v>4.5127694820000001E-2</v>
      </c>
      <c r="G103">
        <v>2663135</v>
      </c>
      <c r="H103">
        <v>0.67400000000000004</v>
      </c>
      <c r="I103">
        <v>8.8871580120000002E-2</v>
      </c>
      <c r="J103">
        <v>2.0299999999999998</v>
      </c>
      <c r="K103">
        <v>4.9790000000000001E-2</v>
      </c>
      <c r="L103">
        <v>12.29838</v>
      </c>
      <c r="M103">
        <v>2.4000000000000001E-4</v>
      </c>
      <c r="N103">
        <v>4.0480000000000002E-2</v>
      </c>
      <c r="O103" t="s">
        <v>7207</v>
      </c>
      <c r="P103">
        <v>3</v>
      </c>
      <c r="Q103" t="s">
        <v>28</v>
      </c>
      <c r="R103" t="s">
        <v>7208</v>
      </c>
      <c r="S103" t="s">
        <v>112</v>
      </c>
      <c r="T103" t="s">
        <v>7209</v>
      </c>
      <c r="U103" t="s">
        <v>6588</v>
      </c>
      <c r="V103" t="s">
        <v>31</v>
      </c>
      <c r="W103" t="s">
        <v>31</v>
      </c>
      <c r="X103" t="s">
        <v>51</v>
      </c>
      <c r="Y103" t="s">
        <v>52</v>
      </c>
      <c r="Z103" t="s">
        <v>45</v>
      </c>
      <c r="AA103">
        <v>0</v>
      </c>
      <c r="AB103">
        <f t="shared" si="1"/>
        <v>1</v>
      </c>
      <c r="AC103">
        <v>2663130</v>
      </c>
      <c r="AD103" t="s">
        <v>7206</v>
      </c>
    </row>
    <row r="104" spans="1:30" x14ac:dyDescent="0.25">
      <c r="A104">
        <v>653</v>
      </c>
      <c r="B104">
        <v>3851353</v>
      </c>
      <c r="C104" t="s">
        <v>7210</v>
      </c>
      <c r="D104">
        <v>3851364</v>
      </c>
      <c r="E104">
        <v>1.377</v>
      </c>
      <c r="F104">
        <v>4.5459214820000003E-2</v>
      </c>
      <c r="G104">
        <v>3851360</v>
      </c>
      <c r="H104">
        <v>0.60899999999999999</v>
      </c>
      <c r="I104">
        <v>7.6254442759999999E-2</v>
      </c>
      <c r="J104">
        <v>2.2629999999999999</v>
      </c>
      <c r="K104">
        <v>1.1440000000000001E-2</v>
      </c>
      <c r="L104">
        <v>12.11839</v>
      </c>
      <c r="M104">
        <v>4.2999999999999999E-4</v>
      </c>
      <c r="N104">
        <v>1.2019999999999999E-2</v>
      </c>
      <c r="O104" t="s">
        <v>7211</v>
      </c>
      <c r="P104">
        <v>19</v>
      </c>
      <c r="Q104" t="s">
        <v>28</v>
      </c>
      <c r="R104" t="s">
        <v>7212</v>
      </c>
      <c r="S104" t="s">
        <v>238</v>
      </c>
      <c r="T104" t="s">
        <v>7213</v>
      </c>
      <c r="U104" t="s">
        <v>112</v>
      </c>
      <c r="V104" t="s">
        <v>31</v>
      </c>
      <c r="W104" t="s">
        <v>31</v>
      </c>
      <c r="X104" t="s">
        <v>51</v>
      </c>
      <c r="Y104" t="s">
        <v>52</v>
      </c>
      <c r="Z104" t="s">
        <v>45</v>
      </c>
      <c r="AA104">
        <v>0</v>
      </c>
      <c r="AB104">
        <f t="shared" si="1"/>
        <v>1</v>
      </c>
      <c r="AC104">
        <v>3851353</v>
      </c>
      <c r="AD104" t="s">
        <v>7210</v>
      </c>
    </row>
    <row r="105" spans="1:30" x14ac:dyDescent="0.25">
      <c r="A105">
        <v>661</v>
      </c>
      <c r="B105">
        <v>3203935</v>
      </c>
      <c r="C105" t="s">
        <v>7214</v>
      </c>
      <c r="D105" t="s">
        <v>7215</v>
      </c>
      <c r="E105">
        <v>1.3680000000000001</v>
      </c>
      <c r="F105">
        <v>0.12408051164</v>
      </c>
      <c r="G105" t="s">
        <v>7216</v>
      </c>
      <c r="H105">
        <v>0.63200000000000001</v>
      </c>
      <c r="I105">
        <v>2.9351328959999999E-2</v>
      </c>
      <c r="J105">
        <v>2.165</v>
      </c>
      <c r="K105">
        <v>0.1583</v>
      </c>
      <c r="L105">
        <v>12.02088</v>
      </c>
      <c r="M105">
        <v>0</v>
      </c>
      <c r="N105">
        <v>1.0869999999999999E-2</v>
      </c>
      <c r="O105" t="s">
        <v>7217</v>
      </c>
      <c r="P105">
        <v>9</v>
      </c>
      <c r="Q105" t="s">
        <v>28</v>
      </c>
      <c r="R105" t="s">
        <v>7218</v>
      </c>
      <c r="S105" t="s">
        <v>7219</v>
      </c>
      <c r="T105" t="s">
        <v>7220</v>
      </c>
      <c r="U105" t="s">
        <v>7221</v>
      </c>
      <c r="V105" t="s">
        <v>31</v>
      </c>
      <c r="W105" t="s">
        <v>31</v>
      </c>
      <c r="X105" t="s">
        <v>33</v>
      </c>
      <c r="Y105" t="s">
        <v>34</v>
      </c>
      <c r="AA105">
        <v>0</v>
      </c>
      <c r="AB105">
        <f t="shared" si="1"/>
        <v>1</v>
      </c>
      <c r="AC105">
        <v>3203935</v>
      </c>
      <c r="AD105" t="s">
        <v>7214</v>
      </c>
    </row>
    <row r="106" spans="1:30" x14ac:dyDescent="0.25">
      <c r="A106">
        <v>666</v>
      </c>
      <c r="B106">
        <v>3863079</v>
      </c>
      <c r="C106" t="s">
        <v>6364</v>
      </c>
      <c r="D106">
        <v>3863084</v>
      </c>
      <c r="E106">
        <v>1.9630000000000001</v>
      </c>
      <c r="F106">
        <v>0.10288010441999999</v>
      </c>
      <c r="G106">
        <v>3863082</v>
      </c>
      <c r="H106">
        <v>0.78</v>
      </c>
      <c r="I106">
        <v>8.4768489079999995E-2</v>
      </c>
      <c r="J106">
        <v>2.5169999999999999</v>
      </c>
      <c r="K106">
        <v>2.095E-2</v>
      </c>
      <c r="L106">
        <v>11.97742</v>
      </c>
      <c r="M106">
        <v>2.0000000000000001E-4</v>
      </c>
      <c r="N106">
        <v>8.8699999999999994E-3</v>
      </c>
      <c r="O106" t="s">
        <v>6365</v>
      </c>
      <c r="P106">
        <v>19</v>
      </c>
      <c r="Q106" t="s">
        <v>28</v>
      </c>
      <c r="R106" t="s">
        <v>6366</v>
      </c>
      <c r="S106" t="s">
        <v>6367</v>
      </c>
      <c r="T106" t="s">
        <v>6368</v>
      </c>
      <c r="U106" t="s">
        <v>6369</v>
      </c>
      <c r="V106" t="s">
        <v>32</v>
      </c>
      <c r="W106" t="s">
        <v>43</v>
      </c>
      <c r="X106" t="s">
        <v>44</v>
      </c>
      <c r="Y106" t="s">
        <v>45</v>
      </c>
      <c r="Z106" t="s">
        <v>45</v>
      </c>
      <c r="AA106">
        <v>0</v>
      </c>
      <c r="AB106">
        <f t="shared" si="1"/>
        <v>0</v>
      </c>
      <c r="AC106">
        <v>3863079</v>
      </c>
      <c r="AD106" t="s">
        <v>6364</v>
      </c>
    </row>
    <row r="107" spans="1:30" x14ac:dyDescent="0.25">
      <c r="A107">
        <v>670</v>
      </c>
      <c r="B107">
        <v>2659560</v>
      </c>
      <c r="C107" t="s">
        <v>7222</v>
      </c>
      <c r="D107">
        <v>2659568</v>
      </c>
      <c r="E107">
        <v>1.413</v>
      </c>
      <c r="F107">
        <v>3.4017561600000003E-2</v>
      </c>
      <c r="G107">
        <v>2659563</v>
      </c>
      <c r="H107">
        <v>0.69899999999999995</v>
      </c>
      <c r="I107">
        <v>0.19650476648000001</v>
      </c>
      <c r="J107">
        <v>2.0209999999999999</v>
      </c>
      <c r="K107">
        <v>9.5100000000000004E-2</v>
      </c>
      <c r="L107">
        <v>11.954789999999999</v>
      </c>
      <c r="M107">
        <v>4.7699999999999999E-3</v>
      </c>
      <c r="N107">
        <v>2.8080000000000001E-2</v>
      </c>
      <c r="O107" t="s">
        <v>7223</v>
      </c>
      <c r="P107">
        <v>3</v>
      </c>
      <c r="Q107" t="s">
        <v>49</v>
      </c>
      <c r="R107" t="s">
        <v>7224</v>
      </c>
      <c r="S107" t="s">
        <v>7225</v>
      </c>
      <c r="T107" t="s">
        <v>7226</v>
      </c>
      <c r="U107" t="s">
        <v>191</v>
      </c>
      <c r="V107" t="s">
        <v>32</v>
      </c>
      <c r="W107" t="s">
        <v>43</v>
      </c>
      <c r="X107" t="s">
        <v>44</v>
      </c>
      <c r="Y107" t="s">
        <v>45</v>
      </c>
      <c r="Z107" t="s">
        <v>45</v>
      </c>
      <c r="AA107">
        <v>0</v>
      </c>
      <c r="AB107">
        <f t="shared" si="1"/>
        <v>0</v>
      </c>
      <c r="AC107">
        <v>2659560</v>
      </c>
      <c r="AD107" t="s">
        <v>7222</v>
      </c>
    </row>
    <row r="108" spans="1:30" x14ac:dyDescent="0.25">
      <c r="A108">
        <v>677</v>
      </c>
      <c r="B108">
        <v>2328387</v>
      </c>
      <c r="C108" t="s">
        <v>6370</v>
      </c>
      <c r="D108">
        <v>2328393</v>
      </c>
      <c r="E108">
        <v>1.591</v>
      </c>
      <c r="F108">
        <v>1.9526891588E-2</v>
      </c>
      <c r="G108" t="s">
        <v>6371</v>
      </c>
      <c r="H108">
        <v>0.81699999999999995</v>
      </c>
      <c r="I108">
        <v>3.9599255899999998E-2</v>
      </c>
      <c r="J108">
        <v>1.946</v>
      </c>
      <c r="K108">
        <v>3.0599999999999998E-3</v>
      </c>
      <c r="L108">
        <v>11.840159999999999</v>
      </c>
      <c r="M108">
        <v>1.7000000000000001E-4</v>
      </c>
      <c r="N108">
        <v>4.2999999999999999E-4</v>
      </c>
      <c r="O108" t="s">
        <v>6372</v>
      </c>
      <c r="P108">
        <v>1</v>
      </c>
      <c r="Q108" t="s">
        <v>49</v>
      </c>
      <c r="R108" t="s">
        <v>6373</v>
      </c>
      <c r="S108" t="s">
        <v>30</v>
      </c>
      <c r="T108" t="s">
        <v>6374</v>
      </c>
      <c r="U108" t="s">
        <v>6375</v>
      </c>
      <c r="V108" t="s">
        <v>31</v>
      </c>
      <c r="W108" t="s">
        <v>31</v>
      </c>
      <c r="X108" t="s">
        <v>51</v>
      </c>
      <c r="Y108" t="s">
        <v>52</v>
      </c>
      <c r="Z108" t="s">
        <v>45</v>
      </c>
      <c r="AA108">
        <v>0</v>
      </c>
      <c r="AB108">
        <f t="shared" si="1"/>
        <v>1</v>
      </c>
      <c r="AC108">
        <v>2328387</v>
      </c>
      <c r="AD108" t="s">
        <v>6370</v>
      </c>
    </row>
    <row r="109" spans="1:30" x14ac:dyDescent="0.25">
      <c r="A109">
        <v>688</v>
      </c>
      <c r="B109">
        <v>4017694</v>
      </c>
      <c r="C109" t="s">
        <v>7227</v>
      </c>
      <c r="D109">
        <v>4017703</v>
      </c>
      <c r="E109">
        <v>1.355</v>
      </c>
      <c r="F109">
        <v>0.23746621740000001</v>
      </c>
      <c r="G109" t="s">
        <v>7228</v>
      </c>
      <c r="H109">
        <v>0.76100000000000001</v>
      </c>
      <c r="I109">
        <v>8.6610174540000008E-3</v>
      </c>
      <c r="J109">
        <v>1.78</v>
      </c>
      <c r="K109">
        <v>8.7550000000000003E-2</v>
      </c>
      <c r="L109">
        <v>11.73272</v>
      </c>
      <c r="M109">
        <v>3.175E-2</v>
      </c>
      <c r="N109">
        <v>1.8159999999999999E-2</v>
      </c>
      <c r="O109" t="s">
        <v>7229</v>
      </c>
      <c r="P109" t="s">
        <v>194</v>
      </c>
      <c r="Q109" t="s">
        <v>28</v>
      </c>
      <c r="R109" t="s">
        <v>7230</v>
      </c>
      <c r="S109" t="s">
        <v>6802</v>
      </c>
      <c r="T109" t="s">
        <v>7231</v>
      </c>
      <c r="U109" t="s">
        <v>7232</v>
      </c>
      <c r="V109" t="s">
        <v>31</v>
      </c>
      <c r="W109" t="s">
        <v>32</v>
      </c>
      <c r="X109" t="s">
        <v>64</v>
      </c>
      <c r="Y109" t="s">
        <v>157</v>
      </c>
      <c r="Z109" t="s">
        <v>45</v>
      </c>
      <c r="AA109">
        <v>0</v>
      </c>
      <c r="AB109">
        <f t="shared" si="1"/>
        <v>1</v>
      </c>
      <c r="AC109">
        <v>4017694</v>
      </c>
      <c r="AD109" t="s">
        <v>7227</v>
      </c>
    </row>
    <row r="110" spans="1:30" x14ac:dyDescent="0.25">
      <c r="A110">
        <v>689</v>
      </c>
      <c r="B110">
        <v>4016428</v>
      </c>
      <c r="C110" t="s">
        <v>6376</v>
      </c>
      <c r="D110">
        <v>4016437</v>
      </c>
      <c r="E110">
        <v>1.39</v>
      </c>
      <c r="F110">
        <v>5.4120472960000002E-3</v>
      </c>
      <c r="G110" t="s">
        <v>6377</v>
      </c>
      <c r="H110">
        <v>0.17799999999999999</v>
      </c>
      <c r="I110" s="1">
        <v>3.3731737040000001E-6</v>
      </c>
      <c r="J110">
        <v>7.79</v>
      </c>
      <c r="K110">
        <v>5.8E-4</v>
      </c>
      <c r="L110">
        <v>11.727930000000001</v>
      </c>
      <c r="M110">
        <v>0</v>
      </c>
      <c r="N110">
        <v>0</v>
      </c>
      <c r="O110" t="s">
        <v>6378</v>
      </c>
      <c r="P110" t="s">
        <v>194</v>
      </c>
      <c r="Q110" t="s">
        <v>28</v>
      </c>
      <c r="R110" t="s">
        <v>6379</v>
      </c>
      <c r="S110" t="s">
        <v>142</v>
      </c>
      <c r="T110" t="s">
        <v>6380</v>
      </c>
      <c r="U110" t="s">
        <v>6381</v>
      </c>
      <c r="V110" t="s">
        <v>31</v>
      </c>
      <c r="W110" t="s">
        <v>31</v>
      </c>
      <c r="X110" t="s">
        <v>51</v>
      </c>
      <c r="Y110" t="s">
        <v>52</v>
      </c>
      <c r="Z110" t="s">
        <v>45</v>
      </c>
      <c r="AA110">
        <v>0</v>
      </c>
      <c r="AB110">
        <f t="shared" si="1"/>
        <v>1</v>
      </c>
      <c r="AC110">
        <v>4016428</v>
      </c>
      <c r="AD110" t="s">
        <v>6376</v>
      </c>
    </row>
    <row r="111" spans="1:30" x14ac:dyDescent="0.25">
      <c r="A111">
        <v>695</v>
      </c>
      <c r="B111">
        <v>3440568</v>
      </c>
      <c r="C111" t="s">
        <v>7233</v>
      </c>
      <c r="D111" t="s">
        <v>7234</v>
      </c>
      <c r="E111">
        <v>1.238</v>
      </c>
      <c r="F111">
        <v>4.868989034E-2</v>
      </c>
      <c r="G111">
        <v>3440575</v>
      </c>
      <c r="H111">
        <v>0.62</v>
      </c>
      <c r="I111">
        <v>0.13230126916000001</v>
      </c>
      <c r="J111">
        <v>1.9970000000000001</v>
      </c>
      <c r="K111">
        <v>7.0970000000000005E-2</v>
      </c>
      <c r="L111">
        <v>11.62415</v>
      </c>
      <c r="M111">
        <v>2.9E-4</v>
      </c>
      <c r="N111">
        <v>3.3149999999999999E-2</v>
      </c>
      <c r="O111" t="s">
        <v>7235</v>
      </c>
      <c r="P111">
        <v>12</v>
      </c>
      <c r="Q111" t="s">
        <v>28</v>
      </c>
      <c r="R111" t="s">
        <v>7236</v>
      </c>
      <c r="S111" t="s">
        <v>7237</v>
      </c>
      <c r="T111" t="s">
        <v>7238</v>
      </c>
      <c r="U111" t="s">
        <v>92</v>
      </c>
      <c r="V111" t="s">
        <v>31</v>
      </c>
      <c r="W111" t="s">
        <v>31</v>
      </c>
      <c r="X111" t="s">
        <v>33</v>
      </c>
      <c r="Y111" t="s">
        <v>71</v>
      </c>
      <c r="AA111">
        <v>0</v>
      </c>
      <c r="AB111">
        <f t="shared" si="1"/>
        <v>1</v>
      </c>
      <c r="AC111">
        <v>3440568</v>
      </c>
      <c r="AD111" t="s">
        <v>7233</v>
      </c>
    </row>
    <row r="112" spans="1:30" x14ac:dyDescent="0.25">
      <c r="A112">
        <v>696</v>
      </c>
      <c r="B112">
        <v>3388830</v>
      </c>
      <c r="C112" t="s">
        <v>6382</v>
      </c>
      <c r="D112" t="s">
        <v>6383</v>
      </c>
      <c r="E112">
        <v>7.2569999999999997</v>
      </c>
      <c r="F112" s="1">
        <v>1.8215247838E-6</v>
      </c>
      <c r="G112" t="s">
        <v>6384</v>
      </c>
      <c r="H112">
        <v>1.323</v>
      </c>
      <c r="I112">
        <v>8.7055750400000007E-2</v>
      </c>
      <c r="J112">
        <v>5.484</v>
      </c>
      <c r="K112">
        <v>1.32E-3</v>
      </c>
      <c r="L112">
        <v>11.6157</v>
      </c>
      <c r="M112">
        <v>1.0000000000000001E-5</v>
      </c>
      <c r="N112">
        <v>3.0000000000000001E-5</v>
      </c>
      <c r="O112" t="s">
        <v>6385</v>
      </c>
      <c r="P112">
        <v>11</v>
      </c>
      <c r="Q112" t="s">
        <v>28</v>
      </c>
      <c r="R112" t="s">
        <v>6386</v>
      </c>
      <c r="S112" t="s">
        <v>6387</v>
      </c>
      <c r="T112" t="s">
        <v>6388</v>
      </c>
      <c r="U112" t="s">
        <v>6389</v>
      </c>
      <c r="V112" t="s">
        <v>31</v>
      </c>
      <c r="W112" t="s">
        <v>31</v>
      </c>
      <c r="X112" t="s">
        <v>33</v>
      </c>
      <c r="Y112" t="s">
        <v>34</v>
      </c>
      <c r="AA112">
        <v>0</v>
      </c>
      <c r="AB112">
        <f t="shared" si="1"/>
        <v>1</v>
      </c>
      <c r="AC112">
        <v>3388830</v>
      </c>
      <c r="AD112" t="s">
        <v>6382</v>
      </c>
    </row>
    <row r="113" spans="1:30" x14ac:dyDescent="0.25">
      <c r="A113">
        <v>717</v>
      </c>
      <c r="B113">
        <v>3823583</v>
      </c>
      <c r="C113" t="s">
        <v>7239</v>
      </c>
      <c r="D113" t="s">
        <v>7240</v>
      </c>
      <c r="E113">
        <v>1.474</v>
      </c>
      <c r="F113">
        <v>5.7302143260000001E-2</v>
      </c>
      <c r="G113">
        <v>3823606</v>
      </c>
      <c r="H113">
        <v>0.76100000000000001</v>
      </c>
      <c r="I113">
        <v>9.3055908500000006E-2</v>
      </c>
      <c r="J113">
        <v>1.9359999999999999</v>
      </c>
      <c r="K113">
        <v>1.468E-2</v>
      </c>
      <c r="L113">
        <v>11.45792</v>
      </c>
      <c r="M113">
        <v>3.0000000000000001E-5</v>
      </c>
      <c r="N113">
        <v>2.8709999999999999E-2</v>
      </c>
      <c r="O113" t="s">
        <v>7241</v>
      </c>
      <c r="P113">
        <v>19</v>
      </c>
      <c r="Q113" t="s">
        <v>49</v>
      </c>
      <c r="R113" t="s">
        <v>7242</v>
      </c>
      <c r="S113" t="s">
        <v>7243</v>
      </c>
      <c r="T113" t="s">
        <v>7244</v>
      </c>
      <c r="U113" t="s">
        <v>246</v>
      </c>
      <c r="V113" t="s">
        <v>31</v>
      </c>
      <c r="W113" t="s">
        <v>31</v>
      </c>
      <c r="X113" t="s">
        <v>33</v>
      </c>
      <c r="Y113" t="s">
        <v>71</v>
      </c>
      <c r="AA113">
        <v>0</v>
      </c>
      <c r="AB113">
        <f t="shared" si="1"/>
        <v>1</v>
      </c>
      <c r="AC113">
        <v>3823583</v>
      </c>
      <c r="AD113" t="s">
        <v>7239</v>
      </c>
    </row>
    <row r="114" spans="1:30" x14ac:dyDescent="0.25">
      <c r="A114">
        <v>723</v>
      </c>
      <c r="B114">
        <v>2849056</v>
      </c>
      <c r="C114" t="s">
        <v>6390</v>
      </c>
      <c r="D114" t="s">
        <v>6391</v>
      </c>
      <c r="E114">
        <v>1.75</v>
      </c>
      <c r="F114">
        <v>5.4555347859999999E-2</v>
      </c>
      <c r="G114">
        <v>2849169</v>
      </c>
      <c r="H114">
        <v>0.48699999999999999</v>
      </c>
      <c r="I114">
        <v>1.3656492419999999E-2</v>
      </c>
      <c r="J114">
        <v>3.5950000000000002</v>
      </c>
      <c r="K114">
        <v>1.09E-3</v>
      </c>
      <c r="L114">
        <v>11.39879</v>
      </c>
      <c r="M114">
        <v>1.1E-4</v>
      </c>
      <c r="N114">
        <v>1.64E-3</v>
      </c>
      <c r="O114" t="s">
        <v>6392</v>
      </c>
      <c r="P114">
        <v>5</v>
      </c>
      <c r="Q114" t="s">
        <v>28</v>
      </c>
      <c r="R114" t="s">
        <v>6393</v>
      </c>
      <c r="S114" t="s">
        <v>6394</v>
      </c>
      <c r="T114" t="s">
        <v>6395</v>
      </c>
      <c r="U114" t="s">
        <v>6396</v>
      </c>
      <c r="V114" t="s">
        <v>31</v>
      </c>
      <c r="W114" t="s">
        <v>31</v>
      </c>
      <c r="X114" t="s">
        <v>33</v>
      </c>
      <c r="Y114" t="s">
        <v>71</v>
      </c>
      <c r="AA114">
        <v>0</v>
      </c>
      <c r="AB114">
        <f t="shared" si="1"/>
        <v>1</v>
      </c>
      <c r="AC114">
        <v>2849056</v>
      </c>
      <c r="AD114" t="s">
        <v>6390</v>
      </c>
    </row>
    <row r="115" spans="1:30" x14ac:dyDescent="0.25">
      <c r="A115">
        <v>725</v>
      </c>
      <c r="B115">
        <v>2855285</v>
      </c>
      <c r="C115" t="s">
        <v>6397</v>
      </c>
      <c r="D115">
        <v>2855305</v>
      </c>
      <c r="E115">
        <v>1.927</v>
      </c>
      <c r="F115">
        <v>0.1282035819</v>
      </c>
      <c r="G115" t="s">
        <v>6398</v>
      </c>
      <c r="H115">
        <v>0.30399999999999999</v>
      </c>
      <c r="I115">
        <v>2.1282704379999998E-3</v>
      </c>
      <c r="J115">
        <v>6.3460000000000001</v>
      </c>
      <c r="K115">
        <v>2.4670000000000001E-2</v>
      </c>
      <c r="L115">
        <v>11.3828</v>
      </c>
      <c r="M115">
        <v>4.0000000000000003E-5</v>
      </c>
      <c r="N115">
        <v>1.57E-3</v>
      </c>
      <c r="O115" t="s">
        <v>6399</v>
      </c>
      <c r="P115">
        <v>5</v>
      </c>
      <c r="Q115" t="s">
        <v>28</v>
      </c>
      <c r="R115" t="s">
        <v>6400</v>
      </c>
      <c r="S115" t="s">
        <v>30</v>
      </c>
      <c r="T115" t="s">
        <v>6401</v>
      </c>
      <c r="U115" t="s">
        <v>6402</v>
      </c>
      <c r="V115" t="s">
        <v>31</v>
      </c>
      <c r="W115" t="s">
        <v>31</v>
      </c>
      <c r="X115" t="s">
        <v>33</v>
      </c>
      <c r="Y115" t="s">
        <v>34</v>
      </c>
      <c r="AA115">
        <v>0</v>
      </c>
      <c r="AB115">
        <f t="shared" si="1"/>
        <v>1</v>
      </c>
      <c r="AC115">
        <v>2855285</v>
      </c>
      <c r="AD115" t="s">
        <v>6397</v>
      </c>
    </row>
    <row r="116" spans="1:30" x14ac:dyDescent="0.25">
      <c r="A116">
        <v>732</v>
      </c>
      <c r="B116">
        <v>2417016</v>
      </c>
      <c r="C116" t="s">
        <v>7245</v>
      </c>
      <c r="D116">
        <v>2417028</v>
      </c>
      <c r="E116">
        <v>1.9430000000000001</v>
      </c>
      <c r="F116">
        <v>0.16189784203999999</v>
      </c>
      <c r="G116">
        <v>2417050</v>
      </c>
      <c r="H116">
        <v>0.443</v>
      </c>
      <c r="I116">
        <v>9.88112456E-2</v>
      </c>
      <c r="J116">
        <v>4.3869999999999996</v>
      </c>
      <c r="K116">
        <v>7.3349999999999999E-2</v>
      </c>
      <c r="L116">
        <v>11.284230000000001</v>
      </c>
      <c r="M116">
        <v>2.2440000000000002E-2</v>
      </c>
      <c r="N116">
        <v>8.6899999999999998E-3</v>
      </c>
      <c r="O116" t="s">
        <v>7246</v>
      </c>
      <c r="P116">
        <v>1</v>
      </c>
      <c r="Q116" t="s">
        <v>28</v>
      </c>
      <c r="R116" t="s">
        <v>7247</v>
      </c>
      <c r="S116" t="s">
        <v>130</v>
      </c>
      <c r="T116" t="s">
        <v>7248</v>
      </c>
      <c r="U116" t="s">
        <v>6519</v>
      </c>
      <c r="V116" t="s">
        <v>32</v>
      </c>
      <c r="W116" t="s">
        <v>43</v>
      </c>
      <c r="X116" t="s">
        <v>44</v>
      </c>
      <c r="Y116" t="s">
        <v>45</v>
      </c>
      <c r="Z116" t="s">
        <v>45</v>
      </c>
      <c r="AA116">
        <v>0</v>
      </c>
      <c r="AB116">
        <f t="shared" si="1"/>
        <v>0</v>
      </c>
      <c r="AC116">
        <v>2417016</v>
      </c>
      <c r="AD116" t="s">
        <v>7245</v>
      </c>
    </row>
    <row r="117" spans="1:30" x14ac:dyDescent="0.25">
      <c r="A117">
        <v>741</v>
      </c>
      <c r="B117">
        <v>3722806</v>
      </c>
      <c r="C117" t="s">
        <v>7249</v>
      </c>
      <c r="D117">
        <v>3722813</v>
      </c>
      <c r="E117">
        <v>1.5189999999999999</v>
      </c>
      <c r="F117">
        <v>0.12138747885999999</v>
      </c>
      <c r="G117">
        <v>3722814</v>
      </c>
      <c r="H117">
        <v>0.54600000000000004</v>
      </c>
      <c r="I117">
        <v>4.8684787440000002E-2</v>
      </c>
      <c r="J117">
        <v>2.7829999999999999</v>
      </c>
      <c r="K117">
        <v>7.0129999999999998E-2</v>
      </c>
      <c r="L117">
        <v>11.200900000000001</v>
      </c>
      <c r="M117">
        <v>6.9999999999999994E-5</v>
      </c>
      <c r="N117">
        <v>2.393E-2</v>
      </c>
      <c r="O117" t="s">
        <v>7250</v>
      </c>
      <c r="P117">
        <v>17</v>
      </c>
      <c r="Q117" t="s">
        <v>49</v>
      </c>
      <c r="R117" t="s">
        <v>7251</v>
      </c>
      <c r="S117" t="s">
        <v>228</v>
      </c>
      <c r="T117" t="s">
        <v>7252</v>
      </c>
      <c r="U117" t="s">
        <v>30</v>
      </c>
      <c r="V117" t="s">
        <v>32</v>
      </c>
      <c r="W117" t="s">
        <v>43</v>
      </c>
      <c r="X117" t="s">
        <v>44</v>
      </c>
      <c r="Y117" t="s">
        <v>45</v>
      </c>
      <c r="Z117" t="s">
        <v>45</v>
      </c>
      <c r="AA117">
        <v>0</v>
      </c>
      <c r="AB117">
        <f t="shared" si="1"/>
        <v>0</v>
      </c>
      <c r="AC117">
        <v>3722806</v>
      </c>
      <c r="AD117" t="s">
        <v>7249</v>
      </c>
    </row>
    <row r="118" spans="1:30" x14ac:dyDescent="0.25">
      <c r="A118">
        <v>747</v>
      </c>
      <c r="B118">
        <v>3332576</v>
      </c>
      <c r="C118" t="s">
        <v>7253</v>
      </c>
      <c r="D118">
        <v>3332595</v>
      </c>
      <c r="E118">
        <v>1.613</v>
      </c>
      <c r="F118">
        <v>4.7320839220000001E-2</v>
      </c>
      <c r="G118">
        <v>3332590</v>
      </c>
      <c r="H118">
        <v>0.69299999999999995</v>
      </c>
      <c r="I118">
        <v>6.1903470119999998E-2</v>
      </c>
      <c r="J118">
        <v>2.327</v>
      </c>
      <c r="K118">
        <v>5.0200000000000002E-3</v>
      </c>
      <c r="L118">
        <v>11.13097</v>
      </c>
      <c r="M118">
        <v>2.3000000000000001E-4</v>
      </c>
      <c r="N118">
        <v>3.6639999999999999E-2</v>
      </c>
      <c r="O118" t="s">
        <v>7254</v>
      </c>
      <c r="P118">
        <v>11</v>
      </c>
      <c r="Q118" t="s">
        <v>49</v>
      </c>
      <c r="R118" t="s">
        <v>7255</v>
      </c>
      <c r="S118" t="s">
        <v>264</v>
      </c>
      <c r="T118" t="s">
        <v>7256</v>
      </c>
      <c r="U118" t="s">
        <v>224</v>
      </c>
      <c r="V118" t="s">
        <v>32</v>
      </c>
      <c r="W118" t="s">
        <v>43</v>
      </c>
      <c r="X118" t="s">
        <v>44</v>
      </c>
      <c r="Y118" t="s">
        <v>45</v>
      </c>
      <c r="Z118" t="s">
        <v>45</v>
      </c>
      <c r="AA118">
        <v>0</v>
      </c>
      <c r="AB118">
        <f t="shared" si="1"/>
        <v>0</v>
      </c>
      <c r="AC118">
        <v>3332576</v>
      </c>
      <c r="AD118" t="s">
        <v>7253</v>
      </c>
    </row>
    <row r="119" spans="1:30" x14ac:dyDescent="0.25">
      <c r="A119">
        <v>749</v>
      </c>
      <c r="B119">
        <v>3416353</v>
      </c>
      <c r="C119" t="s">
        <v>7257</v>
      </c>
      <c r="D119">
        <v>3416356</v>
      </c>
      <c r="E119">
        <v>1.5389999999999999</v>
      </c>
      <c r="F119">
        <v>8.1210890399999999E-2</v>
      </c>
      <c r="G119">
        <v>3416358</v>
      </c>
      <c r="H119">
        <v>0.65700000000000003</v>
      </c>
      <c r="I119">
        <v>5.2135728559999997E-2</v>
      </c>
      <c r="J119">
        <v>2.34</v>
      </c>
      <c r="K119">
        <v>3.9350000000000003E-2</v>
      </c>
      <c r="L119">
        <v>11.128880000000001</v>
      </c>
      <c r="M119">
        <v>4.4000000000000002E-4</v>
      </c>
      <c r="N119">
        <v>2.1129999999999999E-2</v>
      </c>
      <c r="O119" t="s">
        <v>7258</v>
      </c>
      <c r="P119">
        <v>12</v>
      </c>
      <c r="Q119" t="s">
        <v>49</v>
      </c>
      <c r="R119" t="s">
        <v>7259</v>
      </c>
      <c r="S119" t="s">
        <v>7260</v>
      </c>
      <c r="T119" t="s">
        <v>7261</v>
      </c>
      <c r="U119" t="s">
        <v>7262</v>
      </c>
      <c r="V119" t="s">
        <v>31</v>
      </c>
      <c r="W119" t="s">
        <v>31</v>
      </c>
      <c r="X119" t="s">
        <v>51</v>
      </c>
      <c r="Y119" t="s">
        <v>52</v>
      </c>
      <c r="Z119" t="s">
        <v>45</v>
      </c>
      <c r="AA119">
        <v>0</v>
      </c>
      <c r="AB119">
        <f t="shared" si="1"/>
        <v>1</v>
      </c>
      <c r="AC119">
        <v>3416353</v>
      </c>
      <c r="AD119" t="s">
        <v>7257</v>
      </c>
    </row>
    <row r="120" spans="1:30" x14ac:dyDescent="0.25">
      <c r="A120">
        <v>752</v>
      </c>
      <c r="B120">
        <v>3901387</v>
      </c>
      <c r="C120" t="s">
        <v>7263</v>
      </c>
      <c r="D120">
        <v>3901399</v>
      </c>
      <c r="E120">
        <v>1.589</v>
      </c>
      <c r="F120">
        <v>7.9481567180000004E-2</v>
      </c>
      <c r="G120">
        <v>3901398</v>
      </c>
      <c r="H120">
        <v>0.44800000000000001</v>
      </c>
      <c r="I120">
        <v>4.0887854979999999E-2</v>
      </c>
      <c r="J120">
        <v>3.5510000000000002</v>
      </c>
      <c r="K120">
        <v>3.3070000000000002E-2</v>
      </c>
      <c r="L120">
        <v>11.059480000000001</v>
      </c>
      <c r="M120">
        <v>2.4000000000000001E-4</v>
      </c>
      <c r="N120">
        <v>1.392E-2</v>
      </c>
      <c r="O120" t="s">
        <v>7264</v>
      </c>
      <c r="P120">
        <v>20</v>
      </c>
      <c r="Q120" t="s">
        <v>28</v>
      </c>
      <c r="R120" t="s">
        <v>7265</v>
      </c>
      <c r="S120" t="s">
        <v>127</v>
      </c>
      <c r="T120" t="s">
        <v>7266</v>
      </c>
      <c r="U120" t="s">
        <v>6419</v>
      </c>
      <c r="V120" t="s">
        <v>31</v>
      </c>
      <c r="W120" t="s">
        <v>31</v>
      </c>
      <c r="X120" t="s">
        <v>51</v>
      </c>
      <c r="Y120" t="s">
        <v>52</v>
      </c>
      <c r="Z120" t="s">
        <v>45</v>
      </c>
      <c r="AA120">
        <v>0</v>
      </c>
      <c r="AB120">
        <f t="shared" si="1"/>
        <v>1</v>
      </c>
      <c r="AC120">
        <v>3901387</v>
      </c>
      <c r="AD120" t="s">
        <v>7263</v>
      </c>
    </row>
    <row r="121" spans="1:30" x14ac:dyDescent="0.25">
      <c r="A121">
        <v>757</v>
      </c>
      <c r="B121">
        <v>2869880</v>
      </c>
      <c r="C121" t="s">
        <v>165</v>
      </c>
      <c r="D121" t="s">
        <v>6403</v>
      </c>
      <c r="E121">
        <v>1.401</v>
      </c>
      <c r="F121">
        <v>0.19295401824</v>
      </c>
      <c r="G121" t="s">
        <v>166</v>
      </c>
      <c r="H121">
        <v>0.40200000000000002</v>
      </c>
      <c r="I121" s="1">
        <v>2.922960706E-5</v>
      </c>
      <c r="J121">
        <v>3.4830000000000001</v>
      </c>
      <c r="K121">
        <v>6.7099999999999998E-3</v>
      </c>
      <c r="L121">
        <v>11.01244</v>
      </c>
      <c r="M121">
        <v>0</v>
      </c>
      <c r="N121">
        <v>3.2000000000000003E-4</v>
      </c>
      <c r="O121" t="s">
        <v>167</v>
      </c>
      <c r="P121">
        <v>5</v>
      </c>
      <c r="Q121" t="s">
        <v>28</v>
      </c>
      <c r="R121" t="s">
        <v>6404</v>
      </c>
      <c r="S121" t="s">
        <v>6405</v>
      </c>
      <c r="T121" t="s">
        <v>169</v>
      </c>
      <c r="U121" t="s">
        <v>170</v>
      </c>
      <c r="V121" t="s">
        <v>31</v>
      </c>
      <c r="W121" t="s">
        <v>31</v>
      </c>
      <c r="X121" t="s">
        <v>51</v>
      </c>
      <c r="Y121" t="s">
        <v>52</v>
      </c>
      <c r="Z121" t="s">
        <v>45</v>
      </c>
      <c r="AA121">
        <v>0</v>
      </c>
      <c r="AB121">
        <f t="shared" si="1"/>
        <v>1</v>
      </c>
      <c r="AC121">
        <v>2869880</v>
      </c>
      <c r="AD121" t="s">
        <v>165</v>
      </c>
    </row>
    <row r="122" spans="1:30" x14ac:dyDescent="0.25">
      <c r="A122">
        <v>766</v>
      </c>
      <c r="B122">
        <v>3383130</v>
      </c>
      <c r="C122" t="s">
        <v>7267</v>
      </c>
      <c r="D122">
        <v>3383137</v>
      </c>
      <c r="E122">
        <v>1.173</v>
      </c>
      <c r="F122">
        <v>1.8734771300000001E-2</v>
      </c>
      <c r="G122" t="s">
        <v>7268</v>
      </c>
      <c r="H122">
        <v>0.46100000000000002</v>
      </c>
      <c r="I122">
        <v>2.0369956800000001E-3</v>
      </c>
      <c r="J122">
        <v>2.5419999999999998</v>
      </c>
      <c r="K122">
        <v>1.6619999999999999E-2</v>
      </c>
      <c r="L122">
        <v>10.93107</v>
      </c>
      <c r="M122">
        <v>1.0000000000000001E-5</v>
      </c>
      <c r="N122">
        <v>1.155E-2</v>
      </c>
      <c r="O122" t="s">
        <v>7269</v>
      </c>
      <c r="P122">
        <v>11</v>
      </c>
      <c r="Q122" t="s">
        <v>28</v>
      </c>
      <c r="R122" t="s">
        <v>7270</v>
      </c>
      <c r="S122" t="s">
        <v>149</v>
      </c>
      <c r="T122" t="s">
        <v>7271</v>
      </c>
      <c r="U122" t="s">
        <v>7272</v>
      </c>
      <c r="V122" t="s">
        <v>31</v>
      </c>
      <c r="W122" t="s">
        <v>31</v>
      </c>
      <c r="X122" t="s">
        <v>51</v>
      </c>
      <c r="Y122" t="s">
        <v>52</v>
      </c>
      <c r="Z122" t="s">
        <v>45</v>
      </c>
      <c r="AA122">
        <v>0</v>
      </c>
      <c r="AB122">
        <f t="shared" si="1"/>
        <v>1</v>
      </c>
      <c r="AC122">
        <v>3383130</v>
      </c>
      <c r="AD122" t="s">
        <v>7267</v>
      </c>
    </row>
    <row r="123" spans="1:30" x14ac:dyDescent="0.25">
      <c r="A123">
        <v>772</v>
      </c>
      <c r="B123">
        <v>3672646</v>
      </c>
      <c r="C123" t="s">
        <v>85</v>
      </c>
      <c r="D123" t="s">
        <v>86</v>
      </c>
      <c r="E123">
        <v>1.417</v>
      </c>
      <c r="F123">
        <v>4.2207364740000003E-2</v>
      </c>
      <c r="G123" t="s">
        <v>6406</v>
      </c>
      <c r="H123">
        <v>0.39800000000000002</v>
      </c>
      <c r="I123">
        <v>4.5083707859999998E-4</v>
      </c>
      <c r="J123">
        <v>3.5630000000000002</v>
      </c>
      <c r="K123">
        <v>3.2000000000000003E-4</v>
      </c>
      <c r="L123">
        <v>10.830360000000001</v>
      </c>
      <c r="M123">
        <v>0</v>
      </c>
      <c r="N123">
        <v>3.3899999999999998E-3</v>
      </c>
      <c r="O123" t="s">
        <v>87</v>
      </c>
      <c r="P123">
        <v>16</v>
      </c>
      <c r="Q123" t="s">
        <v>49</v>
      </c>
      <c r="R123" t="s">
        <v>88</v>
      </c>
      <c r="S123" t="s">
        <v>89</v>
      </c>
      <c r="T123" t="s">
        <v>6407</v>
      </c>
      <c r="U123" t="s">
        <v>6408</v>
      </c>
      <c r="V123" t="s">
        <v>31</v>
      </c>
      <c r="W123" t="s">
        <v>32</v>
      </c>
      <c r="X123" t="s">
        <v>33</v>
      </c>
      <c r="Y123" t="s">
        <v>34</v>
      </c>
      <c r="Z123" t="s">
        <v>35</v>
      </c>
      <c r="AA123">
        <v>1</v>
      </c>
      <c r="AB123">
        <f t="shared" si="1"/>
        <v>1</v>
      </c>
      <c r="AC123">
        <v>3672646</v>
      </c>
      <c r="AD123" t="s">
        <v>85</v>
      </c>
    </row>
    <row r="124" spans="1:30" x14ac:dyDescent="0.25">
      <c r="A124">
        <v>784</v>
      </c>
      <c r="B124">
        <v>4018194</v>
      </c>
      <c r="C124" t="s">
        <v>7273</v>
      </c>
      <c r="D124">
        <v>4018199</v>
      </c>
      <c r="E124">
        <v>1.2749999999999999</v>
      </c>
      <c r="F124">
        <v>9.4843177919999994E-2</v>
      </c>
      <c r="G124">
        <v>4018211</v>
      </c>
      <c r="H124">
        <v>0.69599999999999995</v>
      </c>
      <c r="I124">
        <v>7.0924724179999996E-2</v>
      </c>
      <c r="J124">
        <v>1.8320000000000001</v>
      </c>
      <c r="K124">
        <v>3.0640000000000001E-2</v>
      </c>
      <c r="L124">
        <v>10.68759</v>
      </c>
      <c r="M124">
        <v>1.32E-3</v>
      </c>
      <c r="N124">
        <v>1.154E-2</v>
      </c>
      <c r="O124" t="s">
        <v>7274</v>
      </c>
      <c r="P124" t="s">
        <v>194</v>
      </c>
      <c r="Q124" t="s">
        <v>28</v>
      </c>
      <c r="R124" t="s">
        <v>7275</v>
      </c>
      <c r="S124" t="s">
        <v>150</v>
      </c>
      <c r="T124" t="s">
        <v>7276</v>
      </c>
      <c r="U124" t="s">
        <v>75</v>
      </c>
      <c r="V124" t="s">
        <v>31</v>
      </c>
      <c r="W124" t="s">
        <v>31</v>
      </c>
      <c r="X124" t="s">
        <v>51</v>
      </c>
      <c r="Y124" t="s">
        <v>77</v>
      </c>
      <c r="Z124" t="s">
        <v>45</v>
      </c>
      <c r="AA124">
        <v>0</v>
      </c>
      <c r="AB124">
        <f t="shared" si="1"/>
        <v>1</v>
      </c>
      <c r="AC124">
        <v>4018194</v>
      </c>
      <c r="AD124" t="s">
        <v>7273</v>
      </c>
    </row>
    <row r="125" spans="1:30" x14ac:dyDescent="0.25">
      <c r="A125">
        <v>797</v>
      </c>
      <c r="B125">
        <v>2679406</v>
      </c>
      <c r="C125" t="s">
        <v>7277</v>
      </c>
      <c r="D125" t="s">
        <v>7278</v>
      </c>
      <c r="E125">
        <v>1.2609999999999999</v>
      </c>
      <c r="F125">
        <v>0.11713972538</v>
      </c>
      <c r="G125">
        <v>2679481</v>
      </c>
      <c r="H125">
        <v>0.63700000000000001</v>
      </c>
      <c r="I125">
        <v>2.9767437920000001E-2</v>
      </c>
      <c r="J125">
        <v>1.982</v>
      </c>
      <c r="K125">
        <v>3.9640000000000002E-2</v>
      </c>
      <c r="L125">
        <v>10.474170000000001</v>
      </c>
      <c r="M125">
        <v>6.0000000000000002E-5</v>
      </c>
      <c r="N125">
        <v>1.84E-2</v>
      </c>
      <c r="O125" t="s">
        <v>7279</v>
      </c>
      <c r="P125">
        <v>3</v>
      </c>
      <c r="Q125" t="s">
        <v>28</v>
      </c>
      <c r="R125" t="s">
        <v>7280</v>
      </c>
      <c r="S125" t="s">
        <v>7281</v>
      </c>
      <c r="T125" t="s">
        <v>7282</v>
      </c>
      <c r="U125" t="s">
        <v>47</v>
      </c>
      <c r="V125" t="s">
        <v>31</v>
      </c>
      <c r="W125" t="s">
        <v>31</v>
      </c>
      <c r="X125" t="s">
        <v>33</v>
      </c>
      <c r="Y125" t="s">
        <v>71</v>
      </c>
      <c r="AA125">
        <v>0</v>
      </c>
      <c r="AB125">
        <f t="shared" si="1"/>
        <v>1</v>
      </c>
      <c r="AC125">
        <v>2679406</v>
      </c>
      <c r="AD125" t="s">
        <v>7277</v>
      </c>
    </row>
    <row r="126" spans="1:30" x14ac:dyDescent="0.25">
      <c r="A126">
        <v>803</v>
      </c>
      <c r="B126">
        <v>3678231</v>
      </c>
      <c r="C126" t="s">
        <v>7283</v>
      </c>
      <c r="D126">
        <v>3678248</v>
      </c>
      <c r="E126">
        <v>1.651</v>
      </c>
      <c r="F126">
        <v>0.12738061783999999</v>
      </c>
      <c r="G126" t="s">
        <v>7284</v>
      </c>
      <c r="H126">
        <v>0.70199999999999996</v>
      </c>
      <c r="I126">
        <v>4.7944965919999999E-2</v>
      </c>
      <c r="J126">
        <v>2.351</v>
      </c>
      <c r="K126">
        <v>8.0000000000000002E-3</v>
      </c>
      <c r="L126">
        <v>10.38433</v>
      </c>
      <c r="M126">
        <v>5.0000000000000002E-5</v>
      </c>
      <c r="N126">
        <v>1.3180000000000001E-2</v>
      </c>
      <c r="O126" t="s">
        <v>7285</v>
      </c>
      <c r="P126">
        <v>16</v>
      </c>
      <c r="Q126" t="s">
        <v>28</v>
      </c>
      <c r="R126" t="s">
        <v>7286</v>
      </c>
      <c r="S126" t="s">
        <v>6552</v>
      </c>
      <c r="T126" t="s">
        <v>7287</v>
      </c>
      <c r="U126" t="s">
        <v>7288</v>
      </c>
      <c r="V126" t="s">
        <v>31</v>
      </c>
      <c r="W126" t="s">
        <v>31</v>
      </c>
      <c r="X126" t="s">
        <v>38</v>
      </c>
      <c r="Y126" t="s">
        <v>39</v>
      </c>
      <c r="Z126" t="s">
        <v>40</v>
      </c>
      <c r="AA126">
        <v>0</v>
      </c>
      <c r="AB126">
        <f t="shared" si="1"/>
        <v>1</v>
      </c>
      <c r="AC126">
        <v>3678231</v>
      </c>
      <c r="AD126" t="s">
        <v>7283</v>
      </c>
    </row>
    <row r="127" spans="1:30" x14ac:dyDescent="0.25">
      <c r="A127">
        <v>807</v>
      </c>
      <c r="B127">
        <v>3784999</v>
      </c>
      <c r="C127" t="s">
        <v>6409</v>
      </c>
      <c r="D127">
        <v>3785000</v>
      </c>
      <c r="E127">
        <v>1.7010000000000001</v>
      </c>
      <c r="F127">
        <v>6.6874123820000004E-3</v>
      </c>
      <c r="G127" t="s">
        <v>6410</v>
      </c>
      <c r="H127">
        <v>0.78300000000000003</v>
      </c>
      <c r="I127">
        <v>7.2617842160000003E-3</v>
      </c>
      <c r="J127">
        <v>2.1720000000000002</v>
      </c>
      <c r="K127">
        <v>2.1099999999999999E-3</v>
      </c>
      <c r="L127">
        <v>10.35162</v>
      </c>
      <c r="M127">
        <v>9.0000000000000006E-5</v>
      </c>
      <c r="N127">
        <v>2.31E-3</v>
      </c>
      <c r="O127" t="s">
        <v>6411</v>
      </c>
      <c r="P127">
        <v>18</v>
      </c>
      <c r="Q127" t="s">
        <v>49</v>
      </c>
      <c r="R127" t="s">
        <v>6412</v>
      </c>
      <c r="S127" t="s">
        <v>112</v>
      </c>
      <c r="T127" t="s">
        <v>6413</v>
      </c>
      <c r="U127" t="s">
        <v>6414</v>
      </c>
      <c r="V127" t="s">
        <v>31</v>
      </c>
      <c r="W127" t="s">
        <v>31</v>
      </c>
      <c r="X127" t="s">
        <v>51</v>
      </c>
      <c r="Y127" t="s">
        <v>52</v>
      </c>
      <c r="Z127" t="s">
        <v>45</v>
      </c>
      <c r="AA127">
        <v>0</v>
      </c>
      <c r="AB127">
        <f t="shared" si="1"/>
        <v>1</v>
      </c>
      <c r="AC127">
        <v>3784999</v>
      </c>
      <c r="AD127" t="s">
        <v>6409</v>
      </c>
    </row>
    <row r="128" spans="1:30" x14ac:dyDescent="0.25">
      <c r="A128">
        <v>808</v>
      </c>
      <c r="B128">
        <v>2570291</v>
      </c>
      <c r="C128" t="s">
        <v>6415</v>
      </c>
      <c r="D128">
        <v>2570298</v>
      </c>
      <c r="E128">
        <v>1.794</v>
      </c>
      <c r="F128">
        <v>3.4194014879999998E-2</v>
      </c>
      <c r="G128">
        <v>2570301</v>
      </c>
      <c r="H128">
        <v>0.72399999999999998</v>
      </c>
      <c r="I128">
        <v>4.4848990239999997E-2</v>
      </c>
      <c r="J128">
        <v>2.4790000000000001</v>
      </c>
      <c r="K128">
        <v>1.9050000000000001E-2</v>
      </c>
      <c r="L128">
        <v>10.333410000000001</v>
      </c>
      <c r="M128">
        <v>1.4999999999999999E-4</v>
      </c>
      <c r="N128">
        <v>1.1100000000000001E-3</v>
      </c>
      <c r="O128" t="s">
        <v>6416</v>
      </c>
      <c r="P128">
        <v>2</v>
      </c>
      <c r="Q128" t="s">
        <v>28</v>
      </c>
      <c r="R128" t="s">
        <v>6417</v>
      </c>
      <c r="S128" t="s">
        <v>30</v>
      </c>
      <c r="T128" t="s">
        <v>6418</v>
      </c>
      <c r="U128" t="s">
        <v>6419</v>
      </c>
      <c r="V128" t="s">
        <v>31</v>
      </c>
      <c r="W128" t="s">
        <v>32</v>
      </c>
      <c r="X128" t="s">
        <v>64</v>
      </c>
      <c r="Y128" t="s">
        <v>65</v>
      </c>
      <c r="Z128" t="s">
        <v>45</v>
      </c>
      <c r="AA128">
        <v>0</v>
      </c>
      <c r="AB128">
        <f t="shared" si="1"/>
        <v>1</v>
      </c>
      <c r="AC128">
        <v>2570291</v>
      </c>
      <c r="AD128" t="s">
        <v>6415</v>
      </c>
    </row>
    <row r="129" spans="1:30" x14ac:dyDescent="0.25">
      <c r="A129">
        <v>813</v>
      </c>
      <c r="B129">
        <v>3753690</v>
      </c>
      <c r="C129" t="s">
        <v>6420</v>
      </c>
      <c r="D129">
        <v>3753694</v>
      </c>
      <c r="E129">
        <v>1.7549999999999999</v>
      </c>
      <c r="F129">
        <v>4.4988325820000001E-2</v>
      </c>
      <c r="G129" t="s">
        <v>6421</v>
      </c>
      <c r="H129">
        <v>0.78500000000000003</v>
      </c>
      <c r="I129">
        <v>0.10581759832</v>
      </c>
      <c r="J129">
        <v>2.2360000000000002</v>
      </c>
      <c r="K129">
        <v>7.0910000000000001E-2</v>
      </c>
      <c r="L129">
        <v>10.28903</v>
      </c>
      <c r="M129">
        <v>1.4999999999999999E-4</v>
      </c>
      <c r="N129">
        <v>9.2800000000000001E-3</v>
      </c>
      <c r="O129" t="s">
        <v>6422</v>
      </c>
      <c r="P129">
        <v>17</v>
      </c>
      <c r="Q129" t="s">
        <v>28</v>
      </c>
      <c r="R129" t="s">
        <v>6423</v>
      </c>
      <c r="S129" t="s">
        <v>6424</v>
      </c>
      <c r="T129" t="s">
        <v>6425</v>
      </c>
      <c r="U129" t="s">
        <v>6426</v>
      </c>
      <c r="V129" t="s">
        <v>31</v>
      </c>
      <c r="W129" t="s">
        <v>31</v>
      </c>
      <c r="X129" t="s">
        <v>51</v>
      </c>
      <c r="Y129" t="s">
        <v>77</v>
      </c>
      <c r="Z129" t="s">
        <v>45</v>
      </c>
      <c r="AA129">
        <v>0</v>
      </c>
      <c r="AB129">
        <f t="shared" si="1"/>
        <v>1</v>
      </c>
      <c r="AC129">
        <v>3753690</v>
      </c>
      <c r="AD129" t="s">
        <v>6420</v>
      </c>
    </row>
    <row r="130" spans="1:30" x14ac:dyDescent="0.25">
      <c r="A130">
        <v>824</v>
      </c>
      <c r="B130">
        <v>3333647</v>
      </c>
      <c r="C130" t="s">
        <v>113</v>
      </c>
      <c r="D130">
        <v>3333648</v>
      </c>
      <c r="E130">
        <v>1.3919999999999999</v>
      </c>
      <c r="F130">
        <v>8.3850095459999996E-2</v>
      </c>
      <c r="G130" t="s">
        <v>7289</v>
      </c>
      <c r="H130">
        <v>0.70399999999999996</v>
      </c>
      <c r="I130">
        <v>3.5755133540000001E-3</v>
      </c>
      <c r="J130">
        <v>1.976</v>
      </c>
      <c r="K130">
        <v>3.4770000000000002E-2</v>
      </c>
      <c r="L130">
        <v>10.19393</v>
      </c>
      <c r="M130">
        <v>0</v>
      </c>
      <c r="N130">
        <v>1.529E-2</v>
      </c>
      <c r="O130" t="s">
        <v>114</v>
      </c>
      <c r="P130">
        <v>11</v>
      </c>
      <c r="Q130" t="s">
        <v>49</v>
      </c>
      <c r="R130" t="s">
        <v>7290</v>
      </c>
      <c r="S130" t="s">
        <v>130</v>
      </c>
      <c r="T130" t="s">
        <v>7291</v>
      </c>
      <c r="U130" t="s">
        <v>7292</v>
      </c>
      <c r="V130" t="s">
        <v>31</v>
      </c>
      <c r="W130" t="s">
        <v>31</v>
      </c>
      <c r="X130" t="s">
        <v>51</v>
      </c>
      <c r="Y130" t="s">
        <v>52</v>
      </c>
      <c r="Z130" t="s">
        <v>45</v>
      </c>
      <c r="AA130">
        <v>0</v>
      </c>
      <c r="AB130">
        <f t="shared" si="1"/>
        <v>1</v>
      </c>
      <c r="AC130">
        <v>3333647</v>
      </c>
      <c r="AD130" t="s">
        <v>113</v>
      </c>
    </row>
    <row r="131" spans="1:30" x14ac:dyDescent="0.25">
      <c r="A131">
        <v>825</v>
      </c>
      <c r="B131">
        <v>3290649</v>
      </c>
      <c r="C131" t="s">
        <v>6427</v>
      </c>
      <c r="D131">
        <v>3290712</v>
      </c>
      <c r="E131">
        <v>1.3959999999999999</v>
      </c>
      <c r="F131">
        <v>1.7899548868E-2</v>
      </c>
      <c r="G131">
        <v>3290702</v>
      </c>
      <c r="H131">
        <v>0.72699999999999998</v>
      </c>
      <c r="I131">
        <v>2.8463192139999999E-2</v>
      </c>
      <c r="J131">
        <v>1.921</v>
      </c>
      <c r="K131">
        <v>2.7200000000000002E-3</v>
      </c>
      <c r="L131">
        <v>10.188040000000001</v>
      </c>
      <c r="M131">
        <v>4.2000000000000002E-4</v>
      </c>
      <c r="N131">
        <v>7.9699999999999997E-3</v>
      </c>
      <c r="O131" t="s">
        <v>6428</v>
      </c>
      <c r="P131">
        <v>10</v>
      </c>
      <c r="Q131" t="s">
        <v>28</v>
      </c>
      <c r="R131" t="s">
        <v>6429</v>
      </c>
      <c r="S131" t="s">
        <v>75</v>
      </c>
      <c r="T131" t="s">
        <v>6430</v>
      </c>
      <c r="U131" t="s">
        <v>6431</v>
      </c>
      <c r="V131" t="s">
        <v>32</v>
      </c>
      <c r="W131" t="s">
        <v>43</v>
      </c>
      <c r="X131" t="s">
        <v>44</v>
      </c>
      <c r="Y131" t="s">
        <v>45</v>
      </c>
      <c r="Z131" t="s">
        <v>45</v>
      </c>
      <c r="AA131">
        <v>0</v>
      </c>
      <c r="AB131">
        <f t="shared" ref="AB131:AB194" si="2">IF(X131="Unclassified",0,1)</f>
        <v>0</v>
      </c>
      <c r="AC131">
        <v>3290649</v>
      </c>
      <c r="AD131" t="s">
        <v>6427</v>
      </c>
    </row>
    <row r="132" spans="1:30" x14ac:dyDescent="0.25">
      <c r="A132">
        <v>828</v>
      </c>
      <c r="B132">
        <v>2610056</v>
      </c>
      <c r="C132" t="s">
        <v>7293</v>
      </c>
      <c r="D132">
        <v>2610080</v>
      </c>
      <c r="E132">
        <v>1.587</v>
      </c>
      <c r="F132">
        <v>1.8233045860000002E-2</v>
      </c>
      <c r="G132" t="s">
        <v>7294</v>
      </c>
      <c r="H132">
        <v>0.56799999999999995</v>
      </c>
      <c r="I132">
        <v>1.1690488342E-4</v>
      </c>
      <c r="J132">
        <v>2.7970000000000002</v>
      </c>
      <c r="K132">
        <v>2.3000000000000001E-4</v>
      </c>
      <c r="L132">
        <v>10.168010000000001</v>
      </c>
      <c r="M132">
        <v>0</v>
      </c>
      <c r="N132">
        <v>1.065E-2</v>
      </c>
      <c r="O132" t="s">
        <v>7295</v>
      </c>
      <c r="P132">
        <v>3</v>
      </c>
      <c r="Q132" t="s">
        <v>49</v>
      </c>
      <c r="R132" t="s">
        <v>7296</v>
      </c>
      <c r="S132" t="s">
        <v>75</v>
      </c>
      <c r="T132" t="s">
        <v>7297</v>
      </c>
      <c r="U132" t="s">
        <v>7298</v>
      </c>
      <c r="V132" t="s">
        <v>31</v>
      </c>
      <c r="W132" t="s">
        <v>31</v>
      </c>
      <c r="X132" t="s">
        <v>33</v>
      </c>
      <c r="Y132" t="s">
        <v>34</v>
      </c>
      <c r="AA132">
        <v>0</v>
      </c>
      <c r="AB132">
        <f t="shared" si="2"/>
        <v>1</v>
      </c>
      <c r="AC132">
        <v>2610056</v>
      </c>
      <c r="AD132" t="s">
        <v>7293</v>
      </c>
    </row>
    <row r="133" spans="1:30" x14ac:dyDescent="0.25">
      <c r="A133">
        <v>829</v>
      </c>
      <c r="B133">
        <v>3173508</v>
      </c>
      <c r="C133" t="s">
        <v>225</v>
      </c>
      <c r="D133">
        <v>3173512</v>
      </c>
      <c r="E133">
        <v>1.073</v>
      </c>
      <c r="F133">
        <v>0.15653889628000001</v>
      </c>
      <c r="G133" t="s">
        <v>6432</v>
      </c>
      <c r="H133">
        <v>0.246</v>
      </c>
      <c r="I133" s="1">
        <v>5.7278372979999997E-5</v>
      </c>
      <c r="J133">
        <v>4.3600000000000003</v>
      </c>
      <c r="K133">
        <v>1.0399999999999999E-3</v>
      </c>
      <c r="L133">
        <v>10.14127</v>
      </c>
      <c r="M133">
        <v>0</v>
      </c>
      <c r="N133">
        <v>4.0899999999999999E-3</v>
      </c>
      <c r="O133" t="s">
        <v>226</v>
      </c>
      <c r="P133">
        <v>9</v>
      </c>
      <c r="Q133" t="s">
        <v>49</v>
      </c>
      <c r="R133" t="s">
        <v>227</v>
      </c>
      <c r="S133" t="s">
        <v>228</v>
      </c>
      <c r="T133" t="s">
        <v>6433</v>
      </c>
      <c r="U133" t="s">
        <v>6434</v>
      </c>
      <c r="V133" t="s">
        <v>31</v>
      </c>
      <c r="W133" t="s">
        <v>31</v>
      </c>
      <c r="X133" t="s">
        <v>51</v>
      </c>
      <c r="Y133" t="s">
        <v>52</v>
      </c>
      <c r="Z133" t="s">
        <v>45</v>
      </c>
      <c r="AA133">
        <v>0</v>
      </c>
      <c r="AB133">
        <f t="shared" si="2"/>
        <v>1</v>
      </c>
      <c r="AC133">
        <v>3173508</v>
      </c>
      <c r="AD133" t="s">
        <v>225</v>
      </c>
    </row>
    <row r="134" spans="1:30" x14ac:dyDescent="0.25">
      <c r="A134">
        <v>839</v>
      </c>
      <c r="B134">
        <v>3348773</v>
      </c>
      <c r="C134" t="s">
        <v>7299</v>
      </c>
      <c r="D134">
        <v>3348774</v>
      </c>
      <c r="E134">
        <v>1.349</v>
      </c>
      <c r="F134">
        <v>3.7084472719999997E-2</v>
      </c>
      <c r="G134">
        <v>3348780</v>
      </c>
      <c r="H134">
        <v>0.59599999999999997</v>
      </c>
      <c r="I134">
        <v>5.0338650220000003E-2</v>
      </c>
      <c r="J134">
        <v>2.2629999999999999</v>
      </c>
      <c r="K134">
        <v>3.1829999999999997E-2</v>
      </c>
      <c r="L134">
        <v>10.01121</v>
      </c>
      <c r="M134">
        <v>3.2000000000000003E-4</v>
      </c>
      <c r="N134">
        <v>1.9300000000000001E-2</v>
      </c>
      <c r="O134" t="s">
        <v>7300</v>
      </c>
      <c r="P134">
        <v>11</v>
      </c>
      <c r="Q134" t="s">
        <v>49</v>
      </c>
      <c r="R134" t="s">
        <v>7301</v>
      </c>
      <c r="S134" t="s">
        <v>75</v>
      </c>
      <c r="T134" t="s">
        <v>7302</v>
      </c>
      <c r="U134" t="s">
        <v>6575</v>
      </c>
      <c r="V134" t="s">
        <v>31</v>
      </c>
      <c r="W134" t="s">
        <v>31</v>
      </c>
      <c r="X134" t="s">
        <v>38</v>
      </c>
      <c r="Y134" t="s">
        <v>39</v>
      </c>
      <c r="Z134" t="s">
        <v>116</v>
      </c>
      <c r="AA134">
        <v>0</v>
      </c>
      <c r="AB134">
        <f t="shared" si="2"/>
        <v>1</v>
      </c>
      <c r="AC134">
        <v>3348773</v>
      </c>
      <c r="AD134" t="s">
        <v>7299</v>
      </c>
    </row>
    <row r="135" spans="1:30" x14ac:dyDescent="0.25">
      <c r="A135">
        <v>846</v>
      </c>
      <c r="B135">
        <v>3773534</v>
      </c>
      <c r="C135" t="s">
        <v>6435</v>
      </c>
      <c r="D135">
        <v>3773539</v>
      </c>
      <c r="E135">
        <v>1.286</v>
      </c>
      <c r="F135">
        <v>4.2662599779999998E-2</v>
      </c>
      <c r="G135">
        <v>3773536</v>
      </c>
      <c r="H135">
        <v>0.72399999999999998</v>
      </c>
      <c r="I135">
        <v>9.7639633759999997E-2</v>
      </c>
      <c r="J135">
        <v>1.776</v>
      </c>
      <c r="K135">
        <v>3.7819999999999999E-2</v>
      </c>
      <c r="L135">
        <v>9.9639900000000008</v>
      </c>
      <c r="M135">
        <v>4.4200000000000003E-3</v>
      </c>
      <c r="N135">
        <v>9.8799999999999999E-3</v>
      </c>
      <c r="O135" t="s">
        <v>6436</v>
      </c>
      <c r="P135">
        <v>17</v>
      </c>
      <c r="Q135" t="s">
        <v>28</v>
      </c>
      <c r="R135" t="s">
        <v>6437</v>
      </c>
      <c r="S135" t="s">
        <v>47</v>
      </c>
      <c r="T135" t="s">
        <v>6438</v>
      </c>
      <c r="U135" t="s">
        <v>6439</v>
      </c>
      <c r="V135" t="s">
        <v>31</v>
      </c>
      <c r="W135" t="s">
        <v>31</v>
      </c>
      <c r="X135" t="s">
        <v>51</v>
      </c>
      <c r="Y135" t="s">
        <v>52</v>
      </c>
      <c r="Z135" t="s">
        <v>45</v>
      </c>
      <c r="AA135">
        <v>0</v>
      </c>
      <c r="AB135">
        <f t="shared" si="2"/>
        <v>1</v>
      </c>
      <c r="AC135">
        <v>3773534</v>
      </c>
      <c r="AD135" t="s">
        <v>6435</v>
      </c>
    </row>
    <row r="136" spans="1:30" x14ac:dyDescent="0.25">
      <c r="A136">
        <v>848</v>
      </c>
      <c r="B136">
        <v>3837731</v>
      </c>
      <c r="C136" t="s">
        <v>7303</v>
      </c>
      <c r="D136">
        <v>3837732</v>
      </c>
      <c r="E136">
        <v>1.4390000000000001</v>
      </c>
      <c r="F136">
        <v>2.9333316599999999E-2</v>
      </c>
      <c r="G136">
        <v>3837740</v>
      </c>
      <c r="H136">
        <v>0.68600000000000005</v>
      </c>
      <c r="I136">
        <v>0.12036516864000001</v>
      </c>
      <c r="J136">
        <v>2.097</v>
      </c>
      <c r="K136">
        <v>6.7739999999999995E-2</v>
      </c>
      <c r="L136">
        <v>9.9304000000000006</v>
      </c>
      <c r="M136">
        <v>5.64E-3</v>
      </c>
      <c r="N136">
        <v>2.895E-2</v>
      </c>
      <c r="O136" t="s">
        <v>7304</v>
      </c>
      <c r="P136">
        <v>19</v>
      </c>
      <c r="Q136" t="s">
        <v>49</v>
      </c>
      <c r="R136" t="s">
        <v>7305</v>
      </c>
      <c r="S136" t="s">
        <v>6175</v>
      </c>
      <c r="T136" t="s">
        <v>7306</v>
      </c>
      <c r="U136" t="s">
        <v>176</v>
      </c>
      <c r="V136" t="s">
        <v>31</v>
      </c>
      <c r="W136" t="s">
        <v>31</v>
      </c>
      <c r="X136" t="s">
        <v>51</v>
      </c>
      <c r="Y136" t="s">
        <v>52</v>
      </c>
      <c r="Z136" t="s">
        <v>45</v>
      </c>
      <c r="AA136">
        <v>0</v>
      </c>
      <c r="AB136">
        <f t="shared" si="2"/>
        <v>1</v>
      </c>
      <c r="AC136">
        <v>3837731</v>
      </c>
      <c r="AD136" t="s">
        <v>7303</v>
      </c>
    </row>
    <row r="137" spans="1:30" x14ac:dyDescent="0.25">
      <c r="A137">
        <v>851</v>
      </c>
      <c r="B137">
        <v>3751524</v>
      </c>
      <c r="C137" t="s">
        <v>7307</v>
      </c>
      <c r="D137">
        <v>3751538</v>
      </c>
      <c r="E137">
        <v>2.4089999999999998</v>
      </c>
      <c r="F137">
        <v>0.21234593539999999</v>
      </c>
      <c r="G137">
        <v>3751533</v>
      </c>
      <c r="H137">
        <v>0.621</v>
      </c>
      <c r="I137">
        <v>2.7291540079999999E-2</v>
      </c>
      <c r="J137">
        <v>3.8820000000000001</v>
      </c>
      <c r="K137">
        <v>7.7780000000000002E-2</v>
      </c>
      <c r="L137">
        <v>9.8788</v>
      </c>
      <c r="M137">
        <v>7.79E-3</v>
      </c>
      <c r="N137">
        <v>4.052E-2</v>
      </c>
      <c r="O137" t="s">
        <v>7308</v>
      </c>
      <c r="P137">
        <v>17</v>
      </c>
      <c r="Q137" t="s">
        <v>28</v>
      </c>
      <c r="R137" t="s">
        <v>7309</v>
      </c>
      <c r="S137" t="s">
        <v>6354</v>
      </c>
      <c r="T137" t="s">
        <v>7310</v>
      </c>
      <c r="U137" t="s">
        <v>7311</v>
      </c>
      <c r="V137" t="s">
        <v>31</v>
      </c>
      <c r="W137" t="s">
        <v>31</v>
      </c>
      <c r="X137" t="s">
        <v>51</v>
      </c>
      <c r="Y137" t="s">
        <v>52</v>
      </c>
      <c r="Z137" t="s">
        <v>45</v>
      </c>
      <c r="AA137">
        <v>0</v>
      </c>
      <c r="AB137">
        <f t="shared" si="2"/>
        <v>1</v>
      </c>
      <c r="AC137">
        <v>3751524</v>
      </c>
      <c r="AD137" t="s">
        <v>7307</v>
      </c>
    </row>
    <row r="138" spans="1:30" x14ac:dyDescent="0.25">
      <c r="A138">
        <v>854</v>
      </c>
      <c r="B138">
        <v>3175494</v>
      </c>
      <c r="C138" t="s">
        <v>7312</v>
      </c>
      <c r="D138" t="s">
        <v>7313</v>
      </c>
      <c r="E138">
        <v>1.3169999999999999</v>
      </c>
      <c r="F138">
        <v>0.2481215836</v>
      </c>
      <c r="G138" t="s">
        <v>7314</v>
      </c>
      <c r="H138">
        <v>0.49099999999999999</v>
      </c>
      <c r="I138">
        <v>1.5709324228000001E-2</v>
      </c>
      <c r="J138">
        <v>2.6850000000000001</v>
      </c>
      <c r="K138">
        <v>7.9280000000000003E-2</v>
      </c>
      <c r="L138">
        <v>9.8379300000000001</v>
      </c>
      <c r="M138">
        <v>1.0000000000000001E-5</v>
      </c>
      <c r="N138">
        <v>2.2169999999999999E-2</v>
      </c>
      <c r="O138" t="s">
        <v>7315</v>
      </c>
      <c r="P138">
        <v>9</v>
      </c>
      <c r="Q138" t="s">
        <v>49</v>
      </c>
      <c r="R138" t="s">
        <v>7316</v>
      </c>
      <c r="S138" t="s">
        <v>7317</v>
      </c>
      <c r="T138" t="s">
        <v>7318</v>
      </c>
      <c r="U138" t="s">
        <v>7319</v>
      </c>
      <c r="V138" t="s">
        <v>32</v>
      </c>
      <c r="W138" t="s">
        <v>43</v>
      </c>
      <c r="X138" t="s">
        <v>44</v>
      </c>
      <c r="Y138" t="s">
        <v>45</v>
      </c>
      <c r="Z138" t="s">
        <v>45</v>
      </c>
      <c r="AA138">
        <v>0</v>
      </c>
      <c r="AB138">
        <f t="shared" si="2"/>
        <v>0</v>
      </c>
      <c r="AC138">
        <v>3175494</v>
      </c>
      <c r="AD138" t="s">
        <v>7312</v>
      </c>
    </row>
    <row r="139" spans="1:30" x14ac:dyDescent="0.25">
      <c r="A139">
        <v>866</v>
      </c>
      <c r="B139">
        <v>3810542</v>
      </c>
      <c r="C139" t="s">
        <v>6440</v>
      </c>
      <c r="D139">
        <v>3810549</v>
      </c>
      <c r="E139">
        <v>0.56999999999999995</v>
      </c>
      <c r="F139">
        <v>8.9057258819999999E-2</v>
      </c>
      <c r="G139" t="s">
        <v>6441</v>
      </c>
      <c r="H139">
        <v>0.122</v>
      </c>
      <c r="I139" s="1">
        <v>3.4043323720000001E-12</v>
      </c>
      <c r="J139">
        <v>4.673</v>
      </c>
      <c r="K139">
        <v>2.0899999999999998E-2</v>
      </c>
      <c r="L139">
        <v>9.6488999999999994</v>
      </c>
      <c r="M139">
        <v>0</v>
      </c>
      <c r="N139">
        <v>4.0000000000000003E-5</v>
      </c>
      <c r="O139" t="s">
        <v>6442</v>
      </c>
      <c r="P139">
        <v>18</v>
      </c>
      <c r="Q139" t="s">
        <v>28</v>
      </c>
      <c r="R139" t="s">
        <v>6443</v>
      </c>
      <c r="S139" t="s">
        <v>254</v>
      </c>
      <c r="T139" t="s">
        <v>6444</v>
      </c>
      <c r="U139" t="s">
        <v>6445</v>
      </c>
      <c r="V139" t="s">
        <v>31</v>
      </c>
      <c r="W139" t="s">
        <v>31</v>
      </c>
      <c r="X139" t="s">
        <v>33</v>
      </c>
      <c r="Y139" t="s">
        <v>34</v>
      </c>
      <c r="AA139">
        <v>0</v>
      </c>
      <c r="AB139">
        <f t="shared" si="2"/>
        <v>1</v>
      </c>
      <c r="AC139">
        <v>3810542</v>
      </c>
      <c r="AD139" t="s">
        <v>6440</v>
      </c>
    </row>
    <row r="140" spans="1:30" x14ac:dyDescent="0.25">
      <c r="A140">
        <v>872</v>
      </c>
      <c r="B140">
        <v>3866094</v>
      </c>
      <c r="C140" t="s">
        <v>7320</v>
      </c>
      <c r="D140">
        <v>3866104</v>
      </c>
      <c r="E140">
        <v>1.3959999999999999</v>
      </c>
      <c r="F140">
        <v>8.253946274E-2</v>
      </c>
      <c r="G140" t="s">
        <v>7321</v>
      </c>
      <c r="H140">
        <v>0.81699999999999995</v>
      </c>
      <c r="I140">
        <v>0.13973637731999999</v>
      </c>
      <c r="J140">
        <v>1.7090000000000001</v>
      </c>
      <c r="K140">
        <v>6.1740000000000003E-2</v>
      </c>
      <c r="L140">
        <v>9.6016200000000005</v>
      </c>
      <c r="M140">
        <v>2.7000000000000001E-3</v>
      </c>
      <c r="N140">
        <v>2.1510000000000001E-2</v>
      </c>
      <c r="O140" t="s">
        <v>7322</v>
      </c>
      <c r="P140">
        <v>19</v>
      </c>
      <c r="Q140" t="s">
        <v>28</v>
      </c>
      <c r="R140" t="s">
        <v>7323</v>
      </c>
      <c r="S140" t="s">
        <v>6419</v>
      </c>
      <c r="T140" t="s">
        <v>7324</v>
      </c>
      <c r="U140" t="s">
        <v>7325</v>
      </c>
      <c r="V140" t="s">
        <v>31</v>
      </c>
      <c r="W140" t="s">
        <v>31</v>
      </c>
      <c r="X140" t="s">
        <v>51</v>
      </c>
      <c r="Y140" t="s">
        <v>52</v>
      </c>
      <c r="Z140" t="s">
        <v>45</v>
      </c>
      <c r="AA140">
        <v>0</v>
      </c>
      <c r="AB140">
        <f t="shared" si="2"/>
        <v>1</v>
      </c>
      <c r="AC140">
        <v>3866094</v>
      </c>
      <c r="AD140" t="s">
        <v>7320</v>
      </c>
    </row>
    <row r="141" spans="1:30" x14ac:dyDescent="0.25">
      <c r="A141">
        <v>877</v>
      </c>
      <c r="B141">
        <v>3130294</v>
      </c>
      <c r="C141" t="s">
        <v>6446</v>
      </c>
      <c r="D141">
        <v>3130307</v>
      </c>
      <c r="E141">
        <v>1.6</v>
      </c>
      <c r="F141">
        <v>7.789364822E-2</v>
      </c>
      <c r="G141">
        <v>3130306</v>
      </c>
      <c r="H141">
        <v>0.498</v>
      </c>
      <c r="I141">
        <v>2.9404776359999999E-2</v>
      </c>
      <c r="J141">
        <v>3.2149999999999999</v>
      </c>
      <c r="K141">
        <v>3.4070000000000003E-2</v>
      </c>
      <c r="L141">
        <v>9.5183900000000001</v>
      </c>
      <c r="M141">
        <v>6.4999999999999997E-4</v>
      </c>
      <c r="N141">
        <v>1.7600000000000001E-3</v>
      </c>
      <c r="O141" t="s">
        <v>6447</v>
      </c>
      <c r="P141">
        <v>8</v>
      </c>
      <c r="Q141" t="s">
        <v>28</v>
      </c>
      <c r="R141" t="s">
        <v>6448</v>
      </c>
      <c r="S141" t="s">
        <v>254</v>
      </c>
      <c r="T141" t="s">
        <v>6449</v>
      </c>
      <c r="U141" t="s">
        <v>6450</v>
      </c>
      <c r="V141" t="s">
        <v>31</v>
      </c>
      <c r="W141" t="s">
        <v>32</v>
      </c>
      <c r="X141" t="s">
        <v>64</v>
      </c>
      <c r="Y141" t="s">
        <v>157</v>
      </c>
      <c r="Z141" t="s">
        <v>45</v>
      </c>
      <c r="AA141">
        <v>0</v>
      </c>
      <c r="AB141">
        <f t="shared" si="2"/>
        <v>1</v>
      </c>
      <c r="AC141">
        <v>3130294</v>
      </c>
      <c r="AD141" t="s">
        <v>6446</v>
      </c>
    </row>
    <row r="142" spans="1:30" x14ac:dyDescent="0.25">
      <c r="A142">
        <v>879</v>
      </c>
      <c r="B142">
        <v>3735151</v>
      </c>
      <c r="C142" t="s">
        <v>1067</v>
      </c>
      <c r="D142" t="s">
        <v>6451</v>
      </c>
      <c r="E142">
        <v>0.65700000000000003</v>
      </c>
      <c r="F142">
        <v>4.8511500280000001E-3</v>
      </c>
      <c r="G142" t="s">
        <v>6452</v>
      </c>
      <c r="H142">
        <v>0.4</v>
      </c>
      <c r="I142" s="1">
        <v>5.8965055059999999E-12</v>
      </c>
      <c r="J142">
        <v>1.64</v>
      </c>
      <c r="K142">
        <v>5.3589999999999999E-2</v>
      </c>
      <c r="L142">
        <v>9.5096299999999996</v>
      </c>
      <c r="M142">
        <v>0</v>
      </c>
      <c r="N142">
        <v>5.2599999999999999E-3</v>
      </c>
      <c r="O142" t="s">
        <v>205</v>
      </c>
      <c r="P142">
        <v>17</v>
      </c>
      <c r="Q142" t="s">
        <v>49</v>
      </c>
      <c r="R142" t="s">
        <v>6453</v>
      </c>
      <c r="S142" t="s">
        <v>6454</v>
      </c>
      <c r="T142" t="s">
        <v>6455</v>
      </c>
      <c r="U142" t="s">
        <v>6456</v>
      </c>
      <c r="V142" t="s">
        <v>31</v>
      </c>
      <c r="W142" t="s">
        <v>31</v>
      </c>
      <c r="X142" t="s">
        <v>38</v>
      </c>
      <c r="Y142" t="s">
        <v>39</v>
      </c>
      <c r="Z142" t="s">
        <v>116</v>
      </c>
      <c r="AA142">
        <v>1</v>
      </c>
      <c r="AB142">
        <f t="shared" si="2"/>
        <v>1</v>
      </c>
      <c r="AC142">
        <v>3735151</v>
      </c>
      <c r="AD142" t="s">
        <v>1067</v>
      </c>
    </row>
    <row r="143" spans="1:30" x14ac:dyDescent="0.25">
      <c r="A143">
        <v>892</v>
      </c>
      <c r="B143">
        <v>3209060</v>
      </c>
      <c r="C143" t="s">
        <v>6457</v>
      </c>
      <c r="D143" t="s">
        <v>6458</v>
      </c>
      <c r="E143">
        <v>1.504</v>
      </c>
      <c r="F143">
        <v>0.16601933018000001</v>
      </c>
      <c r="G143" t="s">
        <v>6459</v>
      </c>
      <c r="H143">
        <v>0.47399999999999998</v>
      </c>
      <c r="I143" s="1">
        <v>4.2087694639999999E-5</v>
      </c>
      <c r="J143">
        <v>3.1749999999999998</v>
      </c>
      <c r="K143">
        <v>1.451E-2</v>
      </c>
      <c r="L143">
        <v>9.3689900000000002</v>
      </c>
      <c r="M143">
        <v>0</v>
      </c>
      <c r="N143">
        <v>5.7299999999999999E-3</v>
      </c>
      <c r="O143" t="s">
        <v>6460</v>
      </c>
      <c r="P143">
        <v>9</v>
      </c>
      <c r="Q143" t="s">
        <v>28</v>
      </c>
      <c r="R143" t="s">
        <v>6461</v>
      </c>
      <c r="S143" t="s">
        <v>6462</v>
      </c>
      <c r="T143" t="s">
        <v>6463</v>
      </c>
      <c r="U143" t="s">
        <v>6464</v>
      </c>
      <c r="V143" t="s">
        <v>31</v>
      </c>
      <c r="W143" t="s">
        <v>31</v>
      </c>
      <c r="X143" t="s">
        <v>38</v>
      </c>
      <c r="Y143" t="s">
        <v>115</v>
      </c>
      <c r="Z143" t="s">
        <v>116</v>
      </c>
      <c r="AA143">
        <v>0</v>
      </c>
      <c r="AB143">
        <f t="shared" si="2"/>
        <v>1</v>
      </c>
      <c r="AC143">
        <v>3209060</v>
      </c>
      <c r="AD143" t="s">
        <v>6457</v>
      </c>
    </row>
    <row r="144" spans="1:30" x14ac:dyDescent="0.25">
      <c r="A144">
        <v>900</v>
      </c>
      <c r="B144">
        <v>3725256</v>
      </c>
      <c r="C144" t="s">
        <v>7326</v>
      </c>
      <c r="D144">
        <v>3725298</v>
      </c>
      <c r="E144">
        <v>1.548</v>
      </c>
      <c r="F144">
        <v>4.9105297859999997E-3</v>
      </c>
      <c r="G144">
        <v>3725297</v>
      </c>
      <c r="H144">
        <v>0.60899999999999999</v>
      </c>
      <c r="I144">
        <v>0.1664939892</v>
      </c>
      <c r="J144">
        <v>2.54</v>
      </c>
      <c r="K144">
        <v>5.0209999999999998E-2</v>
      </c>
      <c r="L144">
        <v>9.3254199999999994</v>
      </c>
      <c r="M144">
        <v>4.172E-2</v>
      </c>
      <c r="N144">
        <v>1.617E-2</v>
      </c>
      <c r="O144" t="s">
        <v>7327</v>
      </c>
      <c r="P144">
        <v>17</v>
      </c>
      <c r="Q144" t="s">
        <v>49</v>
      </c>
      <c r="R144" t="s">
        <v>7328</v>
      </c>
      <c r="S144" t="s">
        <v>228</v>
      </c>
      <c r="T144" t="s">
        <v>7329</v>
      </c>
      <c r="U144" t="s">
        <v>7330</v>
      </c>
      <c r="V144" t="s">
        <v>32</v>
      </c>
      <c r="W144" t="s">
        <v>43</v>
      </c>
      <c r="X144" t="s">
        <v>44</v>
      </c>
      <c r="Y144" t="s">
        <v>45</v>
      </c>
      <c r="Z144" t="s">
        <v>45</v>
      </c>
      <c r="AA144">
        <v>0</v>
      </c>
      <c r="AB144">
        <f t="shared" si="2"/>
        <v>0</v>
      </c>
      <c r="AC144">
        <v>3725256</v>
      </c>
      <c r="AD144" t="s">
        <v>7326</v>
      </c>
    </row>
    <row r="145" spans="1:30" x14ac:dyDescent="0.25">
      <c r="A145">
        <v>903</v>
      </c>
      <c r="B145">
        <v>3971367</v>
      </c>
      <c r="C145" t="s">
        <v>7331</v>
      </c>
      <c r="D145">
        <v>3971368</v>
      </c>
      <c r="E145">
        <v>1.4470000000000001</v>
      </c>
      <c r="F145">
        <v>0.11578511433999999</v>
      </c>
      <c r="G145" t="s">
        <v>7332</v>
      </c>
      <c r="H145">
        <v>0.54800000000000004</v>
      </c>
      <c r="I145">
        <v>3.6718132840000001E-2</v>
      </c>
      <c r="J145">
        <v>2.6419999999999999</v>
      </c>
      <c r="K145">
        <v>6.8169999999999994E-2</v>
      </c>
      <c r="L145">
        <v>9.3209999999999997</v>
      </c>
      <c r="M145">
        <v>3.0000000000000001E-5</v>
      </c>
      <c r="N145">
        <v>4.1709999999999997E-2</v>
      </c>
      <c r="O145" t="s">
        <v>7333</v>
      </c>
      <c r="P145" t="s">
        <v>194</v>
      </c>
      <c r="Q145" t="s">
        <v>49</v>
      </c>
      <c r="R145" t="s">
        <v>7334</v>
      </c>
      <c r="S145" t="s">
        <v>7335</v>
      </c>
      <c r="T145" t="s">
        <v>7336</v>
      </c>
      <c r="U145" t="s">
        <v>7337</v>
      </c>
      <c r="V145" t="s">
        <v>31</v>
      </c>
      <c r="W145" t="s">
        <v>32</v>
      </c>
      <c r="X145" t="s">
        <v>64</v>
      </c>
      <c r="Y145" t="s">
        <v>157</v>
      </c>
      <c r="Z145" t="s">
        <v>45</v>
      </c>
      <c r="AA145">
        <v>0</v>
      </c>
      <c r="AB145">
        <f t="shared" si="2"/>
        <v>1</v>
      </c>
      <c r="AC145">
        <v>3971367</v>
      </c>
      <c r="AD145" t="s">
        <v>7331</v>
      </c>
    </row>
    <row r="146" spans="1:30" x14ac:dyDescent="0.25">
      <c r="A146">
        <v>908</v>
      </c>
      <c r="B146">
        <v>3455290</v>
      </c>
      <c r="C146" t="s">
        <v>7338</v>
      </c>
      <c r="D146">
        <v>3455294</v>
      </c>
      <c r="E146">
        <v>1.3240000000000001</v>
      </c>
      <c r="F146">
        <v>8.9312424939999996E-2</v>
      </c>
      <c r="G146" t="s">
        <v>7339</v>
      </c>
      <c r="H146">
        <v>0.27500000000000002</v>
      </c>
      <c r="I146">
        <v>1.0426230147999999E-2</v>
      </c>
      <c r="J146">
        <v>4.82</v>
      </c>
      <c r="K146">
        <v>3.2799999999999999E-3</v>
      </c>
      <c r="L146">
        <v>9.2745200000000008</v>
      </c>
      <c r="M146">
        <v>0</v>
      </c>
      <c r="N146">
        <v>4.1160000000000002E-2</v>
      </c>
      <c r="O146" t="s">
        <v>7340</v>
      </c>
      <c r="P146">
        <v>12</v>
      </c>
      <c r="Q146" t="s">
        <v>28</v>
      </c>
      <c r="R146" t="s">
        <v>7341</v>
      </c>
      <c r="S146" t="s">
        <v>6652</v>
      </c>
      <c r="T146" t="s">
        <v>7342</v>
      </c>
      <c r="U146" t="s">
        <v>7343</v>
      </c>
      <c r="V146" t="s">
        <v>32</v>
      </c>
      <c r="W146" t="s">
        <v>43</v>
      </c>
      <c r="X146" t="s">
        <v>44</v>
      </c>
      <c r="Y146" t="s">
        <v>45</v>
      </c>
      <c r="Z146" t="s">
        <v>45</v>
      </c>
      <c r="AA146">
        <v>0</v>
      </c>
      <c r="AB146">
        <f t="shared" si="2"/>
        <v>0</v>
      </c>
      <c r="AC146">
        <v>3455290</v>
      </c>
      <c r="AD146" t="s">
        <v>7338</v>
      </c>
    </row>
    <row r="147" spans="1:30" x14ac:dyDescent="0.25">
      <c r="A147">
        <v>910</v>
      </c>
      <c r="B147">
        <v>2642562</v>
      </c>
      <c r="C147" t="s">
        <v>7344</v>
      </c>
      <c r="D147">
        <v>2642571</v>
      </c>
      <c r="E147">
        <v>1.395</v>
      </c>
      <c r="F147">
        <v>3.574093288E-2</v>
      </c>
      <c r="G147">
        <v>2642568</v>
      </c>
      <c r="H147">
        <v>0.753</v>
      </c>
      <c r="I147">
        <v>5.3733996579999999E-2</v>
      </c>
      <c r="J147">
        <v>1.853</v>
      </c>
      <c r="K147">
        <v>1.01E-3</v>
      </c>
      <c r="L147">
        <v>9.2702200000000001</v>
      </c>
      <c r="M147">
        <v>1.2E-4</v>
      </c>
      <c r="N147">
        <v>1.5089999999999999E-2</v>
      </c>
      <c r="O147" t="s">
        <v>7345</v>
      </c>
      <c r="P147">
        <v>3</v>
      </c>
      <c r="Q147" t="s">
        <v>49</v>
      </c>
      <c r="R147" t="s">
        <v>7346</v>
      </c>
      <c r="S147" t="s">
        <v>7347</v>
      </c>
      <c r="T147" t="s">
        <v>7348</v>
      </c>
      <c r="U147" t="s">
        <v>7349</v>
      </c>
      <c r="V147" t="s">
        <v>31</v>
      </c>
      <c r="W147" t="s">
        <v>31</v>
      </c>
      <c r="X147" t="s">
        <v>38</v>
      </c>
      <c r="Y147" t="s">
        <v>115</v>
      </c>
      <c r="Z147" t="s">
        <v>116</v>
      </c>
      <c r="AA147">
        <v>0</v>
      </c>
      <c r="AB147">
        <f t="shared" si="2"/>
        <v>1</v>
      </c>
      <c r="AC147">
        <v>2642562</v>
      </c>
      <c r="AD147" t="s">
        <v>7344</v>
      </c>
    </row>
    <row r="148" spans="1:30" x14ac:dyDescent="0.25">
      <c r="A148">
        <v>922</v>
      </c>
      <c r="B148">
        <v>2414958</v>
      </c>
      <c r="C148" t="s">
        <v>2377</v>
      </c>
      <c r="D148">
        <v>2414968</v>
      </c>
      <c r="E148">
        <v>1.421</v>
      </c>
      <c r="F148">
        <v>5.1619738079999998E-2</v>
      </c>
      <c r="G148" t="s">
        <v>6465</v>
      </c>
      <c r="H148">
        <v>0.35399999999999998</v>
      </c>
      <c r="I148" s="1">
        <v>1.3476847473999999E-6</v>
      </c>
      <c r="J148">
        <v>4.0090000000000003</v>
      </c>
      <c r="K148">
        <v>5.5199999999999997E-3</v>
      </c>
      <c r="L148">
        <v>9.1197999999999997</v>
      </c>
      <c r="M148">
        <v>0</v>
      </c>
      <c r="N148">
        <v>4.0000000000000002E-4</v>
      </c>
      <c r="O148" t="s">
        <v>6466</v>
      </c>
      <c r="P148">
        <v>1</v>
      </c>
      <c r="Q148" t="s">
        <v>28</v>
      </c>
      <c r="R148" t="s">
        <v>6467</v>
      </c>
      <c r="S148" t="s">
        <v>6468</v>
      </c>
      <c r="T148" t="s">
        <v>6469</v>
      </c>
      <c r="U148" t="s">
        <v>6470</v>
      </c>
      <c r="V148" t="s">
        <v>31</v>
      </c>
      <c r="W148" t="s">
        <v>32</v>
      </c>
      <c r="X148" t="s">
        <v>64</v>
      </c>
      <c r="Y148" t="s">
        <v>157</v>
      </c>
      <c r="Z148" t="s">
        <v>45</v>
      </c>
      <c r="AA148">
        <v>1</v>
      </c>
      <c r="AB148">
        <f t="shared" si="2"/>
        <v>1</v>
      </c>
      <c r="AC148">
        <v>2414958</v>
      </c>
      <c r="AD148" t="s">
        <v>2377</v>
      </c>
    </row>
    <row r="149" spans="1:30" x14ac:dyDescent="0.25">
      <c r="A149">
        <v>936</v>
      </c>
      <c r="B149">
        <v>2350489</v>
      </c>
      <c r="C149" t="s">
        <v>4711</v>
      </c>
      <c r="D149">
        <v>2350505</v>
      </c>
      <c r="E149">
        <v>1.3680000000000001</v>
      </c>
      <c r="F149">
        <v>0.26481023199999998</v>
      </c>
      <c r="G149" t="s">
        <v>7350</v>
      </c>
      <c r="H149">
        <v>0.36399999999999999</v>
      </c>
      <c r="I149">
        <v>1.8374984228000001E-4</v>
      </c>
      <c r="J149">
        <v>3.754</v>
      </c>
      <c r="K149">
        <v>2.3109999999999999E-2</v>
      </c>
      <c r="L149">
        <v>9.0618300000000005</v>
      </c>
      <c r="M149">
        <v>0</v>
      </c>
      <c r="N149">
        <v>1.9449999999999999E-2</v>
      </c>
      <c r="O149" t="s">
        <v>7351</v>
      </c>
      <c r="P149">
        <v>1</v>
      </c>
      <c r="Q149" t="s">
        <v>49</v>
      </c>
      <c r="R149" t="s">
        <v>7352</v>
      </c>
      <c r="S149" t="s">
        <v>6785</v>
      </c>
      <c r="T149" t="s">
        <v>7353</v>
      </c>
      <c r="U149" t="s">
        <v>7354</v>
      </c>
      <c r="V149" t="s">
        <v>31</v>
      </c>
      <c r="W149" t="s">
        <v>31</v>
      </c>
      <c r="X149" t="s">
        <v>33</v>
      </c>
      <c r="Y149" t="s">
        <v>34</v>
      </c>
      <c r="AA149">
        <v>1</v>
      </c>
      <c r="AB149">
        <f t="shared" si="2"/>
        <v>1</v>
      </c>
      <c r="AC149">
        <v>2350489</v>
      </c>
      <c r="AD149" t="s">
        <v>4711</v>
      </c>
    </row>
    <row r="150" spans="1:30" x14ac:dyDescent="0.25">
      <c r="A150">
        <v>945</v>
      </c>
      <c r="B150">
        <v>2568687</v>
      </c>
      <c r="C150" t="s">
        <v>5344</v>
      </c>
      <c r="D150">
        <v>2568729</v>
      </c>
      <c r="E150">
        <v>1.3740000000000001</v>
      </c>
      <c r="F150">
        <v>0.12952858568</v>
      </c>
      <c r="G150" t="s">
        <v>7355</v>
      </c>
      <c r="H150">
        <v>0.45500000000000002</v>
      </c>
      <c r="I150" s="1">
        <v>4.5983763299999999E-5</v>
      </c>
      <c r="J150">
        <v>3.0209999999999999</v>
      </c>
      <c r="K150">
        <v>2.7220000000000001E-2</v>
      </c>
      <c r="L150">
        <v>9.0051100000000002</v>
      </c>
      <c r="M150">
        <v>0</v>
      </c>
      <c r="N150">
        <v>3.5229999999999997E-2</v>
      </c>
      <c r="O150" t="s">
        <v>7356</v>
      </c>
      <c r="P150">
        <v>2</v>
      </c>
      <c r="Q150" t="s">
        <v>28</v>
      </c>
      <c r="R150" t="s">
        <v>7357</v>
      </c>
      <c r="S150" t="s">
        <v>6169</v>
      </c>
      <c r="T150" t="s">
        <v>7358</v>
      </c>
      <c r="U150" t="s">
        <v>7359</v>
      </c>
      <c r="V150" t="s">
        <v>31</v>
      </c>
      <c r="W150" t="s">
        <v>31</v>
      </c>
      <c r="X150" t="s">
        <v>33</v>
      </c>
      <c r="Y150" t="s">
        <v>34</v>
      </c>
      <c r="AA150">
        <v>1</v>
      </c>
      <c r="AB150">
        <f t="shared" si="2"/>
        <v>1</v>
      </c>
      <c r="AC150">
        <v>2568687</v>
      </c>
      <c r="AD150" t="s">
        <v>5344</v>
      </c>
    </row>
    <row r="151" spans="1:30" x14ac:dyDescent="0.25">
      <c r="A151">
        <v>948</v>
      </c>
      <c r="B151">
        <v>2724377</v>
      </c>
      <c r="C151" t="s">
        <v>7360</v>
      </c>
      <c r="D151">
        <v>2724388</v>
      </c>
      <c r="E151">
        <v>1.5369999999999999</v>
      </c>
      <c r="F151">
        <v>4.4810342160000002E-2</v>
      </c>
      <c r="G151" t="s">
        <v>7361</v>
      </c>
      <c r="H151">
        <v>0.68</v>
      </c>
      <c r="I151">
        <v>6.6222477739999999E-3</v>
      </c>
      <c r="J151">
        <v>2.2589999999999999</v>
      </c>
      <c r="K151">
        <v>2.8070000000000001E-2</v>
      </c>
      <c r="L151">
        <v>8.9792500000000004</v>
      </c>
      <c r="M151">
        <v>2.0000000000000002E-5</v>
      </c>
      <c r="N151">
        <v>1.5980000000000001E-2</v>
      </c>
      <c r="O151" t="s">
        <v>7362</v>
      </c>
      <c r="P151">
        <v>4</v>
      </c>
      <c r="Q151" t="s">
        <v>49</v>
      </c>
      <c r="R151" t="s">
        <v>7363</v>
      </c>
      <c r="S151" t="s">
        <v>132</v>
      </c>
      <c r="T151" t="s">
        <v>7364</v>
      </c>
      <c r="U151" t="s">
        <v>7365</v>
      </c>
      <c r="V151" t="s">
        <v>31</v>
      </c>
      <c r="W151" t="s">
        <v>32</v>
      </c>
      <c r="X151" t="s">
        <v>64</v>
      </c>
      <c r="Y151" t="s">
        <v>65</v>
      </c>
      <c r="Z151" t="s">
        <v>45</v>
      </c>
      <c r="AA151">
        <v>0</v>
      </c>
      <c r="AB151">
        <f t="shared" si="2"/>
        <v>1</v>
      </c>
      <c r="AC151">
        <v>2724377</v>
      </c>
      <c r="AD151" t="s">
        <v>7360</v>
      </c>
    </row>
    <row r="152" spans="1:30" x14ac:dyDescent="0.25">
      <c r="A152">
        <v>952</v>
      </c>
      <c r="B152">
        <v>3057153</v>
      </c>
      <c r="C152" t="s">
        <v>7366</v>
      </c>
      <c r="D152">
        <v>3057160</v>
      </c>
      <c r="E152">
        <v>1.3640000000000001</v>
      </c>
      <c r="F152">
        <v>3.3165956580000003E-2</v>
      </c>
      <c r="G152">
        <v>3057156</v>
      </c>
      <c r="H152">
        <v>0.63800000000000001</v>
      </c>
      <c r="I152">
        <v>0.2052919352</v>
      </c>
      <c r="J152">
        <v>2.1389999999999998</v>
      </c>
      <c r="K152">
        <v>4.0469999999999999E-2</v>
      </c>
      <c r="L152">
        <v>8.9044699999999999</v>
      </c>
      <c r="M152">
        <v>7.7799999999999996E-3</v>
      </c>
      <c r="N152">
        <v>4.6350000000000002E-2</v>
      </c>
      <c r="O152" t="s">
        <v>7367</v>
      </c>
      <c r="P152">
        <v>7</v>
      </c>
      <c r="Q152" t="s">
        <v>28</v>
      </c>
      <c r="R152" t="s">
        <v>7368</v>
      </c>
      <c r="S152" t="s">
        <v>233</v>
      </c>
      <c r="T152" t="s">
        <v>7369</v>
      </c>
      <c r="U152" t="s">
        <v>61</v>
      </c>
      <c r="V152" t="s">
        <v>31</v>
      </c>
      <c r="W152" t="s">
        <v>31</v>
      </c>
      <c r="X152" t="s">
        <v>38</v>
      </c>
      <c r="Y152" t="s">
        <v>39</v>
      </c>
      <c r="Z152" t="s">
        <v>116</v>
      </c>
      <c r="AA152">
        <v>0</v>
      </c>
      <c r="AB152">
        <f t="shared" si="2"/>
        <v>1</v>
      </c>
      <c r="AC152">
        <v>3057153</v>
      </c>
      <c r="AD152" t="s">
        <v>7366</v>
      </c>
    </row>
    <row r="153" spans="1:30" x14ac:dyDescent="0.25">
      <c r="A153">
        <v>956</v>
      </c>
      <c r="B153">
        <v>2578790</v>
      </c>
      <c r="C153" t="s">
        <v>6471</v>
      </c>
      <c r="D153">
        <v>2578837</v>
      </c>
      <c r="E153">
        <v>1.5549999999999999</v>
      </c>
      <c r="F153">
        <v>5.1775865159999997E-2</v>
      </c>
      <c r="G153">
        <v>2578846</v>
      </c>
      <c r="H153">
        <v>0.73</v>
      </c>
      <c r="I153">
        <v>7.2105491019999995E-2</v>
      </c>
      <c r="J153">
        <v>2.129</v>
      </c>
      <c r="K153">
        <v>3.823E-2</v>
      </c>
      <c r="L153">
        <v>8.8624200000000002</v>
      </c>
      <c r="M153">
        <v>2.2000000000000001E-4</v>
      </c>
      <c r="N153">
        <v>7.0600000000000003E-3</v>
      </c>
      <c r="O153" t="s">
        <v>6472</v>
      </c>
      <c r="P153">
        <v>2</v>
      </c>
      <c r="Q153" t="s">
        <v>28</v>
      </c>
      <c r="R153" t="s">
        <v>6473</v>
      </c>
      <c r="S153" t="s">
        <v>142</v>
      </c>
      <c r="T153" t="s">
        <v>6474</v>
      </c>
      <c r="U153" t="s">
        <v>6475</v>
      </c>
      <c r="V153" t="s">
        <v>32</v>
      </c>
      <c r="W153" t="s">
        <v>43</v>
      </c>
      <c r="X153" t="s">
        <v>44</v>
      </c>
      <c r="Y153" t="s">
        <v>45</v>
      </c>
      <c r="Z153" t="s">
        <v>45</v>
      </c>
      <c r="AA153">
        <v>0</v>
      </c>
      <c r="AB153">
        <f t="shared" si="2"/>
        <v>0</v>
      </c>
      <c r="AC153">
        <v>2578790</v>
      </c>
      <c r="AD153" t="s">
        <v>6471</v>
      </c>
    </row>
    <row r="154" spans="1:30" x14ac:dyDescent="0.25">
      <c r="A154">
        <v>981</v>
      </c>
      <c r="B154">
        <v>2767159</v>
      </c>
      <c r="C154" t="s">
        <v>7370</v>
      </c>
      <c r="D154">
        <v>2767174</v>
      </c>
      <c r="E154">
        <v>1.234</v>
      </c>
      <c r="F154">
        <v>8.6370819680000002E-2</v>
      </c>
      <c r="G154">
        <v>2767164</v>
      </c>
      <c r="H154">
        <v>0.878</v>
      </c>
      <c r="I154">
        <v>6.2179735700000002E-2</v>
      </c>
      <c r="J154">
        <v>1.4059999999999999</v>
      </c>
      <c r="K154">
        <v>3.8690000000000002E-2</v>
      </c>
      <c r="L154">
        <v>8.6651600000000002</v>
      </c>
      <c r="M154">
        <v>1.7099999999999999E-3</v>
      </c>
      <c r="N154">
        <v>1.193E-2</v>
      </c>
      <c r="O154" t="s">
        <v>7371</v>
      </c>
      <c r="P154">
        <v>4</v>
      </c>
      <c r="Q154" t="s">
        <v>28</v>
      </c>
      <c r="R154" t="s">
        <v>7372</v>
      </c>
      <c r="S154" t="s">
        <v>7373</v>
      </c>
      <c r="T154" t="s">
        <v>7374</v>
      </c>
      <c r="U154" t="s">
        <v>144</v>
      </c>
      <c r="V154" t="s">
        <v>31</v>
      </c>
      <c r="W154" t="s">
        <v>31</v>
      </c>
      <c r="X154" t="s">
        <v>51</v>
      </c>
      <c r="Y154" t="s">
        <v>52</v>
      </c>
      <c r="Z154" t="s">
        <v>45</v>
      </c>
      <c r="AA154">
        <v>0</v>
      </c>
      <c r="AB154">
        <f t="shared" si="2"/>
        <v>1</v>
      </c>
      <c r="AC154">
        <v>2767159</v>
      </c>
      <c r="AD154" t="s">
        <v>7370</v>
      </c>
    </row>
    <row r="155" spans="1:30" x14ac:dyDescent="0.25">
      <c r="A155">
        <v>984</v>
      </c>
      <c r="B155">
        <v>2710895</v>
      </c>
      <c r="C155" t="s">
        <v>6476</v>
      </c>
      <c r="D155" t="s">
        <v>6477</v>
      </c>
      <c r="E155">
        <v>19.186</v>
      </c>
      <c r="F155" s="1">
        <v>2.1525122460000001E-8</v>
      </c>
      <c r="G155">
        <v>2710947</v>
      </c>
      <c r="H155">
        <v>1.111</v>
      </c>
      <c r="I155">
        <v>0.2087979586</v>
      </c>
      <c r="J155">
        <v>17.271999999999998</v>
      </c>
      <c r="K155">
        <v>0</v>
      </c>
      <c r="L155">
        <v>8.6138899999999996</v>
      </c>
      <c r="M155">
        <v>0</v>
      </c>
      <c r="N155">
        <v>2.7E-4</v>
      </c>
      <c r="O155" t="s">
        <v>6478</v>
      </c>
      <c r="P155">
        <v>3</v>
      </c>
      <c r="Q155" t="s">
        <v>28</v>
      </c>
      <c r="R155" t="s">
        <v>6479</v>
      </c>
      <c r="S155" t="s">
        <v>6480</v>
      </c>
      <c r="T155" t="s">
        <v>6481</v>
      </c>
      <c r="U155" t="s">
        <v>132</v>
      </c>
      <c r="V155" t="s">
        <v>31</v>
      </c>
      <c r="W155" t="s">
        <v>31</v>
      </c>
      <c r="X155" t="s">
        <v>51</v>
      </c>
      <c r="Y155" t="s">
        <v>77</v>
      </c>
      <c r="Z155" t="s">
        <v>45</v>
      </c>
      <c r="AA155">
        <v>0</v>
      </c>
      <c r="AB155">
        <f t="shared" si="2"/>
        <v>1</v>
      </c>
      <c r="AC155">
        <v>2710895</v>
      </c>
      <c r="AD155" t="s">
        <v>6476</v>
      </c>
    </row>
    <row r="156" spans="1:30" x14ac:dyDescent="0.25">
      <c r="A156">
        <v>985</v>
      </c>
      <c r="B156">
        <v>2497301</v>
      </c>
      <c r="C156" t="s">
        <v>7375</v>
      </c>
      <c r="D156">
        <v>2497307</v>
      </c>
      <c r="E156">
        <v>1.3260000000000001</v>
      </c>
      <c r="F156">
        <v>0.15567277622</v>
      </c>
      <c r="G156">
        <v>2497319</v>
      </c>
      <c r="H156">
        <v>0.76300000000000001</v>
      </c>
      <c r="I156">
        <v>2.8413178559999999E-2</v>
      </c>
      <c r="J156">
        <v>1.7370000000000001</v>
      </c>
      <c r="K156">
        <v>2.6589999999999999E-2</v>
      </c>
      <c r="L156">
        <v>8.6138499999999993</v>
      </c>
      <c r="M156">
        <v>2.3779999999999999E-2</v>
      </c>
      <c r="N156">
        <v>1.515E-2</v>
      </c>
      <c r="O156" t="s">
        <v>7376</v>
      </c>
      <c r="P156">
        <v>2</v>
      </c>
      <c r="Q156" t="s">
        <v>49</v>
      </c>
      <c r="R156" t="s">
        <v>7377</v>
      </c>
      <c r="S156" t="s">
        <v>7378</v>
      </c>
      <c r="T156" t="s">
        <v>7379</v>
      </c>
      <c r="U156" t="s">
        <v>30</v>
      </c>
      <c r="V156" t="s">
        <v>32</v>
      </c>
      <c r="W156" t="s">
        <v>43</v>
      </c>
      <c r="X156" t="s">
        <v>44</v>
      </c>
      <c r="Y156" t="s">
        <v>45</v>
      </c>
      <c r="Z156" t="s">
        <v>45</v>
      </c>
      <c r="AA156">
        <v>0</v>
      </c>
      <c r="AB156">
        <f t="shared" si="2"/>
        <v>0</v>
      </c>
      <c r="AC156">
        <v>2497301</v>
      </c>
      <c r="AD156" t="s">
        <v>7375</v>
      </c>
    </row>
    <row r="157" spans="1:30" x14ac:dyDescent="0.25">
      <c r="A157">
        <v>992</v>
      </c>
      <c r="B157">
        <v>3652902</v>
      </c>
      <c r="C157" t="s">
        <v>4815</v>
      </c>
      <c r="D157" t="s">
        <v>6482</v>
      </c>
      <c r="E157">
        <v>0.71799999999999997</v>
      </c>
      <c r="F157">
        <v>4.704833328E-2</v>
      </c>
      <c r="G157" t="s">
        <v>6483</v>
      </c>
      <c r="H157">
        <v>0.35799999999999998</v>
      </c>
      <c r="I157" s="1">
        <v>6.9068501540000001E-6</v>
      </c>
      <c r="J157">
        <v>2.0059999999999998</v>
      </c>
      <c r="K157">
        <v>4.5969999999999997E-2</v>
      </c>
      <c r="L157">
        <v>8.4893800000000006</v>
      </c>
      <c r="M157">
        <v>0</v>
      </c>
      <c r="N157">
        <v>3.4099999999999998E-3</v>
      </c>
      <c r="O157" t="s">
        <v>6194</v>
      </c>
      <c r="P157">
        <v>16</v>
      </c>
      <c r="Q157" t="s">
        <v>49</v>
      </c>
      <c r="R157" t="s">
        <v>6484</v>
      </c>
      <c r="S157" t="s">
        <v>6485</v>
      </c>
      <c r="T157" t="s">
        <v>6486</v>
      </c>
      <c r="U157" t="s">
        <v>6487</v>
      </c>
      <c r="V157" t="s">
        <v>31</v>
      </c>
      <c r="W157" t="s">
        <v>31</v>
      </c>
      <c r="X157" t="s">
        <v>33</v>
      </c>
      <c r="Y157" t="s">
        <v>34</v>
      </c>
      <c r="AA157">
        <v>1</v>
      </c>
      <c r="AB157">
        <f t="shared" si="2"/>
        <v>1</v>
      </c>
      <c r="AC157">
        <v>3652902</v>
      </c>
      <c r="AD157" t="s">
        <v>4815</v>
      </c>
    </row>
    <row r="158" spans="1:30" x14ac:dyDescent="0.25">
      <c r="A158">
        <v>1000</v>
      </c>
      <c r="B158">
        <v>2603320</v>
      </c>
      <c r="C158" t="s">
        <v>7380</v>
      </c>
      <c r="D158">
        <v>2603325</v>
      </c>
      <c r="E158">
        <v>1.3380000000000001</v>
      </c>
      <c r="F158">
        <v>3.1462119480000002E-2</v>
      </c>
      <c r="G158">
        <v>2603327</v>
      </c>
      <c r="H158">
        <v>0.65100000000000002</v>
      </c>
      <c r="I158">
        <v>0.17315282332000001</v>
      </c>
      <c r="J158">
        <v>2.0539999999999998</v>
      </c>
      <c r="K158">
        <v>5.3080000000000002E-2</v>
      </c>
      <c r="L158">
        <v>8.4418699999999998</v>
      </c>
      <c r="M158">
        <v>1.005E-2</v>
      </c>
      <c r="N158">
        <v>3.2480000000000002E-2</v>
      </c>
      <c r="O158" t="s">
        <v>7381</v>
      </c>
      <c r="P158">
        <v>2</v>
      </c>
      <c r="Q158" t="s">
        <v>28</v>
      </c>
      <c r="R158" t="s">
        <v>7382</v>
      </c>
      <c r="S158" t="s">
        <v>236</v>
      </c>
      <c r="T158" t="s">
        <v>7383</v>
      </c>
      <c r="U158" t="s">
        <v>141</v>
      </c>
      <c r="V158" t="s">
        <v>31</v>
      </c>
      <c r="W158" t="s">
        <v>32</v>
      </c>
      <c r="X158" t="s">
        <v>64</v>
      </c>
      <c r="Y158" t="s">
        <v>65</v>
      </c>
      <c r="Z158" t="s">
        <v>45</v>
      </c>
      <c r="AA158">
        <v>0</v>
      </c>
      <c r="AB158">
        <f t="shared" si="2"/>
        <v>1</v>
      </c>
      <c r="AC158">
        <v>2603320</v>
      </c>
      <c r="AD158" t="s">
        <v>7380</v>
      </c>
    </row>
    <row r="159" spans="1:30" x14ac:dyDescent="0.25">
      <c r="A159">
        <v>1001</v>
      </c>
      <c r="B159">
        <v>2358092</v>
      </c>
      <c r="C159" t="s">
        <v>7384</v>
      </c>
      <c r="D159">
        <v>2358100</v>
      </c>
      <c r="E159">
        <v>1.327</v>
      </c>
      <c r="F159">
        <v>4.0006262559999999E-2</v>
      </c>
      <c r="G159">
        <v>2358102</v>
      </c>
      <c r="H159">
        <v>0.67100000000000004</v>
      </c>
      <c r="I159">
        <v>0.14378581286</v>
      </c>
      <c r="J159">
        <v>1.9770000000000001</v>
      </c>
      <c r="K159">
        <v>5.2909999999999999E-2</v>
      </c>
      <c r="L159">
        <v>8.4252800000000008</v>
      </c>
      <c r="M159">
        <v>6.3800000000000003E-3</v>
      </c>
      <c r="N159">
        <v>4.895E-2</v>
      </c>
      <c r="O159" t="s">
        <v>7385</v>
      </c>
      <c r="P159">
        <v>1</v>
      </c>
      <c r="Q159" t="s">
        <v>49</v>
      </c>
      <c r="R159" t="s">
        <v>7386</v>
      </c>
      <c r="S159" t="s">
        <v>7387</v>
      </c>
      <c r="T159" t="s">
        <v>7388</v>
      </c>
      <c r="U159" t="s">
        <v>238</v>
      </c>
      <c r="V159" t="s">
        <v>32</v>
      </c>
      <c r="W159" t="s">
        <v>43</v>
      </c>
      <c r="X159" t="s">
        <v>44</v>
      </c>
      <c r="Y159" t="s">
        <v>45</v>
      </c>
      <c r="Z159" t="s">
        <v>45</v>
      </c>
      <c r="AA159">
        <v>0</v>
      </c>
      <c r="AB159">
        <f t="shared" si="2"/>
        <v>0</v>
      </c>
      <c r="AC159">
        <v>2358092</v>
      </c>
      <c r="AD159" t="s">
        <v>7384</v>
      </c>
    </row>
    <row r="160" spans="1:30" x14ac:dyDescent="0.25">
      <c r="A160">
        <v>1009</v>
      </c>
      <c r="B160">
        <v>3471073</v>
      </c>
      <c r="C160" t="s">
        <v>7389</v>
      </c>
      <c r="D160">
        <v>3471094</v>
      </c>
      <c r="E160">
        <v>1.587</v>
      </c>
      <c r="F160">
        <v>0.16620585354</v>
      </c>
      <c r="G160">
        <v>3471078</v>
      </c>
      <c r="H160">
        <v>0.72899999999999998</v>
      </c>
      <c r="I160">
        <v>8.5405476820000006E-2</v>
      </c>
      <c r="J160">
        <v>2.1779999999999999</v>
      </c>
      <c r="K160">
        <v>0.10891000000000001</v>
      </c>
      <c r="L160">
        <v>8.3656299999999995</v>
      </c>
      <c r="M160">
        <v>5.8599999999999998E-3</v>
      </c>
      <c r="N160">
        <v>2.8490000000000001E-2</v>
      </c>
      <c r="O160" t="s">
        <v>7390</v>
      </c>
      <c r="P160">
        <v>12</v>
      </c>
      <c r="Q160" t="s">
        <v>28</v>
      </c>
      <c r="R160" t="s">
        <v>7391</v>
      </c>
      <c r="S160" t="s">
        <v>112</v>
      </c>
      <c r="T160" t="s">
        <v>7392</v>
      </c>
      <c r="U160" t="s">
        <v>7393</v>
      </c>
      <c r="V160" t="s">
        <v>31</v>
      </c>
      <c r="W160" t="s">
        <v>31</v>
      </c>
      <c r="X160" t="s">
        <v>51</v>
      </c>
      <c r="Y160" t="s">
        <v>52</v>
      </c>
      <c r="Z160" t="s">
        <v>45</v>
      </c>
      <c r="AA160">
        <v>0</v>
      </c>
      <c r="AB160">
        <f t="shared" si="2"/>
        <v>1</v>
      </c>
      <c r="AC160">
        <v>3471073</v>
      </c>
      <c r="AD160" t="s">
        <v>7389</v>
      </c>
    </row>
    <row r="161" spans="1:30" x14ac:dyDescent="0.25">
      <c r="A161">
        <v>1011</v>
      </c>
      <c r="B161">
        <v>2946714</v>
      </c>
      <c r="C161" t="s">
        <v>7394</v>
      </c>
      <c r="D161">
        <v>2946717</v>
      </c>
      <c r="E161">
        <v>2.4279999999999999</v>
      </c>
      <c r="F161">
        <v>4.1793272860000001E-2</v>
      </c>
      <c r="G161">
        <v>2946721</v>
      </c>
      <c r="H161">
        <v>0.53500000000000003</v>
      </c>
      <c r="I161">
        <v>0.2435762632</v>
      </c>
      <c r="J161">
        <v>4.5369999999999999</v>
      </c>
      <c r="K161">
        <v>4.7570000000000001E-2</v>
      </c>
      <c r="L161">
        <v>8.3607300000000002</v>
      </c>
      <c r="M161">
        <v>1.7600000000000001E-3</v>
      </c>
      <c r="N161">
        <v>2.393E-2</v>
      </c>
      <c r="O161" t="s">
        <v>7395</v>
      </c>
      <c r="P161">
        <v>6</v>
      </c>
      <c r="Q161" t="s">
        <v>28</v>
      </c>
      <c r="R161" t="s">
        <v>7396</v>
      </c>
      <c r="S161" t="s">
        <v>7397</v>
      </c>
      <c r="T161" t="s">
        <v>7398</v>
      </c>
      <c r="U161" t="s">
        <v>84</v>
      </c>
      <c r="V161" t="s">
        <v>31</v>
      </c>
      <c r="W161" t="s">
        <v>31</v>
      </c>
      <c r="X161" t="s">
        <v>38</v>
      </c>
      <c r="Y161" t="s">
        <v>115</v>
      </c>
      <c r="Z161" t="s">
        <v>40</v>
      </c>
      <c r="AA161">
        <v>0</v>
      </c>
      <c r="AB161">
        <f t="shared" si="2"/>
        <v>1</v>
      </c>
      <c r="AC161">
        <v>2946714</v>
      </c>
      <c r="AD161" t="s">
        <v>7394</v>
      </c>
    </row>
    <row r="162" spans="1:30" x14ac:dyDescent="0.25">
      <c r="A162">
        <v>1024</v>
      </c>
      <c r="B162">
        <v>3863189</v>
      </c>
      <c r="C162" t="s">
        <v>7399</v>
      </c>
      <c r="D162" t="s">
        <v>7400</v>
      </c>
      <c r="E162">
        <v>1.407</v>
      </c>
      <c r="F162">
        <v>4.2129761760000002E-2</v>
      </c>
      <c r="G162">
        <v>3863195</v>
      </c>
      <c r="H162">
        <v>0.73599999999999999</v>
      </c>
      <c r="I162">
        <v>8.8185322960000007E-2</v>
      </c>
      <c r="J162">
        <v>1.911</v>
      </c>
      <c r="K162">
        <v>6.4899999999999999E-2</v>
      </c>
      <c r="L162">
        <v>8.2541100000000007</v>
      </c>
      <c r="M162">
        <v>9.0000000000000006E-5</v>
      </c>
      <c r="N162">
        <v>4.7669999999999997E-2</v>
      </c>
      <c r="O162" t="s">
        <v>7401</v>
      </c>
      <c r="P162">
        <v>19</v>
      </c>
      <c r="Q162" t="s">
        <v>28</v>
      </c>
      <c r="R162" t="s">
        <v>7402</v>
      </c>
      <c r="S162" t="s">
        <v>7403</v>
      </c>
      <c r="T162" t="s">
        <v>7404</v>
      </c>
      <c r="U162" t="s">
        <v>132</v>
      </c>
      <c r="V162" t="s">
        <v>31</v>
      </c>
      <c r="W162" t="s">
        <v>31</v>
      </c>
      <c r="X162" t="s">
        <v>33</v>
      </c>
      <c r="Y162" t="s">
        <v>71</v>
      </c>
      <c r="AA162">
        <v>0</v>
      </c>
      <c r="AB162">
        <f t="shared" si="2"/>
        <v>1</v>
      </c>
      <c r="AC162">
        <v>3863189</v>
      </c>
      <c r="AD162" t="s">
        <v>7399</v>
      </c>
    </row>
    <row r="163" spans="1:30" x14ac:dyDescent="0.25">
      <c r="A163">
        <v>1030</v>
      </c>
      <c r="B163">
        <v>3456081</v>
      </c>
      <c r="C163" t="s">
        <v>573</v>
      </c>
      <c r="D163" t="s">
        <v>6488</v>
      </c>
      <c r="E163">
        <v>2.2970000000000002</v>
      </c>
      <c r="F163" s="1">
        <v>7.7301498539999995E-12</v>
      </c>
      <c r="G163" t="s">
        <v>6489</v>
      </c>
      <c r="H163">
        <v>1.3460000000000001</v>
      </c>
      <c r="I163">
        <v>2.0114803559999998E-2</v>
      </c>
      <c r="J163">
        <v>1.706</v>
      </c>
      <c r="K163">
        <v>8.2780000000000006E-2</v>
      </c>
      <c r="L163">
        <v>8.2203599999999994</v>
      </c>
      <c r="M163">
        <v>0</v>
      </c>
      <c r="N163">
        <v>0</v>
      </c>
      <c r="O163" t="s">
        <v>6490</v>
      </c>
      <c r="P163">
        <v>12</v>
      </c>
      <c r="Q163" t="s">
        <v>28</v>
      </c>
      <c r="R163" t="s">
        <v>6491</v>
      </c>
      <c r="S163" t="s">
        <v>6492</v>
      </c>
      <c r="T163" t="s">
        <v>6493</v>
      </c>
      <c r="U163" t="s">
        <v>6494</v>
      </c>
      <c r="V163" t="s">
        <v>32</v>
      </c>
      <c r="W163" t="s">
        <v>43</v>
      </c>
      <c r="X163" t="s">
        <v>44</v>
      </c>
      <c r="Y163" t="s">
        <v>45</v>
      </c>
      <c r="Z163" t="s">
        <v>45</v>
      </c>
      <c r="AA163">
        <v>1</v>
      </c>
      <c r="AB163">
        <f t="shared" si="2"/>
        <v>0</v>
      </c>
      <c r="AC163">
        <v>3456081</v>
      </c>
      <c r="AD163" t="s">
        <v>573</v>
      </c>
    </row>
    <row r="164" spans="1:30" x14ac:dyDescent="0.25">
      <c r="A164">
        <v>1053</v>
      </c>
      <c r="B164">
        <v>3632694</v>
      </c>
      <c r="C164" t="s">
        <v>6495</v>
      </c>
      <c r="D164" t="s">
        <v>6496</v>
      </c>
      <c r="E164">
        <v>1.7529999999999999</v>
      </c>
      <c r="F164">
        <v>7.4273353200000002E-4</v>
      </c>
      <c r="G164" t="s">
        <v>6497</v>
      </c>
      <c r="H164">
        <v>0.60699999999999998</v>
      </c>
      <c r="I164">
        <v>6.9207969859999996E-2</v>
      </c>
      <c r="J164">
        <v>2.8879999999999999</v>
      </c>
      <c r="K164">
        <v>5.5350000000000003E-2</v>
      </c>
      <c r="L164">
        <v>8.0736899999999991</v>
      </c>
      <c r="M164">
        <v>4.0000000000000003E-5</v>
      </c>
      <c r="N164">
        <v>4.1099999999999999E-3</v>
      </c>
      <c r="O164" t="s">
        <v>6498</v>
      </c>
      <c r="P164">
        <v>15</v>
      </c>
      <c r="Q164" t="s">
        <v>28</v>
      </c>
      <c r="R164" t="s">
        <v>6499</v>
      </c>
      <c r="S164" t="s">
        <v>6500</v>
      </c>
      <c r="T164" t="s">
        <v>6501</v>
      </c>
      <c r="U164" t="s">
        <v>6502</v>
      </c>
      <c r="V164" t="s">
        <v>32</v>
      </c>
      <c r="W164" t="s">
        <v>43</v>
      </c>
      <c r="X164" t="s">
        <v>44</v>
      </c>
      <c r="Y164" t="s">
        <v>45</v>
      </c>
      <c r="Z164" t="s">
        <v>45</v>
      </c>
      <c r="AA164">
        <v>0</v>
      </c>
      <c r="AB164">
        <f t="shared" si="2"/>
        <v>0</v>
      </c>
      <c r="AC164">
        <v>3632694</v>
      </c>
      <c r="AD164" t="s">
        <v>6495</v>
      </c>
    </row>
    <row r="165" spans="1:30" x14ac:dyDescent="0.25">
      <c r="A165">
        <v>1058</v>
      </c>
      <c r="B165">
        <v>3988638</v>
      </c>
      <c r="C165" t="s">
        <v>6503</v>
      </c>
      <c r="D165">
        <v>3988650</v>
      </c>
      <c r="E165">
        <v>0.71699999999999997</v>
      </c>
      <c r="F165">
        <v>6.3080878460000003E-2</v>
      </c>
      <c r="G165" t="s">
        <v>6504</v>
      </c>
      <c r="H165">
        <v>0.16700000000000001</v>
      </c>
      <c r="I165" s="1">
        <v>3.4325875479999999E-12</v>
      </c>
      <c r="J165">
        <v>4.2969999999999997</v>
      </c>
      <c r="K165">
        <v>1.6889999999999999E-2</v>
      </c>
      <c r="L165">
        <v>8.0313800000000004</v>
      </c>
      <c r="M165">
        <v>0</v>
      </c>
      <c r="N165">
        <v>9.4800000000000006E-3</v>
      </c>
      <c r="O165" t="s">
        <v>6505</v>
      </c>
      <c r="P165" t="s">
        <v>194</v>
      </c>
      <c r="Q165" t="s">
        <v>49</v>
      </c>
      <c r="R165" t="s">
        <v>6506</v>
      </c>
      <c r="S165" t="s">
        <v>92</v>
      </c>
      <c r="T165" t="s">
        <v>6507</v>
      </c>
      <c r="U165" t="s">
        <v>6508</v>
      </c>
      <c r="V165" t="s">
        <v>31</v>
      </c>
      <c r="W165" t="s">
        <v>31</v>
      </c>
      <c r="X165" t="s">
        <v>51</v>
      </c>
      <c r="Y165" t="s">
        <v>52</v>
      </c>
      <c r="Z165" t="s">
        <v>45</v>
      </c>
      <c r="AA165">
        <v>0</v>
      </c>
      <c r="AB165">
        <f t="shared" si="2"/>
        <v>1</v>
      </c>
      <c r="AC165">
        <v>3988638</v>
      </c>
      <c r="AD165" t="s">
        <v>6503</v>
      </c>
    </row>
    <row r="166" spans="1:30" x14ac:dyDescent="0.25">
      <c r="A166">
        <v>1068</v>
      </c>
      <c r="B166">
        <v>3308560</v>
      </c>
      <c r="C166" t="s">
        <v>7405</v>
      </c>
      <c r="D166">
        <v>3308582</v>
      </c>
      <c r="E166">
        <v>1.4419999999999999</v>
      </c>
      <c r="F166">
        <v>0.10810011492</v>
      </c>
      <c r="G166">
        <v>3308581</v>
      </c>
      <c r="H166">
        <v>0.69299999999999995</v>
      </c>
      <c r="I166">
        <v>5.3017750699999998E-2</v>
      </c>
      <c r="J166">
        <v>2.08</v>
      </c>
      <c r="K166">
        <v>2.188E-2</v>
      </c>
      <c r="L166">
        <v>7.9713099999999999</v>
      </c>
      <c r="M166">
        <v>3.7200000000000002E-3</v>
      </c>
      <c r="N166">
        <v>2.0029999999999999E-2</v>
      </c>
      <c r="O166" t="s">
        <v>7406</v>
      </c>
      <c r="P166">
        <v>10</v>
      </c>
      <c r="Q166" t="s">
        <v>28</v>
      </c>
      <c r="R166" t="s">
        <v>7407</v>
      </c>
      <c r="S166" t="s">
        <v>228</v>
      </c>
      <c r="T166" t="s">
        <v>7408</v>
      </c>
      <c r="U166" t="s">
        <v>7409</v>
      </c>
      <c r="V166" t="s">
        <v>31</v>
      </c>
      <c r="W166" t="s">
        <v>31</v>
      </c>
      <c r="X166" t="s">
        <v>51</v>
      </c>
      <c r="Y166" t="s">
        <v>52</v>
      </c>
      <c r="Z166" t="s">
        <v>45</v>
      </c>
      <c r="AA166">
        <v>0</v>
      </c>
      <c r="AB166">
        <f t="shared" si="2"/>
        <v>1</v>
      </c>
      <c r="AC166">
        <v>3308560</v>
      </c>
      <c r="AD166" t="s">
        <v>7405</v>
      </c>
    </row>
    <row r="167" spans="1:30" x14ac:dyDescent="0.25">
      <c r="A167">
        <v>1071</v>
      </c>
      <c r="B167">
        <v>2742109</v>
      </c>
      <c r="C167" t="s">
        <v>230</v>
      </c>
      <c r="D167">
        <v>2742112</v>
      </c>
      <c r="E167">
        <v>1.347</v>
      </c>
      <c r="F167">
        <v>0.1244316838</v>
      </c>
      <c r="G167" t="s">
        <v>7410</v>
      </c>
      <c r="H167">
        <v>0.26900000000000002</v>
      </c>
      <c r="I167" s="1">
        <v>2.49742264E-6</v>
      </c>
      <c r="J167">
        <v>5.01</v>
      </c>
      <c r="K167">
        <v>3.4499999999999999E-3</v>
      </c>
      <c r="L167">
        <v>7.9585600000000003</v>
      </c>
      <c r="M167">
        <v>0</v>
      </c>
      <c r="N167">
        <v>1.494E-2</v>
      </c>
      <c r="O167" t="s">
        <v>231</v>
      </c>
      <c r="P167">
        <v>4</v>
      </c>
      <c r="Q167" t="s">
        <v>49</v>
      </c>
      <c r="R167" t="s">
        <v>232</v>
      </c>
      <c r="S167" t="s">
        <v>233</v>
      </c>
      <c r="T167" t="s">
        <v>7411</v>
      </c>
      <c r="U167" t="s">
        <v>7412</v>
      </c>
      <c r="V167" t="s">
        <v>31</v>
      </c>
      <c r="W167" t="s">
        <v>31</v>
      </c>
      <c r="X167" t="s">
        <v>51</v>
      </c>
      <c r="Y167" t="s">
        <v>52</v>
      </c>
      <c r="Z167" t="s">
        <v>45</v>
      </c>
      <c r="AA167">
        <v>0</v>
      </c>
      <c r="AB167">
        <f t="shared" si="2"/>
        <v>1</v>
      </c>
      <c r="AC167">
        <v>2742109</v>
      </c>
      <c r="AD167" t="s">
        <v>230</v>
      </c>
    </row>
    <row r="168" spans="1:30" x14ac:dyDescent="0.25">
      <c r="A168">
        <v>1077</v>
      </c>
      <c r="B168">
        <v>2540464</v>
      </c>
      <c r="C168" t="s">
        <v>6509</v>
      </c>
      <c r="D168">
        <v>2540471</v>
      </c>
      <c r="E168">
        <v>1.2949999999999999</v>
      </c>
      <c r="F168">
        <v>6.818129916E-2</v>
      </c>
      <c r="G168">
        <v>2540465</v>
      </c>
      <c r="H168">
        <v>0.81599999999999995</v>
      </c>
      <c r="I168">
        <v>5.0163863500000003E-2</v>
      </c>
      <c r="J168">
        <v>1.587</v>
      </c>
      <c r="K168">
        <v>2.8469999999999999E-2</v>
      </c>
      <c r="L168">
        <v>7.8986000000000001</v>
      </c>
      <c r="M168">
        <v>2.15E-3</v>
      </c>
      <c r="N168">
        <v>9.3900000000000008E-3</v>
      </c>
      <c r="O168" t="s">
        <v>6510</v>
      </c>
      <c r="P168">
        <v>2</v>
      </c>
      <c r="Q168" t="s">
        <v>28</v>
      </c>
      <c r="R168" t="s">
        <v>6511</v>
      </c>
      <c r="S168" t="s">
        <v>6512</v>
      </c>
      <c r="T168" t="s">
        <v>6513</v>
      </c>
      <c r="U168" t="s">
        <v>6514</v>
      </c>
      <c r="V168" t="s">
        <v>32</v>
      </c>
      <c r="W168" t="s">
        <v>45</v>
      </c>
      <c r="X168" t="s">
        <v>44</v>
      </c>
      <c r="Y168" t="s">
        <v>45</v>
      </c>
      <c r="Z168" t="s">
        <v>45</v>
      </c>
      <c r="AA168">
        <v>0</v>
      </c>
      <c r="AB168">
        <f t="shared" si="2"/>
        <v>0</v>
      </c>
      <c r="AC168">
        <v>2540464</v>
      </c>
      <c r="AD168" t="s">
        <v>6509</v>
      </c>
    </row>
    <row r="169" spans="1:30" x14ac:dyDescent="0.25">
      <c r="A169">
        <v>1083</v>
      </c>
      <c r="B169">
        <v>3292561</v>
      </c>
      <c r="C169" t="s">
        <v>207</v>
      </c>
      <c r="D169">
        <v>3292565</v>
      </c>
      <c r="E169">
        <v>1.454</v>
      </c>
      <c r="F169">
        <v>8.4729742299999994E-2</v>
      </c>
      <c r="G169">
        <v>3292564</v>
      </c>
      <c r="H169">
        <v>0.66400000000000003</v>
      </c>
      <c r="I169">
        <v>2.1951682220000001E-2</v>
      </c>
      <c r="J169">
        <v>2.1909999999999998</v>
      </c>
      <c r="K169">
        <v>1.3729999999999999E-2</v>
      </c>
      <c r="L169">
        <v>7.8881399999999999</v>
      </c>
      <c r="M169">
        <v>3.6099999999999999E-3</v>
      </c>
      <c r="N169">
        <v>4.13E-3</v>
      </c>
      <c r="O169" t="s">
        <v>208</v>
      </c>
      <c r="P169">
        <v>10</v>
      </c>
      <c r="Q169" t="s">
        <v>28</v>
      </c>
      <c r="R169" t="s">
        <v>209</v>
      </c>
      <c r="S169" t="s">
        <v>210</v>
      </c>
      <c r="T169" t="s">
        <v>211</v>
      </c>
      <c r="U169" t="s">
        <v>112</v>
      </c>
      <c r="V169" t="s">
        <v>31</v>
      </c>
      <c r="W169" t="s">
        <v>32</v>
      </c>
      <c r="X169" t="s">
        <v>64</v>
      </c>
      <c r="Y169" t="s">
        <v>157</v>
      </c>
      <c r="Z169" t="s">
        <v>45</v>
      </c>
      <c r="AA169">
        <v>0</v>
      </c>
      <c r="AB169">
        <f t="shared" si="2"/>
        <v>1</v>
      </c>
      <c r="AC169">
        <v>3292561</v>
      </c>
      <c r="AD169" t="s">
        <v>207</v>
      </c>
    </row>
    <row r="170" spans="1:30" x14ac:dyDescent="0.25">
      <c r="A170">
        <v>1092</v>
      </c>
      <c r="B170">
        <v>2614369</v>
      </c>
      <c r="C170" t="s">
        <v>7413</v>
      </c>
      <c r="D170">
        <v>2614385</v>
      </c>
      <c r="E170">
        <v>1.24</v>
      </c>
      <c r="F170">
        <v>3.3807144999999997E-2</v>
      </c>
      <c r="G170">
        <v>2614436</v>
      </c>
      <c r="H170">
        <v>0.55200000000000005</v>
      </c>
      <c r="I170">
        <v>0.12137629426</v>
      </c>
      <c r="J170">
        <v>2.2450000000000001</v>
      </c>
      <c r="K170">
        <v>7.6259999999999994E-2</v>
      </c>
      <c r="L170">
        <v>7.8487400000000003</v>
      </c>
      <c r="M170">
        <v>3.32E-3</v>
      </c>
      <c r="N170">
        <v>4.8309999999999999E-2</v>
      </c>
      <c r="O170" t="s">
        <v>6490</v>
      </c>
      <c r="P170">
        <v>3</v>
      </c>
      <c r="Q170" t="s">
        <v>49</v>
      </c>
      <c r="R170" t="s">
        <v>7414</v>
      </c>
      <c r="S170" t="s">
        <v>7393</v>
      </c>
      <c r="T170" t="s">
        <v>7415</v>
      </c>
      <c r="U170" t="s">
        <v>7416</v>
      </c>
      <c r="V170" t="s">
        <v>32</v>
      </c>
      <c r="W170" t="s">
        <v>7417</v>
      </c>
      <c r="X170" t="s">
        <v>44</v>
      </c>
      <c r="Y170" t="s">
        <v>45</v>
      </c>
      <c r="Z170" t="s">
        <v>45</v>
      </c>
      <c r="AA170">
        <v>0</v>
      </c>
      <c r="AB170">
        <f t="shared" si="2"/>
        <v>0</v>
      </c>
      <c r="AC170">
        <v>2614369</v>
      </c>
      <c r="AD170" t="s">
        <v>7413</v>
      </c>
    </row>
    <row r="171" spans="1:30" x14ac:dyDescent="0.25">
      <c r="A171">
        <v>1096</v>
      </c>
      <c r="B171">
        <v>3745525</v>
      </c>
      <c r="C171" t="s">
        <v>7418</v>
      </c>
      <c r="D171">
        <v>3745552</v>
      </c>
      <c r="E171">
        <v>1.304</v>
      </c>
      <c r="F171">
        <v>2.2332939300000001E-3</v>
      </c>
      <c r="G171">
        <v>3745543</v>
      </c>
      <c r="H171">
        <v>0.40100000000000002</v>
      </c>
      <c r="I171">
        <v>4.5454829400000001E-2</v>
      </c>
      <c r="J171">
        <v>3.2530000000000001</v>
      </c>
      <c r="K171">
        <v>2.632E-2</v>
      </c>
      <c r="L171">
        <v>7.8206300000000004</v>
      </c>
      <c r="M171">
        <v>8.4799999999999997E-3</v>
      </c>
      <c r="N171">
        <v>3.1960000000000002E-2</v>
      </c>
      <c r="O171" t="s">
        <v>7419</v>
      </c>
      <c r="P171">
        <v>17</v>
      </c>
      <c r="Q171" t="s">
        <v>28</v>
      </c>
      <c r="R171" t="s">
        <v>7420</v>
      </c>
      <c r="S171" t="s">
        <v>229</v>
      </c>
      <c r="T171" t="s">
        <v>7421</v>
      </c>
      <c r="U171" t="s">
        <v>7422</v>
      </c>
      <c r="V171" t="s">
        <v>31</v>
      </c>
      <c r="W171" t="s">
        <v>31</v>
      </c>
      <c r="X171" t="s">
        <v>51</v>
      </c>
      <c r="Y171" t="s">
        <v>52</v>
      </c>
      <c r="Z171" t="s">
        <v>45</v>
      </c>
      <c r="AA171">
        <v>0</v>
      </c>
      <c r="AB171">
        <f t="shared" si="2"/>
        <v>1</v>
      </c>
      <c r="AC171">
        <v>3745525</v>
      </c>
      <c r="AD171" t="s">
        <v>7418</v>
      </c>
    </row>
    <row r="172" spans="1:30" x14ac:dyDescent="0.25">
      <c r="A172">
        <v>1111</v>
      </c>
      <c r="B172">
        <v>4007352</v>
      </c>
      <c r="C172" t="s">
        <v>6515</v>
      </c>
      <c r="D172">
        <v>4007363</v>
      </c>
      <c r="E172">
        <v>1.304</v>
      </c>
      <c r="F172">
        <v>9.6354603479999995E-2</v>
      </c>
      <c r="G172">
        <v>4007360</v>
      </c>
      <c r="H172">
        <v>0.60499999999999998</v>
      </c>
      <c r="I172">
        <v>3.0874130279999999E-2</v>
      </c>
      <c r="J172">
        <v>2.1560000000000001</v>
      </c>
      <c r="K172">
        <v>2.639E-2</v>
      </c>
      <c r="L172">
        <v>7.7336999999999998</v>
      </c>
      <c r="M172">
        <v>2.7899999999999999E-3</v>
      </c>
      <c r="N172">
        <v>4.1599999999999996E-3</v>
      </c>
      <c r="O172" t="s">
        <v>6516</v>
      </c>
      <c r="P172" t="s">
        <v>194</v>
      </c>
      <c r="Q172" t="s">
        <v>28</v>
      </c>
      <c r="R172" t="s">
        <v>6517</v>
      </c>
      <c r="S172" t="s">
        <v>84</v>
      </c>
      <c r="T172" t="s">
        <v>6518</v>
      </c>
      <c r="U172" t="s">
        <v>6519</v>
      </c>
      <c r="V172" t="s">
        <v>32</v>
      </c>
      <c r="W172" t="s">
        <v>43</v>
      </c>
      <c r="X172" t="s">
        <v>44</v>
      </c>
      <c r="Y172" t="s">
        <v>45</v>
      </c>
      <c r="Z172" t="s">
        <v>45</v>
      </c>
      <c r="AA172">
        <v>0</v>
      </c>
      <c r="AB172">
        <f t="shared" si="2"/>
        <v>0</v>
      </c>
      <c r="AC172">
        <v>4007352</v>
      </c>
      <c r="AD172" t="s">
        <v>6515</v>
      </c>
    </row>
    <row r="173" spans="1:30" x14ac:dyDescent="0.25">
      <c r="A173">
        <v>1113</v>
      </c>
      <c r="B173">
        <v>3821377</v>
      </c>
      <c r="C173" t="s">
        <v>7423</v>
      </c>
      <c r="D173">
        <v>3821378</v>
      </c>
      <c r="E173">
        <v>1.4930000000000001</v>
      </c>
      <c r="F173">
        <v>0.10230627834</v>
      </c>
      <c r="G173">
        <v>3821385</v>
      </c>
      <c r="H173">
        <v>0.60599999999999998</v>
      </c>
      <c r="I173">
        <v>0.12334033586</v>
      </c>
      <c r="J173">
        <v>2.4649999999999999</v>
      </c>
      <c r="K173">
        <v>2.9309999999999999E-2</v>
      </c>
      <c r="L173">
        <v>7.7262700000000004</v>
      </c>
      <c r="M173">
        <v>9.0299999999999998E-3</v>
      </c>
      <c r="N173">
        <v>2.5700000000000001E-2</v>
      </c>
      <c r="O173" t="s">
        <v>7424</v>
      </c>
      <c r="P173">
        <v>19</v>
      </c>
      <c r="Q173" t="s">
        <v>49</v>
      </c>
      <c r="R173" t="s">
        <v>7425</v>
      </c>
      <c r="S173" t="s">
        <v>143</v>
      </c>
      <c r="T173" t="s">
        <v>7426</v>
      </c>
      <c r="U173" t="s">
        <v>7427</v>
      </c>
      <c r="V173" t="s">
        <v>31</v>
      </c>
      <c r="W173" t="s">
        <v>31</v>
      </c>
      <c r="X173" t="s">
        <v>51</v>
      </c>
      <c r="Y173" t="s">
        <v>52</v>
      </c>
      <c r="Z173" t="s">
        <v>45</v>
      </c>
      <c r="AA173">
        <v>0</v>
      </c>
      <c r="AB173">
        <f t="shared" si="2"/>
        <v>1</v>
      </c>
      <c r="AC173">
        <v>3821377</v>
      </c>
      <c r="AD173" t="s">
        <v>7423</v>
      </c>
    </row>
    <row r="174" spans="1:30" x14ac:dyDescent="0.25">
      <c r="A174">
        <v>1117</v>
      </c>
      <c r="B174">
        <v>4026346</v>
      </c>
      <c r="C174" t="s">
        <v>6520</v>
      </c>
      <c r="D174" t="s">
        <v>6521</v>
      </c>
      <c r="E174">
        <v>1.607</v>
      </c>
      <c r="F174">
        <v>1.4351146916000001E-3</v>
      </c>
      <c r="G174">
        <v>4026353</v>
      </c>
      <c r="H174">
        <v>0.65100000000000002</v>
      </c>
      <c r="I174">
        <v>3.0099682579999999E-2</v>
      </c>
      <c r="J174">
        <v>2.4689999999999999</v>
      </c>
      <c r="K174">
        <v>1.285E-2</v>
      </c>
      <c r="L174">
        <v>7.7080299999999999</v>
      </c>
      <c r="M174">
        <v>6.0000000000000002E-5</v>
      </c>
      <c r="N174">
        <v>1.5900000000000001E-3</v>
      </c>
      <c r="O174" t="s">
        <v>6522</v>
      </c>
      <c r="P174" t="s">
        <v>194</v>
      </c>
      <c r="Q174" t="s">
        <v>28</v>
      </c>
      <c r="R174" t="s">
        <v>6523</v>
      </c>
      <c r="S174" t="s">
        <v>6524</v>
      </c>
      <c r="T174" t="s">
        <v>6525</v>
      </c>
      <c r="U174" t="s">
        <v>236</v>
      </c>
      <c r="V174" t="s">
        <v>31</v>
      </c>
      <c r="W174" t="s">
        <v>31</v>
      </c>
      <c r="X174" t="s">
        <v>51</v>
      </c>
      <c r="Y174" t="s">
        <v>77</v>
      </c>
      <c r="Z174" t="s">
        <v>45</v>
      </c>
      <c r="AA174">
        <v>0</v>
      </c>
      <c r="AB174">
        <f t="shared" si="2"/>
        <v>1</v>
      </c>
      <c r="AC174">
        <v>4026346</v>
      </c>
      <c r="AD174" t="s">
        <v>6520</v>
      </c>
    </row>
    <row r="175" spans="1:30" x14ac:dyDescent="0.25">
      <c r="A175">
        <v>1126</v>
      </c>
      <c r="B175">
        <v>3871504</v>
      </c>
      <c r="C175" t="s">
        <v>158</v>
      </c>
      <c r="D175">
        <v>3871518</v>
      </c>
      <c r="E175">
        <v>1.3839999999999999</v>
      </c>
      <c r="F175">
        <v>7.4566481599999998E-2</v>
      </c>
      <c r="G175" t="s">
        <v>159</v>
      </c>
      <c r="H175">
        <v>0.67700000000000005</v>
      </c>
      <c r="I175">
        <v>1.9652696472000001E-3</v>
      </c>
      <c r="J175">
        <v>2.0430000000000001</v>
      </c>
      <c r="K175">
        <v>1.1730000000000001E-2</v>
      </c>
      <c r="L175">
        <v>7.6425200000000002</v>
      </c>
      <c r="M175">
        <v>1.0000000000000001E-5</v>
      </c>
      <c r="N175">
        <v>1.12E-2</v>
      </c>
      <c r="O175" t="s">
        <v>160</v>
      </c>
      <c r="P175">
        <v>19</v>
      </c>
      <c r="Q175" t="s">
        <v>28</v>
      </c>
      <c r="R175" t="s">
        <v>161</v>
      </c>
      <c r="S175" t="s">
        <v>162</v>
      </c>
      <c r="T175" t="s">
        <v>163</v>
      </c>
      <c r="U175" t="s">
        <v>164</v>
      </c>
      <c r="V175" t="s">
        <v>31</v>
      </c>
      <c r="W175" t="s">
        <v>31</v>
      </c>
      <c r="X175" t="s">
        <v>33</v>
      </c>
      <c r="Y175" t="s">
        <v>34</v>
      </c>
      <c r="AA175">
        <v>0</v>
      </c>
      <c r="AB175">
        <f t="shared" si="2"/>
        <v>1</v>
      </c>
      <c r="AC175">
        <v>3871504</v>
      </c>
      <c r="AD175" t="s">
        <v>158</v>
      </c>
    </row>
    <row r="176" spans="1:30" x14ac:dyDescent="0.25">
      <c r="A176">
        <v>1133</v>
      </c>
      <c r="B176">
        <v>3592755</v>
      </c>
      <c r="C176" t="s">
        <v>7428</v>
      </c>
      <c r="D176">
        <v>3592846</v>
      </c>
      <c r="E176">
        <v>1.7290000000000001</v>
      </c>
      <c r="F176">
        <v>0.12956645327999999</v>
      </c>
      <c r="G176">
        <v>3592841</v>
      </c>
      <c r="H176">
        <v>0.71499999999999997</v>
      </c>
      <c r="I176">
        <v>0.10824171698</v>
      </c>
      <c r="J176">
        <v>2.4169999999999998</v>
      </c>
      <c r="K176">
        <v>1.5879999999999998E-2</v>
      </c>
      <c r="L176">
        <v>7.5928000000000004</v>
      </c>
      <c r="M176">
        <v>1.081E-2</v>
      </c>
      <c r="N176">
        <v>2.6679999999999999E-2</v>
      </c>
      <c r="O176" t="s">
        <v>124</v>
      </c>
      <c r="P176">
        <v>15</v>
      </c>
      <c r="Q176" t="s">
        <v>49</v>
      </c>
      <c r="R176" t="s">
        <v>7429</v>
      </c>
      <c r="S176" t="s">
        <v>7430</v>
      </c>
      <c r="T176" t="s">
        <v>7431</v>
      </c>
      <c r="U176" t="s">
        <v>30</v>
      </c>
      <c r="V176" t="s">
        <v>31</v>
      </c>
      <c r="W176" t="s">
        <v>31</v>
      </c>
      <c r="X176" t="s">
        <v>51</v>
      </c>
      <c r="Y176" t="s">
        <v>77</v>
      </c>
      <c r="Z176" t="s">
        <v>45</v>
      </c>
      <c r="AA176">
        <v>0</v>
      </c>
      <c r="AB176">
        <f t="shared" si="2"/>
        <v>1</v>
      </c>
      <c r="AC176">
        <v>3592755</v>
      </c>
      <c r="AD176" t="s">
        <v>7428</v>
      </c>
    </row>
    <row r="177" spans="1:30" x14ac:dyDescent="0.25">
      <c r="A177">
        <v>1139</v>
      </c>
      <c r="B177">
        <v>3731826</v>
      </c>
      <c r="C177" t="s">
        <v>215</v>
      </c>
      <c r="D177">
        <v>3731829</v>
      </c>
      <c r="E177">
        <v>1.7130000000000001</v>
      </c>
      <c r="F177">
        <v>9.9773741479999997E-2</v>
      </c>
      <c r="G177" t="s">
        <v>6526</v>
      </c>
      <c r="H177">
        <v>0.316</v>
      </c>
      <c r="I177" s="1">
        <v>1.1102230246E-16</v>
      </c>
      <c r="J177">
        <v>5.4219999999999997</v>
      </c>
      <c r="K177">
        <v>7.0499999999999998E-3</v>
      </c>
      <c r="L177">
        <v>7.5355800000000004</v>
      </c>
      <c r="M177">
        <v>6.6E-4</v>
      </c>
      <c r="N177">
        <v>5.79E-3</v>
      </c>
      <c r="O177" t="s">
        <v>216</v>
      </c>
      <c r="P177">
        <v>17</v>
      </c>
      <c r="Q177" t="s">
        <v>49</v>
      </c>
      <c r="R177" t="s">
        <v>217</v>
      </c>
      <c r="S177" t="s">
        <v>92</v>
      </c>
      <c r="T177" t="s">
        <v>6527</v>
      </c>
      <c r="U177" t="s">
        <v>6528</v>
      </c>
      <c r="V177" t="s">
        <v>31</v>
      </c>
      <c r="W177" t="s">
        <v>31</v>
      </c>
      <c r="X177" t="s">
        <v>51</v>
      </c>
      <c r="Y177" t="s">
        <v>52</v>
      </c>
      <c r="Z177" t="s">
        <v>45</v>
      </c>
      <c r="AA177">
        <v>1</v>
      </c>
      <c r="AB177">
        <f t="shared" si="2"/>
        <v>1</v>
      </c>
      <c r="AC177">
        <v>3731826</v>
      </c>
      <c r="AD177" t="s">
        <v>215</v>
      </c>
    </row>
    <row r="178" spans="1:30" x14ac:dyDescent="0.25">
      <c r="A178">
        <v>1141</v>
      </c>
      <c r="B178">
        <v>3948543</v>
      </c>
      <c r="C178" t="s">
        <v>7432</v>
      </c>
      <c r="D178">
        <v>3948549</v>
      </c>
      <c r="E178">
        <v>1.278</v>
      </c>
      <c r="F178">
        <v>5.0950814160000003E-2</v>
      </c>
      <c r="G178" t="s">
        <v>7433</v>
      </c>
      <c r="H178">
        <v>0.59099999999999997</v>
      </c>
      <c r="I178">
        <v>3.5587250859999998E-4</v>
      </c>
      <c r="J178">
        <v>2.16</v>
      </c>
      <c r="K178">
        <v>3.9199999999999999E-2</v>
      </c>
      <c r="L178">
        <v>7.5134100000000004</v>
      </c>
      <c r="M178">
        <v>0</v>
      </c>
      <c r="N178">
        <v>3.1350000000000003E-2</v>
      </c>
      <c r="O178" t="s">
        <v>7434</v>
      </c>
      <c r="P178">
        <v>22</v>
      </c>
      <c r="Q178" t="s">
        <v>49</v>
      </c>
      <c r="R178" t="s">
        <v>7435</v>
      </c>
      <c r="S178" t="s">
        <v>7436</v>
      </c>
      <c r="T178" t="s">
        <v>7437</v>
      </c>
      <c r="U178" t="s">
        <v>7438</v>
      </c>
      <c r="V178" t="s">
        <v>31</v>
      </c>
      <c r="W178" t="s">
        <v>31</v>
      </c>
      <c r="X178" t="s">
        <v>51</v>
      </c>
      <c r="Y178" t="s">
        <v>52</v>
      </c>
      <c r="Z178" t="s">
        <v>45</v>
      </c>
      <c r="AA178">
        <v>0</v>
      </c>
      <c r="AB178">
        <f t="shared" si="2"/>
        <v>1</v>
      </c>
      <c r="AC178">
        <v>3948543</v>
      </c>
      <c r="AD178" t="s">
        <v>7432</v>
      </c>
    </row>
    <row r="179" spans="1:30" x14ac:dyDescent="0.25">
      <c r="A179">
        <v>1142</v>
      </c>
      <c r="B179">
        <v>3861272</v>
      </c>
      <c r="C179" t="s">
        <v>7439</v>
      </c>
      <c r="D179">
        <v>3861277</v>
      </c>
      <c r="E179">
        <v>1.3839999999999999</v>
      </c>
      <c r="F179">
        <v>0.10025798882</v>
      </c>
      <c r="G179">
        <v>3861282</v>
      </c>
      <c r="H179">
        <v>0.44800000000000001</v>
      </c>
      <c r="I179">
        <v>0.12993174231999999</v>
      </c>
      <c r="J179">
        <v>3.0920000000000001</v>
      </c>
      <c r="K179">
        <v>0.11287999999999999</v>
      </c>
      <c r="L179">
        <v>7.5130100000000004</v>
      </c>
      <c r="M179">
        <v>1.09E-3</v>
      </c>
      <c r="N179">
        <v>2.8969999999999999E-2</v>
      </c>
      <c r="O179" t="s">
        <v>244</v>
      </c>
      <c r="P179">
        <v>19</v>
      </c>
      <c r="Q179" t="s">
        <v>28</v>
      </c>
      <c r="R179" t="s">
        <v>7440</v>
      </c>
      <c r="S179" t="s">
        <v>134</v>
      </c>
      <c r="T179" t="s">
        <v>7441</v>
      </c>
      <c r="U179" t="s">
        <v>186</v>
      </c>
      <c r="V179" t="s">
        <v>32</v>
      </c>
      <c r="W179" t="s">
        <v>43</v>
      </c>
      <c r="X179" t="s">
        <v>44</v>
      </c>
      <c r="Y179" t="s">
        <v>45</v>
      </c>
      <c r="Z179" t="s">
        <v>45</v>
      </c>
      <c r="AA179">
        <v>0</v>
      </c>
      <c r="AB179">
        <f t="shared" si="2"/>
        <v>0</v>
      </c>
      <c r="AC179">
        <v>3861272</v>
      </c>
      <c r="AD179" t="s">
        <v>7439</v>
      </c>
    </row>
    <row r="180" spans="1:30" x14ac:dyDescent="0.25">
      <c r="A180">
        <v>1143</v>
      </c>
      <c r="B180">
        <v>3641597</v>
      </c>
      <c r="C180" t="s">
        <v>7442</v>
      </c>
      <c r="D180">
        <v>3641617</v>
      </c>
      <c r="E180">
        <v>1.421</v>
      </c>
      <c r="F180">
        <v>9.4856174000000001E-2</v>
      </c>
      <c r="G180" t="s">
        <v>7443</v>
      </c>
      <c r="H180">
        <v>0.63200000000000001</v>
      </c>
      <c r="I180">
        <v>1.6182647590000002E-2</v>
      </c>
      <c r="J180">
        <v>2.2480000000000002</v>
      </c>
      <c r="K180">
        <v>6.4509999999999998E-2</v>
      </c>
      <c r="L180">
        <v>7.5097100000000001</v>
      </c>
      <c r="M180">
        <v>1.3999999999999999E-4</v>
      </c>
      <c r="N180">
        <v>1.5509999999999999E-2</v>
      </c>
      <c r="O180" t="s">
        <v>7444</v>
      </c>
      <c r="P180">
        <v>15</v>
      </c>
      <c r="Q180" t="s">
        <v>28</v>
      </c>
      <c r="R180" t="s">
        <v>7445</v>
      </c>
      <c r="S180" t="s">
        <v>6652</v>
      </c>
      <c r="T180" t="s">
        <v>7446</v>
      </c>
      <c r="U180" t="s">
        <v>7447</v>
      </c>
      <c r="V180" t="s">
        <v>31</v>
      </c>
      <c r="W180" t="s">
        <v>31</v>
      </c>
      <c r="X180" t="s">
        <v>51</v>
      </c>
      <c r="Y180" t="s">
        <v>52</v>
      </c>
      <c r="Z180" t="s">
        <v>45</v>
      </c>
      <c r="AA180">
        <v>0</v>
      </c>
      <c r="AB180">
        <f t="shared" si="2"/>
        <v>1</v>
      </c>
      <c r="AC180">
        <v>3641597</v>
      </c>
      <c r="AD180" t="s">
        <v>7442</v>
      </c>
    </row>
    <row r="181" spans="1:30" x14ac:dyDescent="0.25">
      <c r="A181">
        <v>1146</v>
      </c>
      <c r="B181">
        <v>3150844</v>
      </c>
      <c r="C181" t="s">
        <v>196</v>
      </c>
      <c r="D181" t="s">
        <v>197</v>
      </c>
      <c r="E181">
        <v>14.717000000000001</v>
      </c>
      <c r="F181" s="1">
        <v>3.2490121699999999E-12</v>
      </c>
      <c r="G181" t="s">
        <v>198</v>
      </c>
      <c r="H181">
        <v>1.43</v>
      </c>
      <c r="I181">
        <v>0.10131203556</v>
      </c>
      <c r="J181">
        <v>10.292999999999999</v>
      </c>
      <c r="K181">
        <v>1.008E-2</v>
      </c>
      <c r="L181">
        <v>7.4938599999999997</v>
      </c>
      <c r="M181">
        <v>0</v>
      </c>
      <c r="N181">
        <v>0</v>
      </c>
      <c r="O181" t="s">
        <v>199</v>
      </c>
      <c r="P181">
        <v>8</v>
      </c>
      <c r="Q181" t="s">
        <v>28</v>
      </c>
      <c r="R181" t="s">
        <v>200</v>
      </c>
      <c r="S181" t="s">
        <v>201</v>
      </c>
      <c r="T181" t="s">
        <v>202</v>
      </c>
      <c r="U181" t="s">
        <v>203</v>
      </c>
      <c r="V181" t="s">
        <v>32</v>
      </c>
      <c r="W181" t="s">
        <v>43</v>
      </c>
      <c r="X181" t="s">
        <v>44</v>
      </c>
      <c r="Y181" t="s">
        <v>45</v>
      </c>
      <c r="Z181" t="s">
        <v>45</v>
      </c>
      <c r="AA181">
        <v>0</v>
      </c>
      <c r="AB181">
        <f t="shared" si="2"/>
        <v>0</v>
      </c>
      <c r="AC181">
        <v>3150844</v>
      </c>
      <c r="AD181" t="s">
        <v>196</v>
      </c>
    </row>
    <row r="182" spans="1:30" x14ac:dyDescent="0.25">
      <c r="A182">
        <v>1153</v>
      </c>
      <c r="B182">
        <v>3074857</v>
      </c>
      <c r="C182" t="s">
        <v>7448</v>
      </c>
      <c r="D182">
        <v>3074873</v>
      </c>
      <c r="E182">
        <v>1.292</v>
      </c>
      <c r="F182">
        <v>6.7022266299999994E-2</v>
      </c>
      <c r="G182">
        <v>3074874</v>
      </c>
      <c r="H182">
        <v>0.72399999999999998</v>
      </c>
      <c r="I182">
        <v>0.10144166424000001</v>
      </c>
      <c r="J182">
        <v>1.784</v>
      </c>
      <c r="K182">
        <v>6.0899999999999999E-3</v>
      </c>
      <c r="L182">
        <v>7.4487699999999997</v>
      </c>
      <c r="M182">
        <v>6.2E-4</v>
      </c>
      <c r="N182">
        <v>1.342E-2</v>
      </c>
      <c r="O182" t="s">
        <v>7449</v>
      </c>
      <c r="P182">
        <v>7</v>
      </c>
      <c r="Q182" t="s">
        <v>28</v>
      </c>
      <c r="R182" t="s">
        <v>7450</v>
      </c>
      <c r="S182" t="s">
        <v>7451</v>
      </c>
      <c r="T182" t="s">
        <v>7452</v>
      </c>
      <c r="U182" t="s">
        <v>6519</v>
      </c>
      <c r="V182" t="s">
        <v>31</v>
      </c>
      <c r="W182" t="s">
        <v>31</v>
      </c>
      <c r="X182" t="s">
        <v>51</v>
      </c>
      <c r="Y182" t="s">
        <v>77</v>
      </c>
      <c r="Z182" t="s">
        <v>45</v>
      </c>
      <c r="AA182">
        <v>0</v>
      </c>
      <c r="AB182">
        <f t="shared" si="2"/>
        <v>1</v>
      </c>
      <c r="AC182">
        <v>3074857</v>
      </c>
      <c r="AD182" t="s">
        <v>7448</v>
      </c>
    </row>
    <row r="183" spans="1:30" x14ac:dyDescent="0.25">
      <c r="A183">
        <v>1157</v>
      </c>
      <c r="B183">
        <v>3515109</v>
      </c>
      <c r="C183" t="s">
        <v>173</v>
      </c>
      <c r="D183">
        <v>3515138</v>
      </c>
      <c r="E183">
        <v>1.593</v>
      </c>
      <c r="F183">
        <v>4.277274054E-2</v>
      </c>
      <c r="G183">
        <v>3515141</v>
      </c>
      <c r="H183">
        <v>0.72199999999999998</v>
      </c>
      <c r="I183">
        <v>7.0466403339999997E-2</v>
      </c>
      <c r="J183">
        <v>2.206</v>
      </c>
      <c r="K183">
        <v>1.397E-2</v>
      </c>
      <c r="L183">
        <v>7.4212999999999996</v>
      </c>
      <c r="M183">
        <v>5.5000000000000003E-4</v>
      </c>
      <c r="N183">
        <v>2.051E-2</v>
      </c>
      <c r="O183" t="s">
        <v>174</v>
      </c>
      <c r="P183">
        <v>13</v>
      </c>
      <c r="Q183" t="s">
        <v>28</v>
      </c>
      <c r="R183" t="s">
        <v>175</v>
      </c>
      <c r="S183" t="s">
        <v>176</v>
      </c>
      <c r="T183" t="s">
        <v>177</v>
      </c>
      <c r="U183" t="s">
        <v>30</v>
      </c>
      <c r="V183" t="s">
        <v>32</v>
      </c>
      <c r="W183" t="s">
        <v>43</v>
      </c>
      <c r="X183" t="s">
        <v>44</v>
      </c>
      <c r="Y183" t="s">
        <v>45</v>
      </c>
      <c r="Z183" t="s">
        <v>45</v>
      </c>
      <c r="AA183">
        <v>0</v>
      </c>
      <c r="AB183">
        <f t="shared" si="2"/>
        <v>0</v>
      </c>
      <c r="AC183">
        <v>3515109</v>
      </c>
      <c r="AD183" t="s">
        <v>173</v>
      </c>
    </row>
    <row r="184" spans="1:30" x14ac:dyDescent="0.25">
      <c r="A184">
        <v>1159</v>
      </c>
      <c r="B184">
        <v>2362469</v>
      </c>
      <c r="C184" t="s">
        <v>219</v>
      </c>
      <c r="D184" t="s">
        <v>6529</v>
      </c>
      <c r="E184">
        <v>0.46200000000000002</v>
      </c>
      <c r="F184">
        <v>4.4284923359999999E-2</v>
      </c>
      <c r="G184" t="s">
        <v>6530</v>
      </c>
      <c r="H184">
        <v>0.32400000000000001</v>
      </c>
      <c r="I184" s="1">
        <v>1.3076143612E-8</v>
      </c>
      <c r="J184">
        <v>1.4239999999999999</v>
      </c>
      <c r="K184">
        <v>0.34791</v>
      </c>
      <c r="L184">
        <v>7.4136499999999996</v>
      </c>
      <c r="M184">
        <v>0</v>
      </c>
      <c r="N184">
        <v>8.0000000000000004E-4</v>
      </c>
      <c r="O184" t="s">
        <v>220</v>
      </c>
      <c r="P184">
        <v>1</v>
      </c>
      <c r="Q184" t="s">
        <v>49</v>
      </c>
      <c r="R184" t="s">
        <v>6531</v>
      </c>
      <c r="S184" t="s">
        <v>6532</v>
      </c>
      <c r="T184" t="s">
        <v>6533</v>
      </c>
      <c r="U184" t="s">
        <v>6534</v>
      </c>
      <c r="V184" t="s">
        <v>31</v>
      </c>
      <c r="W184" t="s">
        <v>32</v>
      </c>
      <c r="X184" t="s">
        <v>33</v>
      </c>
      <c r="Y184" t="s">
        <v>34</v>
      </c>
      <c r="Z184" t="s">
        <v>35</v>
      </c>
      <c r="AA184">
        <v>0</v>
      </c>
      <c r="AB184">
        <f t="shared" si="2"/>
        <v>1</v>
      </c>
      <c r="AC184">
        <v>2362469</v>
      </c>
      <c r="AD184" t="s">
        <v>219</v>
      </c>
    </row>
    <row r="185" spans="1:30" x14ac:dyDescent="0.25">
      <c r="A185">
        <v>1161</v>
      </c>
      <c r="B185">
        <v>3394660</v>
      </c>
      <c r="C185" t="s">
        <v>7453</v>
      </c>
      <c r="D185">
        <v>3394675</v>
      </c>
      <c r="E185">
        <v>1.357</v>
      </c>
      <c r="F185">
        <v>0.12860875254000001</v>
      </c>
      <c r="G185">
        <v>3394687</v>
      </c>
      <c r="H185">
        <v>0.76400000000000001</v>
      </c>
      <c r="I185">
        <v>7.3158516399999998E-2</v>
      </c>
      <c r="J185">
        <v>1.776</v>
      </c>
      <c r="K185">
        <v>8.4790000000000004E-2</v>
      </c>
      <c r="L185">
        <v>7.36266</v>
      </c>
      <c r="M185">
        <v>2.1299999999999999E-3</v>
      </c>
      <c r="N185">
        <v>4.4269999999999997E-2</v>
      </c>
      <c r="O185" t="s">
        <v>7454</v>
      </c>
      <c r="P185">
        <v>11</v>
      </c>
      <c r="Q185" t="s">
        <v>28</v>
      </c>
      <c r="R185" t="s">
        <v>7455</v>
      </c>
      <c r="S185" t="s">
        <v>142</v>
      </c>
      <c r="T185" t="s">
        <v>7456</v>
      </c>
      <c r="U185" t="s">
        <v>172</v>
      </c>
      <c r="V185" t="s">
        <v>32</v>
      </c>
      <c r="W185" t="s">
        <v>43</v>
      </c>
      <c r="X185" t="s">
        <v>44</v>
      </c>
      <c r="Y185" t="s">
        <v>45</v>
      </c>
      <c r="Z185" t="s">
        <v>45</v>
      </c>
      <c r="AA185">
        <v>0</v>
      </c>
      <c r="AB185">
        <f t="shared" si="2"/>
        <v>0</v>
      </c>
      <c r="AC185">
        <v>3394660</v>
      </c>
      <c r="AD185" t="s">
        <v>7453</v>
      </c>
    </row>
    <row r="186" spans="1:30" x14ac:dyDescent="0.25">
      <c r="A186">
        <v>1165</v>
      </c>
      <c r="B186">
        <v>3414739</v>
      </c>
      <c r="C186" t="s">
        <v>221</v>
      </c>
      <c r="D186">
        <v>3414751</v>
      </c>
      <c r="E186">
        <v>0.86299999999999999</v>
      </c>
      <c r="F186">
        <v>0.25025912259999999</v>
      </c>
      <c r="G186" t="s">
        <v>6535</v>
      </c>
      <c r="H186">
        <v>0.114</v>
      </c>
      <c r="I186" s="1">
        <v>1.7989599944000001E-6</v>
      </c>
      <c r="J186">
        <v>7.5350000000000001</v>
      </c>
      <c r="K186">
        <v>3.3999999999999998E-3</v>
      </c>
      <c r="L186">
        <v>7.3484400000000001</v>
      </c>
      <c r="M186">
        <v>0</v>
      </c>
      <c r="N186">
        <v>4.5500000000000002E-3</v>
      </c>
      <c r="O186" t="s">
        <v>222</v>
      </c>
      <c r="P186">
        <v>12</v>
      </c>
      <c r="Q186" t="s">
        <v>49</v>
      </c>
      <c r="R186" t="s">
        <v>223</v>
      </c>
      <c r="S186" t="s">
        <v>132</v>
      </c>
      <c r="T186" t="s">
        <v>6536</v>
      </c>
      <c r="U186" t="s">
        <v>6537</v>
      </c>
      <c r="V186" t="s">
        <v>31</v>
      </c>
      <c r="W186" t="s">
        <v>32</v>
      </c>
      <c r="X186" t="s">
        <v>33</v>
      </c>
      <c r="Y186" t="s">
        <v>34</v>
      </c>
      <c r="Z186" t="s">
        <v>35</v>
      </c>
      <c r="AA186">
        <v>0</v>
      </c>
      <c r="AB186">
        <f t="shared" si="2"/>
        <v>1</v>
      </c>
      <c r="AC186">
        <v>3414739</v>
      </c>
      <c r="AD186" t="s">
        <v>221</v>
      </c>
    </row>
    <row r="187" spans="1:30" x14ac:dyDescent="0.25">
      <c r="A187">
        <v>1170</v>
      </c>
      <c r="B187">
        <v>3192725</v>
      </c>
      <c r="C187" t="s">
        <v>7457</v>
      </c>
      <c r="D187">
        <v>3192726</v>
      </c>
      <c r="E187">
        <v>1.421</v>
      </c>
      <c r="F187">
        <v>0.13142991158</v>
      </c>
      <c r="G187">
        <v>3192732</v>
      </c>
      <c r="H187">
        <v>0.70899999999999996</v>
      </c>
      <c r="I187">
        <v>0.10458935174</v>
      </c>
      <c r="J187">
        <v>2.0049999999999999</v>
      </c>
      <c r="K187">
        <v>5.3120000000000001E-2</v>
      </c>
      <c r="L187">
        <v>7.3331600000000003</v>
      </c>
      <c r="M187">
        <v>8.7000000000000001E-4</v>
      </c>
      <c r="N187">
        <v>4.7980000000000002E-2</v>
      </c>
      <c r="O187" t="s">
        <v>7458</v>
      </c>
      <c r="P187">
        <v>9</v>
      </c>
      <c r="Q187" t="s">
        <v>49</v>
      </c>
      <c r="R187" t="s">
        <v>7459</v>
      </c>
      <c r="S187" t="s">
        <v>92</v>
      </c>
      <c r="T187" t="s">
        <v>7460</v>
      </c>
      <c r="U187" t="s">
        <v>61</v>
      </c>
      <c r="V187" t="s">
        <v>31</v>
      </c>
      <c r="W187" t="s">
        <v>31</v>
      </c>
      <c r="X187" t="s">
        <v>51</v>
      </c>
      <c r="Y187" t="s">
        <v>52</v>
      </c>
      <c r="Z187" t="s">
        <v>45</v>
      </c>
      <c r="AA187">
        <v>0</v>
      </c>
      <c r="AB187">
        <f t="shared" si="2"/>
        <v>1</v>
      </c>
      <c r="AC187">
        <v>3192725</v>
      </c>
      <c r="AD187" t="s">
        <v>7457</v>
      </c>
    </row>
    <row r="188" spans="1:30" x14ac:dyDescent="0.25">
      <c r="A188">
        <v>1172</v>
      </c>
      <c r="B188">
        <v>3935374</v>
      </c>
      <c r="C188" t="s">
        <v>7461</v>
      </c>
      <c r="D188" t="s">
        <v>7462</v>
      </c>
      <c r="E188">
        <v>1.4750000000000001</v>
      </c>
      <c r="F188">
        <v>7.5873705240000006E-2</v>
      </c>
      <c r="G188" t="s">
        <v>7463</v>
      </c>
      <c r="H188">
        <v>0.48599999999999999</v>
      </c>
      <c r="I188">
        <v>1.2480402773999999E-2</v>
      </c>
      <c r="J188">
        <v>3.0369999999999999</v>
      </c>
      <c r="K188">
        <v>5.6869999999999997E-2</v>
      </c>
      <c r="L188">
        <v>7.3235200000000003</v>
      </c>
      <c r="M188">
        <v>1.0000000000000001E-5</v>
      </c>
      <c r="N188">
        <v>3.5880000000000002E-2</v>
      </c>
      <c r="O188" t="s">
        <v>7464</v>
      </c>
      <c r="P188">
        <v>21</v>
      </c>
      <c r="Q188" t="s">
        <v>28</v>
      </c>
      <c r="R188" t="s">
        <v>7465</v>
      </c>
      <c r="S188" t="s">
        <v>7466</v>
      </c>
      <c r="T188" t="s">
        <v>7467</v>
      </c>
      <c r="U188" t="s">
        <v>7468</v>
      </c>
      <c r="V188" t="s">
        <v>31</v>
      </c>
      <c r="W188" t="s">
        <v>31</v>
      </c>
      <c r="X188" t="s">
        <v>38</v>
      </c>
      <c r="Y188" t="s">
        <v>39</v>
      </c>
      <c r="Z188" t="s">
        <v>40</v>
      </c>
      <c r="AA188">
        <v>0</v>
      </c>
      <c r="AB188">
        <f t="shared" si="2"/>
        <v>1</v>
      </c>
      <c r="AC188">
        <v>3935374</v>
      </c>
      <c r="AD188" t="s">
        <v>7461</v>
      </c>
    </row>
    <row r="189" spans="1:30" x14ac:dyDescent="0.25">
      <c r="A189">
        <v>1181</v>
      </c>
      <c r="B189">
        <v>3628994</v>
      </c>
      <c r="C189" t="s">
        <v>7469</v>
      </c>
      <c r="D189">
        <v>3629009</v>
      </c>
      <c r="E189">
        <v>1.327</v>
      </c>
      <c r="F189">
        <v>7.0685505260000003E-2</v>
      </c>
      <c r="G189" t="s">
        <v>7470</v>
      </c>
      <c r="H189">
        <v>0.89300000000000002</v>
      </c>
      <c r="I189">
        <v>1.5236010082E-2</v>
      </c>
      <c r="J189">
        <v>1.4850000000000001</v>
      </c>
      <c r="K189">
        <v>1.7309999999999999E-2</v>
      </c>
      <c r="L189">
        <v>7.2885200000000001</v>
      </c>
      <c r="M189">
        <v>1.82E-3</v>
      </c>
      <c r="N189">
        <v>2.504E-2</v>
      </c>
      <c r="O189" t="s">
        <v>7471</v>
      </c>
      <c r="P189">
        <v>15</v>
      </c>
      <c r="Q189" t="s">
        <v>28</v>
      </c>
      <c r="R189" t="s">
        <v>7472</v>
      </c>
      <c r="S189" t="s">
        <v>112</v>
      </c>
      <c r="T189" t="s">
        <v>7473</v>
      </c>
      <c r="U189" t="s">
        <v>7474</v>
      </c>
      <c r="V189" t="s">
        <v>31</v>
      </c>
      <c r="W189" t="s">
        <v>31</v>
      </c>
      <c r="X189" t="s">
        <v>51</v>
      </c>
      <c r="Y189" t="s">
        <v>52</v>
      </c>
      <c r="Z189" t="s">
        <v>45</v>
      </c>
      <c r="AA189">
        <v>0</v>
      </c>
      <c r="AB189">
        <f t="shared" si="2"/>
        <v>1</v>
      </c>
      <c r="AC189">
        <v>3628994</v>
      </c>
      <c r="AD189" t="s">
        <v>7469</v>
      </c>
    </row>
    <row r="190" spans="1:30" x14ac:dyDescent="0.25">
      <c r="A190">
        <v>1187</v>
      </c>
      <c r="B190">
        <v>2768396</v>
      </c>
      <c r="C190" t="s">
        <v>7475</v>
      </c>
      <c r="D190" t="s">
        <v>7476</v>
      </c>
      <c r="E190">
        <v>1.2909999999999999</v>
      </c>
      <c r="F190">
        <v>0.19040088897999999</v>
      </c>
      <c r="G190">
        <v>2768397</v>
      </c>
      <c r="H190">
        <v>0.59899999999999998</v>
      </c>
      <c r="I190">
        <v>5.2633512459999997E-2</v>
      </c>
      <c r="J190">
        <v>2.153</v>
      </c>
      <c r="K190">
        <v>0.10761</v>
      </c>
      <c r="L190">
        <v>7.2663399999999996</v>
      </c>
      <c r="M190">
        <v>4.8000000000000001E-4</v>
      </c>
      <c r="N190">
        <v>2.6980000000000001E-2</v>
      </c>
      <c r="O190" t="s">
        <v>7477</v>
      </c>
      <c r="P190">
        <v>4</v>
      </c>
      <c r="Q190" t="s">
        <v>28</v>
      </c>
      <c r="R190" t="s">
        <v>7478</v>
      </c>
      <c r="S190" t="s">
        <v>7479</v>
      </c>
      <c r="T190" t="s">
        <v>7480</v>
      </c>
      <c r="U190" t="s">
        <v>7481</v>
      </c>
      <c r="V190" t="s">
        <v>32</v>
      </c>
      <c r="W190" t="s">
        <v>43</v>
      </c>
      <c r="X190" t="s">
        <v>44</v>
      </c>
      <c r="Y190" t="s">
        <v>45</v>
      </c>
      <c r="Z190" t="s">
        <v>45</v>
      </c>
      <c r="AA190">
        <v>0</v>
      </c>
      <c r="AB190">
        <f t="shared" si="2"/>
        <v>0</v>
      </c>
      <c r="AC190">
        <v>2768396</v>
      </c>
      <c r="AD190" t="s">
        <v>7475</v>
      </c>
    </row>
    <row r="191" spans="1:30" x14ac:dyDescent="0.25">
      <c r="A191">
        <v>1215</v>
      </c>
      <c r="B191">
        <v>3924518</v>
      </c>
      <c r="C191" t="s">
        <v>6538</v>
      </c>
      <c r="D191">
        <v>3924519</v>
      </c>
      <c r="E191">
        <v>1.2629999999999999</v>
      </c>
      <c r="F191">
        <v>0.13272644602</v>
      </c>
      <c r="G191" t="s">
        <v>6539</v>
      </c>
      <c r="H191">
        <v>0.52200000000000002</v>
      </c>
      <c r="I191">
        <v>3.69447228E-3</v>
      </c>
      <c r="J191">
        <v>2.419</v>
      </c>
      <c r="K191">
        <v>6.2939999999999996E-2</v>
      </c>
      <c r="L191">
        <v>7.10588</v>
      </c>
      <c r="M191">
        <v>1.4499999999999999E-3</v>
      </c>
      <c r="N191">
        <v>4.47E-3</v>
      </c>
      <c r="O191" t="s">
        <v>6540</v>
      </c>
      <c r="P191">
        <v>21</v>
      </c>
      <c r="Q191" t="s">
        <v>49</v>
      </c>
      <c r="R191" t="s">
        <v>6541</v>
      </c>
      <c r="S191" t="s">
        <v>134</v>
      </c>
      <c r="T191" t="s">
        <v>6542</v>
      </c>
      <c r="U191" t="s">
        <v>6543</v>
      </c>
      <c r="V191" t="s">
        <v>31</v>
      </c>
      <c r="W191" t="s">
        <v>31</v>
      </c>
      <c r="X191" t="s">
        <v>51</v>
      </c>
      <c r="Y191" t="s">
        <v>52</v>
      </c>
      <c r="Z191" t="s">
        <v>45</v>
      </c>
      <c r="AA191">
        <v>0</v>
      </c>
      <c r="AB191">
        <f t="shared" si="2"/>
        <v>1</v>
      </c>
      <c r="AC191">
        <v>3924518</v>
      </c>
      <c r="AD191" t="s">
        <v>6538</v>
      </c>
    </row>
    <row r="192" spans="1:30" x14ac:dyDescent="0.25">
      <c r="A192">
        <v>1218</v>
      </c>
      <c r="B192">
        <v>3063577</v>
      </c>
      <c r="C192" t="s">
        <v>7482</v>
      </c>
      <c r="D192">
        <v>3063583</v>
      </c>
      <c r="E192">
        <v>1.25</v>
      </c>
      <c r="F192">
        <v>8.8546600020000005E-2</v>
      </c>
      <c r="G192">
        <v>3063582</v>
      </c>
      <c r="H192">
        <v>0.48499999999999999</v>
      </c>
      <c r="I192">
        <v>3.4229772259999999E-2</v>
      </c>
      <c r="J192">
        <v>2.5790000000000002</v>
      </c>
      <c r="K192">
        <v>1.353E-2</v>
      </c>
      <c r="L192">
        <v>7.0914400000000004</v>
      </c>
      <c r="M192">
        <v>8.9999999999999998E-4</v>
      </c>
      <c r="N192">
        <v>1.8290000000000001E-2</v>
      </c>
      <c r="O192" t="s">
        <v>7483</v>
      </c>
      <c r="P192">
        <v>7</v>
      </c>
      <c r="Q192" t="s">
        <v>28</v>
      </c>
      <c r="R192" t="s">
        <v>7484</v>
      </c>
      <c r="S192" t="s">
        <v>6330</v>
      </c>
      <c r="T192" t="s">
        <v>7485</v>
      </c>
      <c r="U192" t="s">
        <v>143</v>
      </c>
      <c r="V192" t="s">
        <v>31</v>
      </c>
      <c r="W192" t="s">
        <v>31</v>
      </c>
      <c r="X192" t="s">
        <v>51</v>
      </c>
      <c r="Y192" t="s">
        <v>52</v>
      </c>
      <c r="Z192" t="s">
        <v>45</v>
      </c>
      <c r="AA192">
        <v>0</v>
      </c>
      <c r="AB192">
        <f t="shared" si="2"/>
        <v>1</v>
      </c>
      <c r="AC192">
        <v>3063577</v>
      </c>
      <c r="AD192" t="s">
        <v>7482</v>
      </c>
    </row>
    <row r="193" spans="1:30" x14ac:dyDescent="0.25">
      <c r="A193">
        <v>1219</v>
      </c>
      <c r="B193">
        <v>2593838</v>
      </c>
      <c r="C193" t="s">
        <v>7486</v>
      </c>
      <c r="D193">
        <v>2593860</v>
      </c>
      <c r="E193">
        <v>2.645</v>
      </c>
      <c r="F193">
        <v>0.11683917614</v>
      </c>
      <c r="G193">
        <v>2593847</v>
      </c>
      <c r="H193">
        <v>0.745</v>
      </c>
      <c r="I193">
        <v>9.8579947520000002E-2</v>
      </c>
      <c r="J193">
        <v>3.5510000000000002</v>
      </c>
      <c r="K193">
        <v>9.1600000000000001E-2</v>
      </c>
      <c r="L193">
        <v>7.0833899999999996</v>
      </c>
      <c r="M193">
        <v>2.8400000000000001E-3</v>
      </c>
      <c r="N193">
        <v>2.1299999999999999E-2</v>
      </c>
      <c r="O193" t="s">
        <v>7487</v>
      </c>
      <c r="P193">
        <v>2</v>
      </c>
      <c r="Q193" t="s">
        <v>28</v>
      </c>
      <c r="R193" t="s">
        <v>7488</v>
      </c>
      <c r="S193" t="s">
        <v>149</v>
      </c>
      <c r="T193" t="s">
        <v>7489</v>
      </c>
      <c r="U193" t="s">
        <v>134</v>
      </c>
      <c r="V193" t="s">
        <v>31</v>
      </c>
      <c r="W193" t="s">
        <v>31</v>
      </c>
      <c r="X193" t="s">
        <v>51</v>
      </c>
      <c r="Y193" t="s">
        <v>52</v>
      </c>
      <c r="Z193" t="s">
        <v>45</v>
      </c>
      <c r="AA193">
        <v>0</v>
      </c>
      <c r="AB193">
        <f t="shared" si="2"/>
        <v>1</v>
      </c>
      <c r="AC193">
        <v>2593838</v>
      </c>
      <c r="AD193" t="s">
        <v>7486</v>
      </c>
    </row>
    <row r="194" spans="1:30" x14ac:dyDescent="0.25">
      <c r="A194">
        <v>1227</v>
      </c>
      <c r="B194">
        <v>2411642</v>
      </c>
      <c r="C194" t="s">
        <v>6544</v>
      </c>
      <c r="D194">
        <v>2411671</v>
      </c>
      <c r="E194">
        <v>1.7090000000000001</v>
      </c>
      <c r="F194">
        <v>2.5440246940000001E-2</v>
      </c>
      <c r="G194">
        <v>2411696</v>
      </c>
      <c r="H194">
        <v>0.85299999999999998</v>
      </c>
      <c r="I194">
        <v>7.2094440179999997E-2</v>
      </c>
      <c r="J194">
        <v>2.0049999999999999</v>
      </c>
      <c r="K194">
        <v>2.1680000000000001E-2</v>
      </c>
      <c r="L194">
        <v>7.0489199999999999</v>
      </c>
      <c r="M194">
        <v>3.0100000000000001E-3</v>
      </c>
      <c r="N194">
        <v>2.7000000000000001E-3</v>
      </c>
      <c r="O194" t="s">
        <v>6545</v>
      </c>
      <c r="P194">
        <v>1</v>
      </c>
      <c r="Q194" t="s">
        <v>28</v>
      </c>
      <c r="R194" t="s">
        <v>6546</v>
      </c>
      <c r="S194" t="s">
        <v>30</v>
      </c>
      <c r="T194" t="s">
        <v>6547</v>
      </c>
      <c r="U194" t="s">
        <v>191</v>
      </c>
      <c r="V194" t="s">
        <v>32</v>
      </c>
      <c r="W194" t="s">
        <v>43</v>
      </c>
      <c r="X194" t="s">
        <v>44</v>
      </c>
      <c r="Y194" t="s">
        <v>45</v>
      </c>
      <c r="Z194" t="s">
        <v>45</v>
      </c>
      <c r="AA194">
        <v>0</v>
      </c>
      <c r="AB194">
        <f t="shared" si="2"/>
        <v>0</v>
      </c>
      <c r="AC194">
        <v>2411642</v>
      </c>
      <c r="AD194" t="s">
        <v>6544</v>
      </c>
    </row>
    <row r="195" spans="1:30" x14ac:dyDescent="0.25">
      <c r="A195">
        <v>1237</v>
      </c>
      <c r="B195">
        <v>2598606</v>
      </c>
      <c r="C195" t="s">
        <v>6548</v>
      </c>
      <c r="D195">
        <v>2598621</v>
      </c>
      <c r="E195">
        <v>1.258</v>
      </c>
      <c r="F195">
        <v>2.707187896E-2</v>
      </c>
      <c r="G195">
        <v>2598616</v>
      </c>
      <c r="H195">
        <v>0.46400000000000002</v>
      </c>
      <c r="I195">
        <v>6.4391145220000001E-2</v>
      </c>
      <c r="J195">
        <v>2.7130000000000001</v>
      </c>
      <c r="K195">
        <v>4.8320000000000002E-2</v>
      </c>
      <c r="L195">
        <v>6.98461</v>
      </c>
      <c r="M195">
        <v>1.48E-3</v>
      </c>
      <c r="N195">
        <v>4.3200000000000001E-3</v>
      </c>
      <c r="O195" t="s">
        <v>6549</v>
      </c>
      <c r="P195">
        <v>2</v>
      </c>
      <c r="Q195" t="s">
        <v>28</v>
      </c>
      <c r="R195" t="s">
        <v>6550</v>
      </c>
      <c r="S195" t="s">
        <v>176</v>
      </c>
      <c r="T195" t="s">
        <v>6551</v>
      </c>
      <c r="U195" t="s">
        <v>6552</v>
      </c>
      <c r="V195" t="s">
        <v>32</v>
      </c>
      <c r="W195" t="s">
        <v>43</v>
      </c>
      <c r="X195" t="s">
        <v>44</v>
      </c>
      <c r="Y195" t="s">
        <v>45</v>
      </c>
      <c r="Z195" t="s">
        <v>45</v>
      </c>
      <c r="AA195">
        <v>0</v>
      </c>
      <c r="AB195">
        <f t="shared" ref="AB195:AB258" si="3">IF(X195="Unclassified",0,1)</f>
        <v>0</v>
      </c>
      <c r="AC195">
        <v>2598606</v>
      </c>
      <c r="AD195" t="s">
        <v>6548</v>
      </c>
    </row>
    <row r="196" spans="1:30" x14ac:dyDescent="0.25">
      <c r="A196">
        <v>1238</v>
      </c>
      <c r="B196">
        <v>3317824</v>
      </c>
      <c r="C196" t="s">
        <v>6553</v>
      </c>
      <c r="D196">
        <v>3317830</v>
      </c>
      <c r="E196">
        <v>1.792</v>
      </c>
      <c r="F196">
        <v>1.1948974462E-2</v>
      </c>
      <c r="G196">
        <v>3317832</v>
      </c>
      <c r="H196">
        <v>0.73499999999999999</v>
      </c>
      <c r="I196">
        <v>3.4426709559999998E-2</v>
      </c>
      <c r="J196">
        <v>2.44</v>
      </c>
      <c r="K196">
        <v>5.0699999999999999E-3</v>
      </c>
      <c r="L196">
        <v>6.9834100000000001</v>
      </c>
      <c r="M196">
        <v>2.0500000000000002E-3</v>
      </c>
      <c r="N196">
        <v>1.9499999999999999E-3</v>
      </c>
      <c r="O196" t="s">
        <v>6554</v>
      </c>
      <c r="P196">
        <v>11</v>
      </c>
      <c r="Q196" t="s">
        <v>49</v>
      </c>
      <c r="R196" t="s">
        <v>6555</v>
      </c>
      <c r="S196" t="s">
        <v>185</v>
      </c>
      <c r="T196" t="s">
        <v>6556</v>
      </c>
      <c r="U196" t="s">
        <v>224</v>
      </c>
      <c r="V196" t="s">
        <v>32</v>
      </c>
      <c r="W196" t="s">
        <v>43</v>
      </c>
      <c r="X196" t="s">
        <v>44</v>
      </c>
      <c r="Y196" t="s">
        <v>45</v>
      </c>
      <c r="Z196" t="s">
        <v>45</v>
      </c>
      <c r="AA196">
        <v>0</v>
      </c>
      <c r="AB196">
        <f t="shared" si="3"/>
        <v>0</v>
      </c>
      <c r="AC196">
        <v>3317824</v>
      </c>
      <c r="AD196" t="s">
        <v>6553</v>
      </c>
    </row>
    <row r="197" spans="1:30" x14ac:dyDescent="0.25">
      <c r="A197">
        <v>1250</v>
      </c>
      <c r="B197">
        <v>2783788</v>
      </c>
      <c r="C197" t="s">
        <v>6557</v>
      </c>
      <c r="D197" t="s">
        <v>6558</v>
      </c>
      <c r="E197">
        <v>0.72199999999999998</v>
      </c>
      <c r="F197">
        <v>0.11349692726000001</v>
      </c>
      <c r="G197" t="s">
        <v>6559</v>
      </c>
      <c r="H197">
        <v>0.44</v>
      </c>
      <c r="I197">
        <v>3.959694372E-3</v>
      </c>
      <c r="J197">
        <v>1.641</v>
      </c>
      <c r="K197">
        <v>0.23843</v>
      </c>
      <c r="L197">
        <v>6.9131</v>
      </c>
      <c r="M197">
        <v>0</v>
      </c>
      <c r="N197">
        <v>2.2699999999999999E-3</v>
      </c>
      <c r="O197" t="s">
        <v>6560</v>
      </c>
      <c r="P197">
        <v>4</v>
      </c>
      <c r="Q197" t="s">
        <v>28</v>
      </c>
      <c r="R197" t="s">
        <v>6561</v>
      </c>
      <c r="S197" t="s">
        <v>6562</v>
      </c>
      <c r="T197" t="s">
        <v>6563</v>
      </c>
      <c r="U197" t="s">
        <v>6564</v>
      </c>
      <c r="V197" t="s">
        <v>31</v>
      </c>
      <c r="W197" t="s">
        <v>31</v>
      </c>
      <c r="X197" t="s">
        <v>51</v>
      </c>
      <c r="Y197" t="s">
        <v>52</v>
      </c>
      <c r="Z197" t="s">
        <v>45</v>
      </c>
      <c r="AA197">
        <v>0</v>
      </c>
      <c r="AB197">
        <f t="shared" si="3"/>
        <v>1</v>
      </c>
      <c r="AC197">
        <v>2783788</v>
      </c>
      <c r="AD197" t="s">
        <v>6557</v>
      </c>
    </row>
    <row r="198" spans="1:30" x14ac:dyDescent="0.25">
      <c r="A198">
        <v>1258</v>
      </c>
      <c r="B198">
        <v>3846065</v>
      </c>
      <c r="C198" t="s">
        <v>7490</v>
      </c>
      <c r="D198">
        <v>3846073</v>
      </c>
      <c r="E198">
        <v>1.2829999999999999</v>
      </c>
      <c r="F198">
        <v>7.5103164040000003E-2</v>
      </c>
      <c r="G198" t="s">
        <v>7491</v>
      </c>
      <c r="H198">
        <v>0.65200000000000002</v>
      </c>
      <c r="I198">
        <v>7.9284382459999993E-3</v>
      </c>
      <c r="J198">
        <v>1.9690000000000001</v>
      </c>
      <c r="K198">
        <v>1.8489999999999999E-2</v>
      </c>
      <c r="L198">
        <v>6.8859300000000001</v>
      </c>
      <c r="M198">
        <v>4.0000000000000002E-4</v>
      </c>
      <c r="N198">
        <v>1.167E-2</v>
      </c>
      <c r="O198" t="s">
        <v>7492</v>
      </c>
      <c r="P198">
        <v>19</v>
      </c>
      <c r="Q198" t="s">
        <v>28</v>
      </c>
      <c r="R198" t="s">
        <v>7493</v>
      </c>
      <c r="S198" t="s">
        <v>6359</v>
      </c>
      <c r="T198" t="s">
        <v>7494</v>
      </c>
      <c r="U198" t="s">
        <v>7495</v>
      </c>
      <c r="V198" t="s">
        <v>31</v>
      </c>
      <c r="W198" t="s">
        <v>31</v>
      </c>
      <c r="X198" t="s">
        <v>51</v>
      </c>
      <c r="Y198" t="s">
        <v>52</v>
      </c>
      <c r="Z198" t="s">
        <v>45</v>
      </c>
      <c r="AA198">
        <v>0</v>
      </c>
      <c r="AB198">
        <f t="shared" si="3"/>
        <v>1</v>
      </c>
      <c r="AC198">
        <v>3846065</v>
      </c>
      <c r="AD198" t="s">
        <v>7490</v>
      </c>
    </row>
    <row r="199" spans="1:30" x14ac:dyDescent="0.25">
      <c r="A199">
        <v>1267</v>
      </c>
      <c r="B199">
        <v>2620985</v>
      </c>
      <c r="C199" t="s">
        <v>7496</v>
      </c>
      <c r="D199">
        <v>2620992</v>
      </c>
      <c r="E199">
        <v>1.335</v>
      </c>
      <c r="F199">
        <v>1.073118524E-2</v>
      </c>
      <c r="G199">
        <v>2620990</v>
      </c>
      <c r="H199">
        <v>0.32200000000000001</v>
      </c>
      <c r="I199">
        <v>0.16598351827999999</v>
      </c>
      <c r="J199">
        <v>4.1459999999999999</v>
      </c>
      <c r="K199">
        <v>0.104</v>
      </c>
      <c r="L199">
        <v>6.8287599999999999</v>
      </c>
      <c r="M199">
        <v>6.1399999999999996E-3</v>
      </c>
      <c r="N199">
        <v>3.943E-2</v>
      </c>
      <c r="O199" t="s">
        <v>7497</v>
      </c>
      <c r="P199">
        <v>3</v>
      </c>
      <c r="Q199" t="s">
        <v>49</v>
      </c>
      <c r="R199" t="s">
        <v>7498</v>
      </c>
      <c r="S199" t="s">
        <v>7140</v>
      </c>
      <c r="T199" t="s">
        <v>7499</v>
      </c>
      <c r="U199" t="s">
        <v>6354</v>
      </c>
      <c r="V199" t="s">
        <v>31</v>
      </c>
      <c r="W199" t="s">
        <v>32</v>
      </c>
      <c r="X199" t="s">
        <v>64</v>
      </c>
      <c r="Y199" t="s">
        <v>65</v>
      </c>
      <c r="Z199" t="s">
        <v>45</v>
      </c>
      <c r="AA199">
        <v>0</v>
      </c>
      <c r="AB199">
        <f t="shared" si="3"/>
        <v>1</v>
      </c>
      <c r="AC199">
        <v>2620985</v>
      </c>
      <c r="AD199" t="s">
        <v>7496</v>
      </c>
    </row>
    <row r="200" spans="1:30" x14ac:dyDescent="0.25">
      <c r="A200">
        <v>1269</v>
      </c>
      <c r="B200">
        <v>3411721</v>
      </c>
      <c r="C200" t="s">
        <v>6565</v>
      </c>
      <c r="D200">
        <v>3411756</v>
      </c>
      <c r="E200">
        <v>3.3290000000000002</v>
      </c>
      <c r="F200">
        <v>1.6568400646000001E-2</v>
      </c>
      <c r="G200">
        <v>3411770</v>
      </c>
      <c r="H200">
        <v>0.72899999999999998</v>
      </c>
      <c r="I200">
        <v>7.9242935040000004E-2</v>
      </c>
      <c r="J200">
        <v>4.5679999999999996</v>
      </c>
      <c r="K200">
        <v>1.695E-2</v>
      </c>
      <c r="L200">
        <v>6.8103400000000001</v>
      </c>
      <c r="M200">
        <v>9.3000000000000005E-4</v>
      </c>
      <c r="N200">
        <v>7.5000000000000002E-4</v>
      </c>
      <c r="O200" t="s">
        <v>6566</v>
      </c>
      <c r="P200">
        <v>12</v>
      </c>
      <c r="Q200" t="s">
        <v>49</v>
      </c>
      <c r="R200" t="s">
        <v>6567</v>
      </c>
      <c r="S200" t="s">
        <v>237</v>
      </c>
      <c r="T200" t="s">
        <v>6568</v>
      </c>
      <c r="U200" t="s">
        <v>143</v>
      </c>
      <c r="V200" t="s">
        <v>32</v>
      </c>
      <c r="W200" t="s">
        <v>43</v>
      </c>
      <c r="X200" t="s">
        <v>44</v>
      </c>
      <c r="Y200" t="s">
        <v>45</v>
      </c>
      <c r="Z200" t="s">
        <v>45</v>
      </c>
      <c r="AA200">
        <v>0</v>
      </c>
      <c r="AB200">
        <f t="shared" si="3"/>
        <v>0</v>
      </c>
      <c r="AC200">
        <v>3411721</v>
      </c>
      <c r="AD200" t="s">
        <v>6565</v>
      </c>
    </row>
    <row r="201" spans="1:30" x14ac:dyDescent="0.25">
      <c r="A201">
        <v>1270</v>
      </c>
      <c r="B201">
        <v>3947011</v>
      </c>
      <c r="C201" t="s">
        <v>7500</v>
      </c>
      <c r="D201">
        <v>3947013</v>
      </c>
      <c r="E201">
        <v>1.486</v>
      </c>
      <c r="F201">
        <v>8.4189246259999996E-3</v>
      </c>
      <c r="G201">
        <v>3947019</v>
      </c>
      <c r="H201">
        <v>0.39800000000000002</v>
      </c>
      <c r="I201">
        <v>0.14449664218</v>
      </c>
      <c r="J201">
        <v>3.7360000000000002</v>
      </c>
      <c r="K201">
        <v>7.0069999999999993E-2</v>
      </c>
      <c r="L201">
        <v>6.8088800000000003</v>
      </c>
      <c r="M201">
        <v>8.8699999999999994E-3</v>
      </c>
      <c r="N201">
        <v>4.7570000000000001E-2</v>
      </c>
      <c r="O201" t="s">
        <v>7501</v>
      </c>
      <c r="P201">
        <v>22</v>
      </c>
      <c r="Q201" t="s">
        <v>49</v>
      </c>
      <c r="R201" t="s">
        <v>7502</v>
      </c>
      <c r="S201" t="s">
        <v>75</v>
      </c>
      <c r="T201" t="s">
        <v>7503</v>
      </c>
      <c r="U201" t="s">
        <v>134</v>
      </c>
      <c r="V201" t="s">
        <v>31</v>
      </c>
      <c r="W201" t="s">
        <v>31</v>
      </c>
      <c r="X201" t="s">
        <v>51</v>
      </c>
      <c r="Y201" t="s">
        <v>52</v>
      </c>
      <c r="Z201" t="s">
        <v>45</v>
      </c>
      <c r="AA201">
        <v>0</v>
      </c>
      <c r="AB201">
        <f t="shared" si="3"/>
        <v>1</v>
      </c>
      <c r="AC201">
        <v>3947011</v>
      </c>
      <c r="AD201" t="s">
        <v>7500</v>
      </c>
    </row>
    <row r="202" spans="1:30" x14ac:dyDescent="0.25">
      <c r="A202">
        <v>1271</v>
      </c>
      <c r="B202">
        <v>3434193</v>
      </c>
      <c r="C202" t="s">
        <v>7504</v>
      </c>
      <c r="D202">
        <v>3434194</v>
      </c>
      <c r="E202">
        <v>1.1459999999999999</v>
      </c>
      <c r="F202">
        <v>4.6976164299999998E-2</v>
      </c>
      <c r="G202">
        <v>3434244</v>
      </c>
      <c r="H202">
        <v>0.77900000000000003</v>
      </c>
      <c r="I202">
        <v>8.5567341640000003E-2</v>
      </c>
      <c r="J202">
        <v>1.4710000000000001</v>
      </c>
      <c r="K202">
        <v>3.5889999999999998E-2</v>
      </c>
      <c r="L202">
        <v>6.8011900000000001</v>
      </c>
      <c r="M202">
        <v>1.2999999999999999E-2</v>
      </c>
      <c r="N202">
        <v>1.136E-2</v>
      </c>
      <c r="O202" t="s">
        <v>7505</v>
      </c>
      <c r="P202">
        <v>12</v>
      </c>
      <c r="Q202" t="s">
        <v>49</v>
      </c>
      <c r="R202" t="s">
        <v>7506</v>
      </c>
      <c r="S202" t="s">
        <v>7507</v>
      </c>
      <c r="T202" t="s">
        <v>7508</v>
      </c>
      <c r="U202" t="s">
        <v>30</v>
      </c>
      <c r="V202" t="s">
        <v>31</v>
      </c>
      <c r="W202" t="s">
        <v>31</v>
      </c>
      <c r="X202" t="s">
        <v>51</v>
      </c>
      <c r="Y202" t="s">
        <v>52</v>
      </c>
      <c r="Z202" t="s">
        <v>45</v>
      </c>
      <c r="AA202">
        <v>0</v>
      </c>
      <c r="AB202">
        <f t="shared" si="3"/>
        <v>1</v>
      </c>
      <c r="AC202">
        <v>3434193</v>
      </c>
      <c r="AD202" t="s">
        <v>7504</v>
      </c>
    </row>
    <row r="203" spans="1:30" x14ac:dyDescent="0.25">
      <c r="A203">
        <v>1283</v>
      </c>
      <c r="B203">
        <v>3952703</v>
      </c>
      <c r="C203" t="s">
        <v>7509</v>
      </c>
      <c r="D203">
        <v>3952709</v>
      </c>
      <c r="E203">
        <v>1.258</v>
      </c>
      <c r="F203">
        <v>1.9036507886E-2</v>
      </c>
      <c r="G203">
        <v>3952707</v>
      </c>
      <c r="H203">
        <v>0.499</v>
      </c>
      <c r="I203">
        <v>0.11381080086000001</v>
      </c>
      <c r="J203">
        <v>2.52</v>
      </c>
      <c r="K203">
        <v>7.8750000000000001E-2</v>
      </c>
      <c r="L203">
        <v>6.7141500000000001</v>
      </c>
      <c r="M203">
        <v>7.6099999999999996E-3</v>
      </c>
      <c r="N203">
        <v>4.5539999999999997E-2</v>
      </c>
      <c r="O203" t="s">
        <v>7510</v>
      </c>
      <c r="P203">
        <v>22</v>
      </c>
      <c r="Q203" t="s">
        <v>28</v>
      </c>
      <c r="R203" t="s">
        <v>7511</v>
      </c>
      <c r="S203" t="s">
        <v>6966</v>
      </c>
      <c r="T203" t="s">
        <v>7512</v>
      </c>
      <c r="U203" t="s">
        <v>7513</v>
      </c>
      <c r="V203" t="s">
        <v>31</v>
      </c>
      <c r="W203" t="s">
        <v>32</v>
      </c>
      <c r="X203" t="s">
        <v>64</v>
      </c>
      <c r="Y203" t="s">
        <v>157</v>
      </c>
      <c r="Z203" t="s">
        <v>45</v>
      </c>
      <c r="AA203">
        <v>0</v>
      </c>
      <c r="AB203">
        <f t="shared" si="3"/>
        <v>1</v>
      </c>
      <c r="AC203">
        <v>3952703</v>
      </c>
      <c r="AD203" t="s">
        <v>7509</v>
      </c>
    </row>
    <row r="204" spans="1:30" x14ac:dyDescent="0.25">
      <c r="A204">
        <v>1286</v>
      </c>
      <c r="B204">
        <v>2994981</v>
      </c>
      <c r="C204" t="s">
        <v>261</v>
      </c>
      <c r="D204">
        <v>2994988</v>
      </c>
      <c r="E204">
        <v>0.91</v>
      </c>
      <c r="F204">
        <v>0.22805579040000001</v>
      </c>
      <c r="G204" t="s">
        <v>7514</v>
      </c>
      <c r="H204">
        <v>0.188</v>
      </c>
      <c r="I204">
        <v>2.496758964E-4</v>
      </c>
      <c r="J204">
        <v>4.827</v>
      </c>
      <c r="K204">
        <v>2.1800000000000001E-3</v>
      </c>
      <c r="L204">
        <v>6.7049899999999996</v>
      </c>
      <c r="M204">
        <v>4.0000000000000003E-5</v>
      </c>
      <c r="N204">
        <v>2.3220000000000001E-2</v>
      </c>
      <c r="O204" t="s">
        <v>262</v>
      </c>
      <c r="P204">
        <v>7</v>
      </c>
      <c r="Q204" t="s">
        <v>49</v>
      </c>
      <c r="R204" t="s">
        <v>263</v>
      </c>
      <c r="S204" t="s">
        <v>264</v>
      </c>
      <c r="T204" t="s">
        <v>7515</v>
      </c>
      <c r="U204" t="s">
        <v>7516</v>
      </c>
      <c r="V204" t="s">
        <v>31</v>
      </c>
      <c r="W204" t="s">
        <v>32</v>
      </c>
      <c r="X204" t="s">
        <v>33</v>
      </c>
      <c r="Y204" t="s">
        <v>34</v>
      </c>
      <c r="Z204" t="s">
        <v>35</v>
      </c>
      <c r="AA204">
        <v>0</v>
      </c>
      <c r="AB204">
        <f t="shared" si="3"/>
        <v>1</v>
      </c>
      <c r="AC204">
        <v>2994981</v>
      </c>
      <c r="AD204" t="s">
        <v>261</v>
      </c>
    </row>
    <row r="205" spans="1:30" x14ac:dyDescent="0.25">
      <c r="A205">
        <v>1292</v>
      </c>
      <c r="B205">
        <v>3473586</v>
      </c>
      <c r="C205" t="s">
        <v>7517</v>
      </c>
      <c r="D205" t="s">
        <v>7518</v>
      </c>
      <c r="E205">
        <v>0.45800000000000002</v>
      </c>
      <c r="F205">
        <v>3.9295006E-3</v>
      </c>
      <c r="G205" t="s">
        <v>7519</v>
      </c>
      <c r="H205">
        <v>0.23400000000000001</v>
      </c>
      <c r="I205" s="1">
        <v>3.9335630759999998E-8</v>
      </c>
      <c r="J205">
        <v>1.9550000000000001</v>
      </c>
      <c r="K205">
        <v>8.3830000000000002E-2</v>
      </c>
      <c r="L205">
        <v>6.67469</v>
      </c>
      <c r="M205">
        <v>0</v>
      </c>
      <c r="N205">
        <v>2.128E-2</v>
      </c>
      <c r="O205" t="s">
        <v>7520</v>
      </c>
      <c r="P205">
        <v>12</v>
      </c>
      <c r="Q205" t="s">
        <v>28</v>
      </c>
      <c r="R205" t="s">
        <v>7521</v>
      </c>
      <c r="S205" t="s">
        <v>7522</v>
      </c>
      <c r="T205" t="s">
        <v>7523</v>
      </c>
      <c r="U205" t="s">
        <v>7524</v>
      </c>
      <c r="V205" t="s">
        <v>32</v>
      </c>
      <c r="W205" t="s">
        <v>43</v>
      </c>
      <c r="X205" t="s">
        <v>44</v>
      </c>
      <c r="Y205" t="s">
        <v>45</v>
      </c>
      <c r="Z205" t="s">
        <v>45</v>
      </c>
      <c r="AA205">
        <v>0</v>
      </c>
      <c r="AB205">
        <f t="shared" si="3"/>
        <v>0</v>
      </c>
      <c r="AC205">
        <v>3473586</v>
      </c>
      <c r="AD205" t="s">
        <v>7517</v>
      </c>
    </row>
    <row r="206" spans="1:30" x14ac:dyDescent="0.25">
      <c r="A206">
        <v>1295</v>
      </c>
      <c r="B206">
        <v>3113133</v>
      </c>
      <c r="C206" t="s">
        <v>7525</v>
      </c>
      <c r="D206">
        <v>3113144</v>
      </c>
      <c r="E206">
        <v>1.2749999999999999</v>
      </c>
      <c r="F206">
        <v>0.13877446762000001</v>
      </c>
      <c r="G206">
        <v>3113145</v>
      </c>
      <c r="H206">
        <v>0.63</v>
      </c>
      <c r="I206">
        <v>8.8411030079999994E-2</v>
      </c>
      <c r="J206">
        <v>2.0230000000000001</v>
      </c>
      <c r="K206">
        <v>2.036E-2</v>
      </c>
      <c r="L206">
        <v>6.6694800000000001</v>
      </c>
      <c r="M206">
        <v>3.82E-3</v>
      </c>
      <c r="N206">
        <v>1.089E-2</v>
      </c>
      <c r="O206" t="s">
        <v>7526</v>
      </c>
      <c r="P206">
        <v>8</v>
      </c>
      <c r="Q206" t="s">
        <v>49</v>
      </c>
      <c r="R206" t="s">
        <v>7527</v>
      </c>
      <c r="S206" t="s">
        <v>132</v>
      </c>
      <c r="T206" t="s">
        <v>7528</v>
      </c>
      <c r="U206" t="s">
        <v>6826</v>
      </c>
      <c r="V206" t="s">
        <v>32</v>
      </c>
      <c r="W206" t="s">
        <v>43</v>
      </c>
      <c r="X206" t="s">
        <v>44</v>
      </c>
      <c r="Y206" t="s">
        <v>45</v>
      </c>
      <c r="Z206" t="s">
        <v>45</v>
      </c>
      <c r="AA206">
        <v>0</v>
      </c>
      <c r="AB206">
        <f t="shared" si="3"/>
        <v>0</v>
      </c>
      <c r="AC206">
        <v>3113133</v>
      </c>
      <c r="AD206" t="s">
        <v>7525</v>
      </c>
    </row>
    <row r="207" spans="1:30" x14ac:dyDescent="0.25">
      <c r="A207">
        <v>1312</v>
      </c>
      <c r="B207">
        <v>2633737</v>
      </c>
      <c r="C207" t="s">
        <v>7529</v>
      </c>
      <c r="D207">
        <v>2633760</v>
      </c>
      <c r="E207">
        <v>1.575</v>
      </c>
      <c r="F207">
        <v>0.11722291176000001</v>
      </c>
      <c r="G207">
        <v>2633744</v>
      </c>
      <c r="H207">
        <v>0.84</v>
      </c>
      <c r="I207">
        <v>5.5988436859999997E-2</v>
      </c>
      <c r="J207">
        <v>1.875</v>
      </c>
      <c r="K207">
        <v>5.9859999999999997E-2</v>
      </c>
      <c r="L207">
        <v>6.5697999999999999</v>
      </c>
      <c r="M207">
        <v>4.5100000000000001E-3</v>
      </c>
      <c r="N207">
        <v>2.997E-2</v>
      </c>
      <c r="O207" t="s">
        <v>7530</v>
      </c>
      <c r="P207">
        <v>3</v>
      </c>
      <c r="Q207" t="s">
        <v>49</v>
      </c>
      <c r="R207" t="s">
        <v>7531</v>
      </c>
      <c r="S207" t="s">
        <v>237</v>
      </c>
      <c r="T207" t="s">
        <v>7532</v>
      </c>
      <c r="U207" t="s">
        <v>280</v>
      </c>
      <c r="V207" t="s">
        <v>32</v>
      </c>
      <c r="W207" t="s">
        <v>43</v>
      </c>
      <c r="X207" t="s">
        <v>44</v>
      </c>
      <c r="Y207" t="s">
        <v>45</v>
      </c>
      <c r="Z207" t="s">
        <v>45</v>
      </c>
      <c r="AA207">
        <v>0</v>
      </c>
      <c r="AB207">
        <f t="shared" si="3"/>
        <v>0</v>
      </c>
      <c r="AC207">
        <v>2633737</v>
      </c>
      <c r="AD207" t="s">
        <v>7529</v>
      </c>
    </row>
    <row r="208" spans="1:30" x14ac:dyDescent="0.25">
      <c r="A208">
        <v>1314</v>
      </c>
      <c r="B208">
        <v>3894765</v>
      </c>
      <c r="C208" t="s">
        <v>7533</v>
      </c>
      <c r="D208">
        <v>3894784</v>
      </c>
      <c r="E208">
        <v>1.6339999999999999</v>
      </c>
      <c r="F208">
        <v>0.11824647602</v>
      </c>
      <c r="G208">
        <v>3894782</v>
      </c>
      <c r="H208">
        <v>0.57599999999999996</v>
      </c>
      <c r="I208">
        <v>0.14390927985999999</v>
      </c>
      <c r="J208">
        <v>2.835</v>
      </c>
      <c r="K208">
        <v>6.343E-2</v>
      </c>
      <c r="L208">
        <v>6.5641400000000001</v>
      </c>
      <c r="M208">
        <v>7.5399999999999998E-3</v>
      </c>
      <c r="N208">
        <v>3.3110000000000001E-2</v>
      </c>
      <c r="O208" t="s">
        <v>7534</v>
      </c>
      <c r="P208">
        <v>20</v>
      </c>
      <c r="Q208" t="s">
        <v>28</v>
      </c>
      <c r="R208" t="s">
        <v>7535</v>
      </c>
      <c r="S208" t="s">
        <v>134</v>
      </c>
      <c r="T208" t="s">
        <v>7536</v>
      </c>
      <c r="U208" t="s">
        <v>50</v>
      </c>
      <c r="V208" t="s">
        <v>31</v>
      </c>
      <c r="W208" t="s">
        <v>31</v>
      </c>
      <c r="X208" t="s">
        <v>51</v>
      </c>
      <c r="Y208" t="s">
        <v>52</v>
      </c>
      <c r="Z208" t="s">
        <v>45</v>
      </c>
      <c r="AA208">
        <v>0</v>
      </c>
      <c r="AB208">
        <f t="shared" si="3"/>
        <v>1</v>
      </c>
      <c r="AC208">
        <v>3894765</v>
      </c>
      <c r="AD208" t="s">
        <v>7533</v>
      </c>
    </row>
    <row r="209" spans="1:30" x14ac:dyDescent="0.25">
      <c r="A209">
        <v>1315</v>
      </c>
      <c r="B209">
        <v>2668425</v>
      </c>
      <c r="C209" t="s">
        <v>45</v>
      </c>
      <c r="D209">
        <v>2668496</v>
      </c>
      <c r="E209">
        <v>1.2669999999999999</v>
      </c>
      <c r="F209">
        <v>4.9738933499999999E-2</v>
      </c>
      <c r="G209" t="s">
        <v>7537</v>
      </c>
      <c r="H209">
        <v>0.30499999999999999</v>
      </c>
      <c r="I209">
        <v>5.7335414979999997E-3</v>
      </c>
      <c r="J209">
        <v>4.1580000000000004</v>
      </c>
      <c r="K209">
        <v>5.0000000000000002E-5</v>
      </c>
      <c r="L209">
        <v>6.5538499999999997</v>
      </c>
      <c r="M209">
        <v>0</v>
      </c>
      <c r="N209">
        <v>2.6040000000000001E-2</v>
      </c>
      <c r="O209" t="s">
        <v>45</v>
      </c>
      <c r="P209">
        <v>3</v>
      </c>
      <c r="Q209" t="s">
        <v>28</v>
      </c>
      <c r="R209" t="s">
        <v>7538</v>
      </c>
      <c r="S209" t="s">
        <v>133</v>
      </c>
      <c r="T209" t="s">
        <v>7539</v>
      </c>
      <c r="U209" t="s">
        <v>7540</v>
      </c>
      <c r="V209" t="s">
        <v>32</v>
      </c>
      <c r="W209" t="s">
        <v>43</v>
      </c>
      <c r="X209" t="s">
        <v>44</v>
      </c>
      <c r="Y209" t="s">
        <v>45</v>
      </c>
      <c r="Z209" t="s">
        <v>45</v>
      </c>
      <c r="AA209">
        <v>0</v>
      </c>
      <c r="AB209">
        <f t="shared" si="3"/>
        <v>0</v>
      </c>
      <c r="AC209">
        <v>2668425</v>
      </c>
      <c r="AD209" t="s">
        <v>45</v>
      </c>
    </row>
    <row r="210" spans="1:30" x14ac:dyDescent="0.25">
      <c r="A210">
        <v>1317</v>
      </c>
      <c r="B210">
        <v>3010200</v>
      </c>
      <c r="C210" t="s">
        <v>7541</v>
      </c>
      <c r="D210">
        <v>3010207</v>
      </c>
      <c r="E210">
        <v>1.7649999999999999</v>
      </c>
      <c r="F210">
        <v>0.12897864179999999</v>
      </c>
      <c r="G210">
        <v>3010208</v>
      </c>
      <c r="H210">
        <v>0.89</v>
      </c>
      <c r="I210">
        <v>6.8489991700000002E-2</v>
      </c>
      <c r="J210">
        <v>1.984</v>
      </c>
      <c r="K210">
        <v>6.7530000000000007E-2</v>
      </c>
      <c r="L210">
        <v>6.5455199999999998</v>
      </c>
      <c r="M210">
        <v>7.2300000000000003E-3</v>
      </c>
      <c r="N210">
        <v>4.7910000000000001E-2</v>
      </c>
      <c r="O210" t="s">
        <v>7542</v>
      </c>
      <c r="P210">
        <v>7</v>
      </c>
      <c r="Q210" t="s">
        <v>49</v>
      </c>
      <c r="R210" t="s">
        <v>7543</v>
      </c>
      <c r="S210" t="s">
        <v>7002</v>
      </c>
      <c r="T210" t="s">
        <v>7544</v>
      </c>
      <c r="U210" t="s">
        <v>30</v>
      </c>
      <c r="V210" t="s">
        <v>31</v>
      </c>
      <c r="W210" t="s">
        <v>32</v>
      </c>
      <c r="X210" t="s">
        <v>64</v>
      </c>
      <c r="Y210" t="s">
        <v>157</v>
      </c>
      <c r="Z210" t="s">
        <v>45</v>
      </c>
      <c r="AA210">
        <v>0</v>
      </c>
      <c r="AB210">
        <f t="shared" si="3"/>
        <v>1</v>
      </c>
      <c r="AC210">
        <v>3010200</v>
      </c>
      <c r="AD210" t="s">
        <v>7541</v>
      </c>
    </row>
    <row r="211" spans="1:30" x14ac:dyDescent="0.25">
      <c r="A211">
        <v>1361</v>
      </c>
      <c r="B211">
        <v>2490324</v>
      </c>
      <c r="C211" t="s">
        <v>7545</v>
      </c>
      <c r="D211">
        <v>2490333</v>
      </c>
      <c r="E211">
        <v>1.5349999999999999</v>
      </c>
      <c r="F211">
        <v>0.13124241062</v>
      </c>
      <c r="G211">
        <v>2490325</v>
      </c>
      <c r="H211">
        <v>0.69899999999999995</v>
      </c>
      <c r="I211">
        <v>8.9154989300000001E-2</v>
      </c>
      <c r="J211">
        <v>2.1960000000000002</v>
      </c>
      <c r="K211">
        <v>9.1810000000000003E-2</v>
      </c>
      <c r="L211">
        <v>6.2885999999999997</v>
      </c>
      <c r="M211">
        <v>1.6660000000000001E-2</v>
      </c>
      <c r="N211">
        <v>1.8960000000000001E-2</v>
      </c>
      <c r="O211" t="s">
        <v>7546</v>
      </c>
      <c r="P211">
        <v>2</v>
      </c>
      <c r="Q211" t="s">
        <v>49</v>
      </c>
      <c r="R211" t="s">
        <v>7547</v>
      </c>
      <c r="S211" t="s">
        <v>92</v>
      </c>
      <c r="T211" t="s">
        <v>7548</v>
      </c>
      <c r="U211" t="s">
        <v>6354</v>
      </c>
      <c r="V211" t="s">
        <v>31</v>
      </c>
      <c r="W211" t="s">
        <v>31</v>
      </c>
      <c r="X211" t="s">
        <v>51</v>
      </c>
      <c r="Y211" t="s">
        <v>77</v>
      </c>
      <c r="Z211" t="s">
        <v>45</v>
      </c>
      <c r="AA211">
        <v>0</v>
      </c>
      <c r="AB211">
        <f t="shared" si="3"/>
        <v>1</v>
      </c>
      <c r="AC211">
        <v>2490324</v>
      </c>
      <c r="AD211" t="s">
        <v>7545</v>
      </c>
    </row>
    <row r="212" spans="1:30" x14ac:dyDescent="0.25">
      <c r="A212">
        <v>1366</v>
      </c>
      <c r="B212">
        <v>2335172</v>
      </c>
      <c r="C212" t="s">
        <v>268</v>
      </c>
      <c r="D212">
        <v>2335180</v>
      </c>
      <c r="E212">
        <v>1.377</v>
      </c>
      <c r="F212">
        <v>1.1282204767999999E-2</v>
      </c>
      <c r="G212">
        <v>2335182</v>
      </c>
      <c r="H212">
        <v>0.51800000000000002</v>
      </c>
      <c r="I212">
        <v>4.9588523920000002E-2</v>
      </c>
      <c r="J212">
        <v>2.657</v>
      </c>
      <c r="K212">
        <v>1.839E-2</v>
      </c>
      <c r="L212">
        <v>6.2683799999999996</v>
      </c>
      <c r="M212">
        <v>3.3700000000000002E-3</v>
      </c>
      <c r="N212">
        <v>4.4200000000000003E-3</v>
      </c>
      <c r="O212" t="s">
        <v>269</v>
      </c>
      <c r="P212">
        <v>1</v>
      </c>
      <c r="Q212" t="s">
        <v>49</v>
      </c>
      <c r="R212" t="s">
        <v>6569</v>
      </c>
      <c r="S212" t="s">
        <v>50</v>
      </c>
      <c r="T212" t="s">
        <v>270</v>
      </c>
      <c r="U212" t="s">
        <v>162</v>
      </c>
      <c r="V212" t="s">
        <v>31</v>
      </c>
      <c r="W212" t="s">
        <v>32</v>
      </c>
      <c r="X212" t="s">
        <v>64</v>
      </c>
      <c r="Y212" t="s">
        <v>157</v>
      </c>
      <c r="Z212" t="s">
        <v>45</v>
      </c>
      <c r="AA212">
        <v>0</v>
      </c>
      <c r="AB212">
        <f t="shared" si="3"/>
        <v>1</v>
      </c>
      <c r="AC212">
        <v>2335172</v>
      </c>
      <c r="AD212" t="s">
        <v>268</v>
      </c>
    </row>
    <row r="213" spans="1:30" x14ac:dyDescent="0.25">
      <c r="A213">
        <v>1367</v>
      </c>
      <c r="B213">
        <v>2709402</v>
      </c>
      <c r="C213" t="s">
        <v>7549</v>
      </c>
      <c r="D213">
        <v>2709405</v>
      </c>
      <c r="E213">
        <v>1.349</v>
      </c>
      <c r="F213">
        <v>0.2224852226</v>
      </c>
      <c r="G213">
        <v>2709412</v>
      </c>
      <c r="H213">
        <v>0.53</v>
      </c>
      <c r="I213">
        <v>4.2649065219999997E-2</v>
      </c>
      <c r="J213">
        <v>2.5430000000000001</v>
      </c>
      <c r="K213">
        <v>6.0490000000000002E-2</v>
      </c>
      <c r="L213">
        <v>6.2666500000000003</v>
      </c>
      <c r="M213">
        <v>5.7200000000000003E-3</v>
      </c>
      <c r="N213">
        <v>1.353E-2</v>
      </c>
      <c r="O213" t="s">
        <v>7550</v>
      </c>
      <c r="P213">
        <v>3</v>
      </c>
      <c r="Q213" t="s">
        <v>28</v>
      </c>
      <c r="R213" t="s">
        <v>7551</v>
      </c>
      <c r="S213" t="s">
        <v>7552</v>
      </c>
      <c r="T213" t="s">
        <v>7553</v>
      </c>
      <c r="U213" t="s">
        <v>75</v>
      </c>
      <c r="V213" t="s">
        <v>32</v>
      </c>
      <c r="W213" t="s">
        <v>43</v>
      </c>
      <c r="X213" t="s">
        <v>44</v>
      </c>
      <c r="Y213" t="s">
        <v>45</v>
      </c>
      <c r="Z213" t="s">
        <v>45</v>
      </c>
      <c r="AA213">
        <v>0</v>
      </c>
      <c r="AB213">
        <f t="shared" si="3"/>
        <v>0</v>
      </c>
      <c r="AC213">
        <v>2709402</v>
      </c>
      <c r="AD213" t="s">
        <v>7549</v>
      </c>
    </row>
    <row r="214" spans="1:30" x14ac:dyDescent="0.25">
      <c r="A214">
        <v>1378</v>
      </c>
      <c r="B214">
        <v>2901552</v>
      </c>
      <c r="C214" t="s">
        <v>45</v>
      </c>
      <c r="D214">
        <v>2901553</v>
      </c>
      <c r="E214">
        <v>1.4410000000000001</v>
      </c>
      <c r="F214">
        <v>4.4359552140000001E-2</v>
      </c>
      <c r="G214">
        <v>2901561</v>
      </c>
      <c r="H214">
        <v>0.748</v>
      </c>
      <c r="I214">
        <v>7.9670940240000009E-3</v>
      </c>
      <c r="J214">
        <v>1.925</v>
      </c>
      <c r="K214">
        <v>1.6760000000000001E-2</v>
      </c>
      <c r="L214">
        <v>6.2114000000000003</v>
      </c>
      <c r="M214">
        <v>1.213E-2</v>
      </c>
      <c r="N214">
        <v>1.3599999999999999E-2</v>
      </c>
      <c r="O214" t="s">
        <v>45</v>
      </c>
      <c r="P214">
        <v>6</v>
      </c>
      <c r="Q214" t="s">
        <v>49</v>
      </c>
      <c r="R214" t="s">
        <v>7554</v>
      </c>
      <c r="S214" t="s">
        <v>30</v>
      </c>
      <c r="T214" t="s">
        <v>7555</v>
      </c>
      <c r="U214" t="s">
        <v>214</v>
      </c>
      <c r="V214" t="s">
        <v>31</v>
      </c>
      <c r="W214" t="s">
        <v>31</v>
      </c>
      <c r="X214" t="s">
        <v>51</v>
      </c>
      <c r="Y214" t="s">
        <v>52</v>
      </c>
      <c r="Z214" t="s">
        <v>45</v>
      </c>
      <c r="AA214">
        <v>0</v>
      </c>
      <c r="AB214">
        <f t="shared" si="3"/>
        <v>1</v>
      </c>
      <c r="AC214">
        <v>2901552</v>
      </c>
      <c r="AD214" t="s">
        <v>45</v>
      </c>
    </row>
    <row r="215" spans="1:30" x14ac:dyDescent="0.25">
      <c r="A215">
        <v>1379</v>
      </c>
      <c r="B215">
        <v>3430776</v>
      </c>
      <c r="C215" t="s">
        <v>988</v>
      </c>
      <c r="D215">
        <v>3430778</v>
      </c>
      <c r="E215">
        <v>1.278</v>
      </c>
      <c r="F215">
        <v>1.0528012194E-2</v>
      </c>
      <c r="G215">
        <v>3430783</v>
      </c>
      <c r="H215">
        <v>0.48499999999999999</v>
      </c>
      <c r="I215">
        <v>7.9552265400000002E-2</v>
      </c>
      <c r="J215">
        <v>2.6360000000000001</v>
      </c>
      <c r="K215">
        <v>2.5850000000000001E-2</v>
      </c>
      <c r="L215">
        <v>6.2113199999999997</v>
      </c>
      <c r="M215">
        <v>2.5100000000000001E-3</v>
      </c>
      <c r="N215">
        <v>2.299E-2</v>
      </c>
      <c r="O215" t="s">
        <v>7556</v>
      </c>
      <c r="P215">
        <v>12</v>
      </c>
      <c r="Q215" t="s">
        <v>49</v>
      </c>
      <c r="R215" t="s">
        <v>7557</v>
      </c>
      <c r="S215" t="s">
        <v>7558</v>
      </c>
      <c r="T215" t="s">
        <v>7559</v>
      </c>
      <c r="U215" t="s">
        <v>237</v>
      </c>
      <c r="V215" t="s">
        <v>31</v>
      </c>
      <c r="W215" t="s">
        <v>31</v>
      </c>
      <c r="X215" t="s">
        <v>51</v>
      </c>
      <c r="Y215" t="s">
        <v>52</v>
      </c>
      <c r="Z215" t="s">
        <v>45</v>
      </c>
      <c r="AA215">
        <v>1</v>
      </c>
      <c r="AB215">
        <f t="shared" si="3"/>
        <v>1</v>
      </c>
      <c r="AC215">
        <v>3430776</v>
      </c>
      <c r="AD215" t="s">
        <v>988</v>
      </c>
    </row>
    <row r="216" spans="1:30" x14ac:dyDescent="0.25">
      <c r="A216">
        <v>1393</v>
      </c>
      <c r="B216">
        <v>2916825</v>
      </c>
      <c r="C216" t="s">
        <v>7560</v>
      </c>
      <c r="D216" t="s">
        <v>7561</v>
      </c>
      <c r="E216">
        <v>1.3919999999999999</v>
      </c>
      <c r="F216">
        <v>2.61846419E-2</v>
      </c>
      <c r="G216">
        <v>2916857</v>
      </c>
      <c r="H216">
        <v>0.83499999999999996</v>
      </c>
      <c r="I216">
        <v>9.7388116399999992E-3</v>
      </c>
      <c r="J216">
        <v>1.667</v>
      </c>
      <c r="K216">
        <v>6.1280000000000001E-2</v>
      </c>
      <c r="L216">
        <v>6.1278199999999998</v>
      </c>
      <c r="M216">
        <v>3.4000000000000002E-4</v>
      </c>
      <c r="N216">
        <v>4.1520000000000001E-2</v>
      </c>
      <c r="O216" t="s">
        <v>7562</v>
      </c>
      <c r="P216">
        <v>6</v>
      </c>
      <c r="Q216" t="s">
        <v>49</v>
      </c>
      <c r="R216" t="s">
        <v>7563</v>
      </c>
      <c r="S216" t="s">
        <v>7564</v>
      </c>
      <c r="T216" t="s">
        <v>7565</v>
      </c>
      <c r="U216" t="s">
        <v>155</v>
      </c>
      <c r="V216" t="s">
        <v>31</v>
      </c>
      <c r="W216" t="s">
        <v>31</v>
      </c>
      <c r="X216" t="s">
        <v>51</v>
      </c>
      <c r="Y216" t="s">
        <v>77</v>
      </c>
      <c r="Z216" t="s">
        <v>45</v>
      </c>
      <c r="AA216">
        <v>0</v>
      </c>
      <c r="AB216">
        <f t="shared" si="3"/>
        <v>1</v>
      </c>
      <c r="AC216">
        <v>2916825</v>
      </c>
      <c r="AD216" t="s">
        <v>7560</v>
      </c>
    </row>
    <row r="217" spans="1:30" x14ac:dyDescent="0.25">
      <c r="A217">
        <v>1412</v>
      </c>
      <c r="B217">
        <v>2499234</v>
      </c>
      <c r="C217" t="s">
        <v>7566</v>
      </c>
      <c r="D217">
        <v>2499235</v>
      </c>
      <c r="E217">
        <v>1.5549999999999999</v>
      </c>
      <c r="F217">
        <v>0.11953713841999999</v>
      </c>
      <c r="G217" t="s">
        <v>7567</v>
      </c>
      <c r="H217">
        <v>0.53</v>
      </c>
      <c r="I217">
        <v>6.9034140339999999E-3</v>
      </c>
      <c r="J217">
        <v>2.9329999999999998</v>
      </c>
      <c r="K217">
        <v>1.7090000000000001E-2</v>
      </c>
      <c r="L217">
        <v>6.0285000000000002</v>
      </c>
      <c r="M217">
        <v>2.0000000000000002E-5</v>
      </c>
      <c r="N217">
        <v>2.8719999999999999E-2</v>
      </c>
      <c r="O217" t="s">
        <v>7568</v>
      </c>
      <c r="P217">
        <v>2</v>
      </c>
      <c r="Q217" t="s">
        <v>49</v>
      </c>
      <c r="R217" t="s">
        <v>7569</v>
      </c>
      <c r="S217" t="s">
        <v>155</v>
      </c>
      <c r="T217" t="s">
        <v>7570</v>
      </c>
      <c r="U217" t="s">
        <v>7571</v>
      </c>
      <c r="V217" t="s">
        <v>31</v>
      </c>
      <c r="W217" t="s">
        <v>31</v>
      </c>
      <c r="X217" t="s">
        <v>51</v>
      </c>
      <c r="Y217" t="s">
        <v>52</v>
      </c>
      <c r="Z217" t="s">
        <v>45</v>
      </c>
      <c r="AA217">
        <v>0</v>
      </c>
      <c r="AB217">
        <f t="shared" si="3"/>
        <v>1</v>
      </c>
      <c r="AC217">
        <v>2499234</v>
      </c>
      <c r="AD217" t="s">
        <v>7566</v>
      </c>
    </row>
    <row r="218" spans="1:30" x14ac:dyDescent="0.25">
      <c r="A218">
        <v>1414</v>
      </c>
      <c r="B218">
        <v>3786694</v>
      </c>
      <c r="C218" t="s">
        <v>7572</v>
      </c>
      <c r="D218">
        <v>3786756</v>
      </c>
      <c r="E218">
        <v>1.427</v>
      </c>
      <c r="F218">
        <v>2.4564710359999999E-2</v>
      </c>
      <c r="G218">
        <v>3786731</v>
      </c>
      <c r="H218">
        <v>0.68500000000000005</v>
      </c>
      <c r="I218">
        <v>7.7275789920000001E-3</v>
      </c>
      <c r="J218">
        <v>2.085</v>
      </c>
      <c r="K218">
        <v>2.47E-3</v>
      </c>
      <c r="L218">
        <v>6.0208199999999996</v>
      </c>
      <c r="M218">
        <v>1.1900000000000001E-3</v>
      </c>
      <c r="N218">
        <v>2.9020000000000001E-2</v>
      </c>
      <c r="O218" t="s">
        <v>7573</v>
      </c>
      <c r="P218">
        <v>18</v>
      </c>
      <c r="Q218" t="s">
        <v>49</v>
      </c>
      <c r="R218" t="s">
        <v>7574</v>
      </c>
      <c r="S218" t="s">
        <v>168</v>
      </c>
      <c r="T218" t="s">
        <v>7575</v>
      </c>
      <c r="U218" t="s">
        <v>7576</v>
      </c>
      <c r="V218" t="s">
        <v>32</v>
      </c>
      <c r="W218" t="s">
        <v>43</v>
      </c>
      <c r="X218" t="s">
        <v>44</v>
      </c>
      <c r="Y218" t="s">
        <v>45</v>
      </c>
      <c r="Z218" t="s">
        <v>45</v>
      </c>
      <c r="AA218">
        <v>0</v>
      </c>
      <c r="AB218">
        <f t="shared" si="3"/>
        <v>0</v>
      </c>
      <c r="AC218">
        <v>3786694</v>
      </c>
      <c r="AD218" t="s">
        <v>7572</v>
      </c>
    </row>
    <row r="219" spans="1:30" x14ac:dyDescent="0.25">
      <c r="A219">
        <v>1419</v>
      </c>
      <c r="B219">
        <v>3859888</v>
      </c>
      <c r="C219" t="s">
        <v>7577</v>
      </c>
      <c r="D219">
        <v>3859889</v>
      </c>
      <c r="E219">
        <v>1.456</v>
      </c>
      <c r="F219">
        <v>0.14894319532</v>
      </c>
      <c r="G219">
        <v>3859890</v>
      </c>
      <c r="H219">
        <v>0.745</v>
      </c>
      <c r="I219">
        <v>0.11649264769999999</v>
      </c>
      <c r="J219">
        <v>1.954</v>
      </c>
      <c r="K219">
        <v>5.62E-3</v>
      </c>
      <c r="L219">
        <v>6.0056399999999996</v>
      </c>
      <c r="M219">
        <v>3.0349999999999999E-2</v>
      </c>
      <c r="N219">
        <v>2.9819999999999999E-2</v>
      </c>
      <c r="O219" t="s">
        <v>7578</v>
      </c>
      <c r="P219">
        <v>19</v>
      </c>
      <c r="Q219" t="s">
        <v>28</v>
      </c>
      <c r="R219" t="s">
        <v>7579</v>
      </c>
      <c r="S219" t="s">
        <v>7580</v>
      </c>
      <c r="T219" t="s">
        <v>7581</v>
      </c>
      <c r="U219" t="s">
        <v>93</v>
      </c>
      <c r="V219" t="s">
        <v>31</v>
      </c>
      <c r="W219" t="s">
        <v>32</v>
      </c>
      <c r="X219" t="s">
        <v>64</v>
      </c>
      <c r="Y219" t="s">
        <v>65</v>
      </c>
      <c r="Z219" t="s">
        <v>45</v>
      </c>
      <c r="AA219">
        <v>0</v>
      </c>
      <c r="AB219">
        <f t="shared" si="3"/>
        <v>1</v>
      </c>
      <c r="AC219">
        <v>3859888</v>
      </c>
      <c r="AD219" t="s">
        <v>7577</v>
      </c>
    </row>
    <row r="220" spans="1:30" x14ac:dyDescent="0.25">
      <c r="A220">
        <v>1425</v>
      </c>
      <c r="B220">
        <v>2772167</v>
      </c>
      <c r="C220" t="s">
        <v>7582</v>
      </c>
      <c r="D220">
        <v>2772208</v>
      </c>
      <c r="E220">
        <v>1.617</v>
      </c>
      <c r="F220">
        <v>2.5219032280000001E-2</v>
      </c>
      <c r="G220">
        <v>2772206</v>
      </c>
      <c r="H220">
        <v>0.622</v>
      </c>
      <c r="I220">
        <v>0.2059268014</v>
      </c>
      <c r="J220">
        <v>2.6</v>
      </c>
      <c r="K220">
        <v>6.2649999999999997E-2</v>
      </c>
      <c r="L220">
        <v>5.95906</v>
      </c>
      <c r="M220">
        <v>9.2800000000000001E-3</v>
      </c>
      <c r="N220">
        <v>2.3529999999999999E-2</v>
      </c>
      <c r="O220" t="s">
        <v>7583</v>
      </c>
      <c r="P220">
        <v>4</v>
      </c>
      <c r="Q220" t="s">
        <v>28</v>
      </c>
      <c r="R220" t="s">
        <v>7584</v>
      </c>
      <c r="S220" t="s">
        <v>134</v>
      </c>
      <c r="T220" t="s">
        <v>7585</v>
      </c>
      <c r="U220" t="s">
        <v>30</v>
      </c>
      <c r="V220" t="s">
        <v>32</v>
      </c>
      <c r="W220" t="s">
        <v>43</v>
      </c>
      <c r="X220" t="s">
        <v>44</v>
      </c>
      <c r="Y220" t="s">
        <v>45</v>
      </c>
      <c r="Z220" t="s">
        <v>45</v>
      </c>
      <c r="AA220">
        <v>0</v>
      </c>
      <c r="AB220">
        <f t="shared" si="3"/>
        <v>0</v>
      </c>
      <c r="AC220">
        <v>2772167</v>
      </c>
      <c r="AD220" t="s">
        <v>7582</v>
      </c>
    </row>
    <row r="221" spans="1:30" x14ac:dyDescent="0.25">
      <c r="A221">
        <v>1433</v>
      </c>
      <c r="B221">
        <v>2323951</v>
      </c>
      <c r="C221" t="s">
        <v>1461</v>
      </c>
      <c r="D221" t="s">
        <v>6570</v>
      </c>
      <c r="E221">
        <v>1.282</v>
      </c>
      <c r="F221">
        <v>6.7216992660000002E-2</v>
      </c>
      <c r="G221">
        <v>2323989</v>
      </c>
      <c r="H221">
        <v>0.52100000000000002</v>
      </c>
      <c r="I221">
        <v>2.081836162E-2</v>
      </c>
      <c r="J221">
        <v>2.4620000000000002</v>
      </c>
      <c r="K221">
        <v>2.8700000000000002E-3</v>
      </c>
      <c r="L221">
        <v>5.9347500000000002</v>
      </c>
      <c r="M221">
        <v>3.8999999999999999E-4</v>
      </c>
      <c r="N221">
        <v>4.6299999999999996E-3</v>
      </c>
      <c r="O221" t="s">
        <v>6571</v>
      </c>
      <c r="P221">
        <v>1</v>
      </c>
      <c r="Q221" t="s">
        <v>49</v>
      </c>
      <c r="R221" t="s">
        <v>6572</v>
      </c>
      <c r="S221" t="s">
        <v>6573</v>
      </c>
      <c r="T221" t="s">
        <v>6574</v>
      </c>
      <c r="U221" t="s">
        <v>6575</v>
      </c>
      <c r="V221" t="s">
        <v>31</v>
      </c>
      <c r="W221" t="s">
        <v>31</v>
      </c>
      <c r="X221" t="s">
        <v>33</v>
      </c>
      <c r="Y221" t="s">
        <v>71</v>
      </c>
      <c r="AA221">
        <v>1</v>
      </c>
      <c r="AB221">
        <f t="shared" si="3"/>
        <v>1</v>
      </c>
      <c r="AC221">
        <v>2323951</v>
      </c>
      <c r="AD221" t="s">
        <v>1461</v>
      </c>
    </row>
    <row r="222" spans="1:30" x14ac:dyDescent="0.25">
      <c r="A222">
        <v>1447</v>
      </c>
      <c r="B222">
        <v>3940631</v>
      </c>
      <c r="C222" t="s">
        <v>4198</v>
      </c>
      <c r="D222">
        <v>3940705</v>
      </c>
      <c r="E222">
        <v>1.5389999999999999</v>
      </c>
      <c r="F222">
        <v>0.10537248024</v>
      </c>
      <c r="G222" t="s">
        <v>6576</v>
      </c>
      <c r="H222">
        <v>0.43</v>
      </c>
      <c r="I222" s="1">
        <v>1.8029734763999999E-6</v>
      </c>
      <c r="J222">
        <v>3.581</v>
      </c>
      <c r="K222">
        <v>2.5770000000000001E-2</v>
      </c>
      <c r="L222">
        <v>5.8422599999999996</v>
      </c>
      <c r="M222">
        <v>0</v>
      </c>
      <c r="N222">
        <v>1.49E-3</v>
      </c>
      <c r="O222" t="s">
        <v>6577</v>
      </c>
      <c r="P222">
        <v>22</v>
      </c>
      <c r="Q222" t="s">
        <v>49</v>
      </c>
      <c r="R222" t="s">
        <v>6578</v>
      </c>
      <c r="S222" t="s">
        <v>6579</v>
      </c>
      <c r="T222" t="s">
        <v>6580</v>
      </c>
      <c r="U222" t="s">
        <v>6581</v>
      </c>
      <c r="V222" t="s">
        <v>31</v>
      </c>
      <c r="W222" t="s">
        <v>31</v>
      </c>
      <c r="X222" t="s">
        <v>38</v>
      </c>
      <c r="Y222" t="s">
        <v>115</v>
      </c>
      <c r="Z222" t="s">
        <v>116</v>
      </c>
      <c r="AA222">
        <v>1</v>
      </c>
      <c r="AB222">
        <f t="shared" si="3"/>
        <v>1</v>
      </c>
      <c r="AC222">
        <v>3940631</v>
      </c>
      <c r="AD222" t="s">
        <v>4198</v>
      </c>
    </row>
    <row r="223" spans="1:30" x14ac:dyDescent="0.25">
      <c r="A223">
        <v>1455</v>
      </c>
      <c r="B223">
        <v>3455309</v>
      </c>
      <c r="C223" t="s">
        <v>6582</v>
      </c>
      <c r="D223" t="s">
        <v>6583</v>
      </c>
      <c r="E223">
        <v>1.6080000000000001</v>
      </c>
      <c r="F223">
        <v>1.6217998898000002E-2</v>
      </c>
      <c r="G223">
        <v>3455317</v>
      </c>
      <c r="H223">
        <v>0.57499999999999996</v>
      </c>
      <c r="I223">
        <v>9.0284550919999998E-2</v>
      </c>
      <c r="J223">
        <v>2.7959999999999998</v>
      </c>
      <c r="K223">
        <v>8.4899999999999993E-3</v>
      </c>
      <c r="L223">
        <v>5.8173700000000004</v>
      </c>
      <c r="M223">
        <v>1.9000000000000001E-4</v>
      </c>
      <c r="N223">
        <v>2.2899999999999999E-3</v>
      </c>
      <c r="O223" t="s">
        <v>6584</v>
      </c>
      <c r="P223">
        <v>12</v>
      </c>
      <c r="Q223" t="s">
        <v>28</v>
      </c>
      <c r="R223" t="s">
        <v>6585</v>
      </c>
      <c r="S223" t="s">
        <v>6586</v>
      </c>
      <c r="T223" t="s">
        <v>6587</v>
      </c>
      <c r="U223" t="s">
        <v>6588</v>
      </c>
      <c r="V223" t="s">
        <v>31</v>
      </c>
      <c r="W223" t="s">
        <v>31</v>
      </c>
      <c r="X223" t="s">
        <v>33</v>
      </c>
      <c r="Y223" t="s">
        <v>71</v>
      </c>
      <c r="AA223">
        <v>0</v>
      </c>
      <c r="AB223">
        <f t="shared" si="3"/>
        <v>1</v>
      </c>
      <c r="AC223">
        <v>3455309</v>
      </c>
      <c r="AD223" t="s">
        <v>6582</v>
      </c>
    </row>
    <row r="224" spans="1:30" x14ac:dyDescent="0.25">
      <c r="A224">
        <v>1459</v>
      </c>
      <c r="B224">
        <v>2334629</v>
      </c>
      <c r="C224" t="s">
        <v>7586</v>
      </c>
      <c r="D224" t="s">
        <v>7587</v>
      </c>
      <c r="E224">
        <v>1.427</v>
      </c>
      <c r="F224">
        <v>3.0763248619999999E-2</v>
      </c>
      <c r="G224">
        <v>2334634</v>
      </c>
      <c r="H224">
        <v>0.72199999999999998</v>
      </c>
      <c r="I224">
        <v>0.28506665440000001</v>
      </c>
      <c r="J224">
        <v>1.9770000000000001</v>
      </c>
      <c r="K224">
        <v>0.15640999999999999</v>
      </c>
      <c r="L224">
        <v>5.8045799999999996</v>
      </c>
      <c r="M224">
        <v>6.43E-3</v>
      </c>
      <c r="N224">
        <v>2.2530000000000001E-2</v>
      </c>
      <c r="O224" t="s">
        <v>7588</v>
      </c>
      <c r="P224">
        <v>1</v>
      </c>
      <c r="Q224" t="s">
        <v>49</v>
      </c>
      <c r="R224" t="s">
        <v>7589</v>
      </c>
      <c r="S224" t="s">
        <v>7590</v>
      </c>
      <c r="T224" t="s">
        <v>7591</v>
      </c>
      <c r="U224" t="s">
        <v>7592</v>
      </c>
      <c r="V224" t="s">
        <v>31</v>
      </c>
      <c r="W224" t="s">
        <v>31</v>
      </c>
      <c r="X224" t="s">
        <v>33</v>
      </c>
      <c r="Y224" t="s">
        <v>71</v>
      </c>
      <c r="AA224">
        <v>0</v>
      </c>
      <c r="AB224">
        <f t="shared" si="3"/>
        <v>1</v>
      </c>
      <c r="AC224">
        <v>2334629</v>
      </c>
      <c r="AD224" t="s">
        <v>7586</v>
      </c>
    </row>
    <row r="225" spans="1:30" x14ac:dyDescent="0.25">
      <c r="A225">
        <v>1465</v>
      </c>
      <c r="B225">
        <v>2995589</v>
      </c>
      <c r="C225" t="s">
        <v>6589</v>
      </c>
      <c r="D225">
        <v>2995590</v>
      </c>
      <c r="E225">
        <v>4.9930000000000003</v>
      </c>
      <c r="F225">
        <v>1.7323776702000001E-3</v>
      </c>
      <c r="G225">
        <v>2995594</v>
      </c>
      <c r="H225">
        <v>0.54300000000000004</v>
      </c>
      <c r="I225">
        <v>3.5635880580000001E-2</v>
      </c>
      <c r="J225">
        <v>9.1999999999999993</v>
      </c>
      <c r="K225">
        <v>1.0000000000000001E-5</v>
      </c>
      <c r="L225">
        <v>5.7483899999999997</v>
      </c>
      <c r="M225">
        <v>1.89E-3</v>
      </c>
      <c r="N225">
        <v>1.0000000000000001E-5</v>
      </c>
      <c r="O225" t="s">
        <v>6590</v>
      </c>
      <c r="P225">
        <v>7</v>
      </c>
      <c r="Q225" t="s">
        <v>49</v>
      </c>
      <c r="R225" t="s">
        <v>6591</v>
      </c>
      <c r="S225" t="s">
        <v>155</v>
      </c>
      <c r="T225" t="s">
        <v>6592</v>
      </c>
      <c r="U225" t="s">
        <v>90</v>
      </c>
      <c r="V225" t="s">
        <v>31</v>
      </c>
      <c r="W225" t="s">
        <v>31</v>
      </c>
      <c r="X225" t="s">
        <v>51</v>
      </c>
      <c r="Y225" t="s">
        <v>52</v>
      </c>
      <c r="Z225" t="s">
        <v>45</v>
      </c>
      <c r="AA225">
        <v>0</v>
      </c>
      <c r="AB225">
        <f t="shared" si="3"/>
        <v>1</v>
      </c>
      <c r="AC225">
        <v>2995589</v>
      </c>
      <c r="AD225" t="s">
        <v>6589</v>
      </c>
    </row>
    <row r="226" spans="1:30" x14ac:dyDescent="0.25">
      <c r="A226">
        <v>1471</v>
      </c>
      <c r="B226">
        <v>3025802</v>
      </c>
      <c r="C226" t="s">
        <v>6593</v>
      </c>
      <c r="D226">
        <v>3025815</v>
      </c>
      <c r="E226">
        <v>3.2869999999999999</v>
      </c>
      <c r="F226">
        <v>5.1165040639999999E-2</v>
      </c>
      <c r="G226">
        <v>3025812</v>
      </c>
      <c r="H226">
        <v>0.76700000000000002</v>
      </c>
      <c r="I226">
        <v>0.23268588679999999</v>
      </c>
      <c r="J226">
        <v>4.2869999999999999</v>
      </c>
      <c r="K226">
        <v>6.2759999999999996E-2</v>
      </c>
      <c r="L226">
        <v>5.7256400000000003</v>
      </c>
      <c r="M226">
        <v>1.5900000000000001E-3</v>
      </c>
      <c r="N226">
        <v>6.9199999999999999E-3</v>
      </c>
      <c r="O226" t="s">
        <v>6594</v>
      </c>
      <c r="P226">
        <v>7</v>
      </c>
      <c r="Q226" t="s">
        <v>49</v>
      </c>
      <c r="R226" t="s">
        <v>6595</v>
      </c>
      <c r="S226" t="s">
        <v>30</v>
      </c>
      <c r="T226" t="s">
        <v>6596</v>
      </c>
      <c r="U226" t="s">
        <v>151</v>
      </c>
      <c r="V226" t="s">
        <v>32</v>
      </c>
      <c r="W226" t="s">
        <v>43</v>
      </c>
      <c r="X226" t="s">
        <v>44</v>
      </c>
      <c r="Y226" t="s">
        <v>45</v>
      </c>
      <c r="Z226" t="s">
        <v>45</v>
      </c>
      <c r="AA226">
        <v>0</v>
      </c>
      <c r="AB226">
        <f t="shared" si="3"/>
        <v>0</v>
      </c>
      <c r="AC226">
        <v>3025802</v>
      </c>
      <c r="AD226" t="s">
        <v>6593</v>
      </c>
    </row>
    <row r="227" spans="1:30" x14ac:dyDescent="0.25">
      <c r="A227">
        <v>1488</v>
      </c>
      <c r="B227">
        <v>3569285</v>
      </c>
      <c r="C227" t="s">
        <v>6597</v>
      </c>
      <c r="D227">
        <v>3569318</v>
      </c>
      <c r="E227">
        <v>8.4659999999999993</v>
      </c>
      <c r="F227">
        <v>1.7817167201999998E-2</v>
      </c>
      <c r="G227">
        <v>3569290</v>
      </c>
      <c r="H227">
        <v>0.77300000000000002</v>
      </c>
      <c r="I227">
        <v>0.37628760760000002</v>
      </c>
      <c r="J227">
        <v>10.954000000000001</v>
      </c>
      <c r="K227">
        <v>1.506E-2</v>
      </c>
      <c r="L227">
        <v>5.6433400000000002</v>
      </c>
      <c r="M227">
        <v>4.4200000000000003E-3</v>
      </c>
      <c r="N227">
        <v>3.5000000000000001E-3</v>
      </c>
      <c r="O227" t="s">
        <v>6598</v>
      </c>
      <c r="P227">
        <v>14</v>
      </c>
      <c r="Q227" t="s">
        <v>28</v>
      </c>
      <c r="R227" t="s">
        <v>6599</v>
      </c>
      <c r="S227" t="s">
        <v>92</v>
      </c>
      <c r="T227" t="s">
        <v>6600</v>
      </c>
      <c r="U227" t="s">
        <v>185</v>
      </c>
      <c r="V227" t="s">
        <v>31</v>
      </c>
      <c r="W227" t="s">
        <v>31</v>
      </c>
      <c r="X227" t="s">
        <v>51</v>
      </c>
      <c r="Y227" t="s">
        <v>52</v>
      </c>
      <c r="Z227" t="s">
        <v>45</v>
      </c>
      <c r="AA227">
        <v>0</v>
      </c>
      <c r="AB227">
        <f t="shared" si="3"/>
        <v>1</v>
      </c>
      <c r="AC227">
        <v>3569285</v>
      </c>
      <c r="AD227" t="s">
        <v>6597</v>
      </c>
    </row>
    <row r="228" spans="1:30" x14ac:dyDescent="0.25">
      <c r="A228">
        <v>1490</v>
      </c>
      <c r="B228">
        <v>3295376</v>
      </c>
      <c r="C228" t="s">
        <v>7593</v>
      </c>
      <c r="D228">
        <v>3295433</v>
      </c>
      <c r="E228">
        <v>1.452</v>
      </c>
      <c r="F228">
        <v>2.7774736100000001E-3</v>
      </c>
      <c r="G228" t="s">
        <v>7594</v>
      </c>
      <c r="H228">
        <v>0.63200000000000001</v>
      </c>
      <c r="I228">
        <v>5.015355388E-2</v>
      </c>
      <c r="J228">
        <v>2.2970000000000002</v>
      </c>
      <c r="K228">
        <v>2.7599999999999999E-3</v>
      </c>
      <c r="L228">
        <v>5.6391</v>
      </c>
      <c r="M228">
        <v>4.2100000000000002E-3</v>
      </c>
      <c r="N228">
        <v>2.8729999999999999E-2</v>
      </c>
      <c r="O228" t="s">
        <v>7595</v>
      </c>
      <c r="P228">
        <v>10</v>
      </c>
      <c r="Q228" t="s">
        <v>28</v>
      </c>
      <c r="R228" t="s">
        <v>7596</v>
      </c>
      <c r="S228" t="s">
        <v>6519</v>
      </c>
      <c r="T228" t="s">
        <v>7597</v>
      </c>
      <c r="U228" t="s">
        <v>7598</v>
      </c>
      <c r="V228" t="s">
        <v>31</v>
      </c>
      <c r="W228" t="s">
        <v>32</v>
      </c>
      <c r="X228" t="s">
        <v>33</v>
      </c>
      <c r="Y228" t="s">
        <v>34</v>
      </c>
      <c r="Z228" t="s">
        <v>35</v>
      </c>
      <c r="AA228">
        <v>0</v>
      </c>
      <c r="AB228">
        <f t="shared" si="3"/>
        <v>1</v>
      </c>
      <c r="AC228">
        <v>3295376</v>
      </c>
      <c r="AD228" t="s">
        <v>7593</v>
      </c>
    </row>
    <row r="229" spans="1:30" x14ac:dyDescent="0.25">
      <c r="A229">
        <v>1492</v>
      </c>
      <c r="B229">
        <v>2719656</v>
      </c>
      <c r="C229" t="s">
        <v>3247</v>
      </c>
      <c r="D229">
        <v>2719662</v>
      </c>
      <c r="E229">
        <v>0.60599999999999998</v>
      </c>
      <c r="F229">
        <v>5.9255283899999997E-2</v>
      </c>
      <c r="G229" t="s">
        <v>6601</v>
      </c>
      <c r="H229">
        <v>0.21</v>
      </c>
      <c r="I229">
        <v>8.6880892680000002E-4</v>
      </c>
      <c r="J229">
        <v>2.891</v>
      </c>
      <c r="K229">
        <v>8.4360000000000004E-2</v>
      </c>
      <c r="L229">
        <v>5.6282800000000002</v>
      </c>
      <c r="M229">
        <v>1.0000000000000001E-5</v>
      </c>
      <c r="N229">
        <v>1.0000000000000001E-5</v>
      </c>
      <c r="O229" t="s">
        <v>6602</v>
      </c>
      <c r="P229">
        <v>4</v>
      </c>
      <c r="Q229" t="s">
        <v>49</v>
      </c>
      <c r="R229" t="s">
        <v>6603</v>
      </c>
      <c r="S229" t="s">
        <v>280</v>
      </c>
      <c r="T229" t="s">
        <v>6604</v>
      </c>
      <c r="U229" t="s">
        <v>6605</v>
      </c>
      <c r="V229" t="s">
        <v>31</v>
      </c>
      <c r="W229" t="s">
        <v>31</v>
      </c>
      <c r="X229" t="s">
        <v>51</v>
      </c>
      <c r="Y229" t="s">
        <v>52</v>
      </c>
      <c r="Z229" t="s">
        <v>45</v>
      </c>
      <c r="AA229">
        <v>1</v>
      </c>
      <c r="AB229">
        <f t="shared" si="3"/>
        <v>1</v>
      </c>
      <c r="AC229">
        <v>2719656</v>
      </c>
      <c r="AD229" t="s">
        <v>3247</v>
      </c>
    </row>
    <row r="230" spans="1:30" x14ac:dyDescent="0.25">
      <c r="A230">
        <v>1510</v>
      </c>
      <c r="B230">
        <v>2332767</v>
      </c>
      <c r="C230" t="s">
        <v>7599</v>
      </c>
      <c r="D230">
        <v>2332769</v>
      </c>
      <c r="E230">
        <v>2.2170000000000001</v>
      </c>
      <c r="F230">
        <v>2.1183956819999999E-2</v>
      </c>
      <c r="G230" t="s">
        <v>7600</v>
      </c>
      <c r="H230">
        <v>0.79400000000000004</v>
      </c>
      <c r="I230">
        <v>0.2020338824</v>
      </c>
      <c r="J230">
        <v>2.7919999999999998</v>
      </c>
      <c r="K230">
        <v>1.3650000000000001E-2</v>
      </c>
      <c r="L230">
        <v>5.5658200000000004</v>
      </c>
      <c r="M230">
        <v>5.9999999999999995E-4</v>
      </c>
      <c r="N230">
        <v>1.303E-2</v>
      </c>
      <c r="O230" t="s">
        <v>7601</v>
      </c>
      <c r="P230">
        <v>1</v>
      </c>
      <c r="Q230" t="s">
        <v>49</v>
      </c>
      <c r="R230" t="s">
        <v>7602</v>
      </c>
      <c r="S230" t="s">
        <v>30</v>
      </c>
      <c r="T230" t="s">
        <v>7603</v>
      </c>
      <c r="U230" t="s">
        <v>7604</v>
      </c>
      <c r="V230" t="s">
        <v>31</v>
      </c>
      <c r="W230" t="s">
        <v>31</v>
      </c>
      <c r="X230" t="s">
        <v>51</v>
      </c>
      <c r="Y230" t="s">
        <v>52</v>
      </c>
      <c r="Z230" t="s">
        <v>45</v>
      </c>
      <c r="AA230">
        <v>0</v>
      </c>
      <c r="AB230">
        <f t="shared" si="3"/>
        <v>1</v>
      </c>
      <c r="AC230">
        <v>2332767</v>
      </c>
      <c r="AD230" t="s">
        <v>7599</v>
      </c>
    </row>
    <row r="231" spans="1:30" x14ac:dyDescent="0.25">
      <c r="A231">
        <v>1514</v>
      </c>
      <c r="B231">
        <v>3715614</v>
      </c>
      <c r="C231" t="s">
        <v>7605</v>
      </c>
      <c r="D231" t="s">
        <v>7606</v>
      </c>
      <c r="E231">
        <v>1.181</v>
      </c>
      <c r="F231">
        <v>0.11879183194</v>
      </c>
      <c r="G231">
        <v>3715637</v>
      </c>
      <c r="H231">
        <v>0.60199999999999998</v>
      </c>
      <c r="I231">
        <v>6.2553597340000003E-2</v>
      </c>
      <c r="J231">
        <v>1.9610000000000001</v>
      </c>
      <c r="K231">
        <v>9.3109999999999998E-2</v>
      </c>
      <c r="L231">
        <v>5.5518200000000002</v>
      </c>
      <c r="M231">
        <v>3.8999999999999999E-4</v>
      </c>
      <c r="N231">
        <v>1.52E-2</v>
      </c>
      <c r="O231" t="s">
        <v>7607</v>
      </c>
      <c r="P231">
        <v>17</v>
      </c>
      <c r="Q231" t="s">
        <v>49</v>
      </c>
      <c r="R231" t="s">
        <v>7608</v>
      </c>
      <c r="S231" t="s">
        <v>7609</v>
      </c>
      <c r="T231" t="s">
        <v>7610</v>
      </c>
      <c r="U231" t="s">
        <v>6991</v>
      </c>
      <c r="V231" t="s">
        <v>31</v>
      </c>
      <c r="W231" t="s">
        <v>31</v>
      </c>
      <c r="X231" t="s">
        <v>33</v>
      </c>
      <c r="Y231" t="s">
        <v>71</v>
      </c>
      <c r="AA231">
        <v>0</v>
      </c>
      <c r="AB231">
        <f t="shared" si="3"/>
        <v>1</v>
      </c>
      <c r="AC231">
        <v>3715614</v>
      </c>
      <c r="AD231" t="s">
        <v>7605</v>
      </c>
    </row>
    <row r="232" spans="1:30" x14ac:dyDescent="0.25">
      <c r="A232">
        <v>1515</v>
      </c>
      <c r="B232">
        <v>3040518</v>
      </c>
      <c r="C232" t="s">
        <v>7611</v>
      </c>
      <c r="D232">
        <v>3040565</v>
      </c>
      <c r="E232">
        <v>2.6120000000000001</v>
      </c>
      <c r="F232">
        <v>0.15678616000000001</v>
      </c>
      <c r="G232">
        <v>3040572</v>
      </c>
      <c r="H232">
        <v>0.58199999999999996</v>
      </c>
      <c r="I232">
        <v>0.16369987189999999</v>
      </c>
      <c r="J232">
        <v>4.4850000000000003</v>
      </c>
      <c r="K232">
        <v>2.496E-2</v>
      </c>
      <c r="L232">
        <v>5.5509599999999999</v>
      </c>
      <c r="M232">
        <v>1.78E-2</v>
      </c>
      <c r="N232">
        <v>4.3549999999999998E-2</v>
      </c>
      <c r="O232" t="s">
        <v>7612</v>
      </c>
      <c r="P232">
        <v>7</v>
      </c>
      <c r="Q232" t="s">
        <v>28</v>
      </c>
      <c r="R232" t="s">
        <v>7613</v>
      </c>
      <c r="S232" t="s">
        <v>30</v>
      </c>
      <c r="T232" t="s">
        <v>7614</v>
      </c>
      <c r="U232" t="s">
        <v>7615</v>
      </c>
      <c r="V232" t="s">
        <v>31</v>
      </c>
      <c r="W232" t="s">
        <v>31</v>
      </c>
      <c r="X232" t="s">
        <v>51</v>
      </c>
      <c r="Y232" t="s">
        <v>77</v>
      </c>
      <c r="Z232" t="s">
        <v>45</v>
      </c>
      <c r="AA232">
        <v>0</v>
      </c>
      <c r="AB232">
        <f t="shared" si="3"/>
        <v>1</v>
      </c>
      <c r="AC232">
        <v>3040518</v>
      </c>
      <c r="AD232" t="s">
        <v>7611</v>
      </c>
    </row>
    <row r="233" spans="1:30" x14ac:dyDescent="0.25">
      <c r="A233">
        <v>1518</v>
      </c>
      <c r="B233">
        <v>2925953</v>
      </c>
      <c r="C233" t="s">
        <v>7616</v>
      </c>
      <c r="D233">
        <v>2925957</v>
      </c>
      <c r="E233">
        <v>1.214</v>
      </c>
      <c r="F233">
        <v>9.2242276080000004E-4</v>
      </c>
      <c r="G233" t="s">
        <v>7617</v>
      </c>
      <c r="H233">
        <v>0.624</v>
      </c>
      <c r="I233">
        <v>1.3249228934000001E-2</v>
      </c>
      <c r="J233">
        <v>1.9450000000000001</v>
      </c>
      <c r="K233">
        <v>2.1780000000000001E-2</v>
      </c>
      <c r="L233">
        <v>5.5330899999999996</v>
      </c>
      <c r="M233">
        <v>7.4999999999999997E-3</v>
      </c>
      <c r="N233">
        <v>2.6089999999999999E-2</v>
      </c>
      <c r="O233" t="s">
        <v>7618</v>
      </c>
      <c r="P233">
        <v>6</v>
      </c>
      <c r="Q233" t="s">
        <v>49</v>
      </c>
      <c r="R233" t="s">
        <v>7619</v>
      </c>
      <c r="S233" t="s">
        <v>176</v>
      </c>
      <c r="T233" t="s">
        <v>7620</v>
      </c>
      <c r="U233" t="s">
        <v>7621</v>
      </c>
      <c r="V233" t="s">
        <v>31</v>
      </c>
      <c r="W233" t="s">
        <v>31</v>
      </c>
      <c r="X233" t="s">
        <v>51</v>
      </c>
      <c r="Y233" t="s">
        <v>52</v>
      </c>
      <c r="Z233" t="s">
        <v>45</v>
      </c>
      <c r="AA233">
        <v>0</v>
      </c>
      <c r="AB233">
        <f t="shared" si="3"/>
        <v>1</v>
      </c>
      <c r="AC233">
        <v>2925953</v>
      </c>
      <c r="AD233" t="s">
        <v>7616</v>
      </c>
    </row>
    <row r="234" spans="1:30" x14ac:dyDescent="0.25">
      <c r="A234">
        <v>1527</v>
      </c>
      <c r="B234">
        <v>3857811</v>
      </c>
      <c r="C234" t="s">
        <v>7622</v>
      </c>
      <c r="D234">
        <v>3857817</v>
      </c>
      <c r="E234">
        <v>1.413</v>
      </c>
      <c r="F234">
        <v>8.6675432999999996E-2</v>
      </c>
      <c r="G234">
        <v>3857815</v>
      </c>
      <c r="H234">
        <v>0.81699999999999995</v>
      </c>
      <c r="I234">
        <v>9.8878978379999996E-2</v>
      </c>
      <c r="J234">
        <v>1.7290000000000001</v>
      </c>
      <c r="K234">
        <v>4.8829999999999998E-2</v>
      </c>
      <c r="L234">
        <v>5.4956800000000001</v>
      </c>
      <c r="M234">
        <v>1.7099999999999999E-3</v>
      </c>
      <c r="N234">
        <v>2.1329999999999998E-2</v>
      </c>
      <c r="O234" t="s">
        <v>7623</v>
      </c>
      <c r="P234">
        <v>19</v>
      </c>
      <c r="Q234" t="s">
        <v>28</v>
      </c>
      <c r="R234" t="s">
        <v>7624</v>
      </c>
      <c r="S234" t="s">
        <v>122</v>
      </c>
      <c r="T234" t="s">
        <v>7625</v>
      </c>
      <c r="U234" t="s">
        <v>229</v>
      </c>
      <c r="V234" t="s">
        <v>31</v>
      </c>
      <c r="W234" t="s">
        <v>32</v>
      </c>
      <c r="X234" t="s">
        <v>64</v>
      </c>
      <c r="Y234" t="s">
        <v>157</v>
      </c>
      <c r="Z234" t="s">
        <v>45</v>
      </c>
      <c r="AA234">
        <v>0</v>
      </c>
      <c r="AB234">
        <f t="shared" si="3"/>
        <v>1</v>
      </c>
      <c r="AC234">
        <v>3857811</v>
      </c>
      <c r="AD234" t="s">
        <v>7622</v>
      </c>
    </row>
    <row r="235" spans="1:30" x14ac:dyDescent="0.25">
      <c r="A235">
        <v>1531</v>
      </c>
      <c r="B235">
        <v>2571510</v>
      </c>
      <c r="C235" t="s">
        <v>2054</v>
      </c>
      <c r="D235" t="s">
        <v>7626</v>
      </c>
      <c r="E235">
        <v>2.609</v>
      </c>
      <c r="F235" s="1">
        <v>3.7428425299999999E-5</v>
      </c>
      <c r="G235">
        <v>2571519</v>
      </c>
      <c r="H235">
        <v>1.165</v>
      </c>
      <c r="I235">
        <v>0.10586947908</v>
      </c>
      <c r="J235">
        <v>2.2400000000000002</v>
      </c>
      <c r="K235">
        <v>2.0999999999999999E-3</v>
      </c>
      <c r="L235">
        <v>5.4870900000000002</v>
      </c>
      <c r="M235">
        <v>3.3400000000000001E-3</v>
      </c>
      <c r="N235">
        <v>3.9379999999999998E-2</v>
      </c>
      <c r="O235" t="s">
        <v>7627</v>
      </c>
      <c r="P235">
        <v>2</v>
      </c>
      <c r="Q235" t="s">
        <v>28</v>
      </c>
      <c r="R235" t="s">
        <v>7628</v>
      </c>
      <c r="S235" t="s">
        <v>7629</v>
      </c>
      <c r="T235" t="s">
        <v>7630</v>
      </c>
      <c r="U235" t="s">
        <v>130</v>
      </c>
      <c r="V235" t="s">
        <v>31</v>
      </c>
      <c r="W235" t="s">
        <v>31</v>
      </c>
      <c r="X235" t="s">
        <v>33</v>
      </c>
      <c r="Y235" t="s">
        <v>71</v>
      </c>
      <c r="AA235">
        <v>1</v>
      </c>
      <c r="AB235">
        <f t="shared" si="3"/>
        <v>1</v>
      </c>
      <c r="AC235">
        <v>2571510</v>
      </c>
      <c r="AD235" t="s">
        <v>2054</v>
      </c>
    </row>
    <row r="236" spans="1:30" x14ac:dyDescent="0.25">
      <c r="A236">
        <v>1533</v>
      </c>
      <c r="B236">
        <v>3935902</v>
      </c>
      <c r="C236" t="s">
        <v>7631</v>
      </c>
      <c r="D236">
        <v>3935905</v>
      </c>
      <c r="E236">
        <v>1.2170000000000001</v>
      </c>
      <c r="F236">
        <v>3.0466291659999999E-2</v>
      </c>
      <c r="G236">
        <v>3935906</v>
      </c>
      <c r="H236">
        <v>0.69499999999999995</v>
      </c>
      <c r="I236">
        <v>0.17620591714</v>
      </c>
      <c r="J236">
        <v>1.7509999999999999</v>
      </c>
      <c r="K236">
        <v>6.4930000000000002E-2</v>
      </c>
      <c r="L236">
        <v>5.4569400000000003</v>
      </c>
      <c r="M236">
        <v>2.6040000000000001E-2</v>
      </c>
      <c r="N236">
        <v>4.9759999999999999E-2</v>
      </c>
      <c r="O236" t="s">
        <v>7632</v>
      </c>
      <c r="P236">
        <v>22</v>
      </c>
      <c r="Q236" t="s">
        <v>49</v>
      </c>
      <c r="R236" t="s">
        <v>7633</v>
      </c>
      <c r="S236" t="s">
        <v>185</v>
      </c>
      <c r="T236" t="s">
        <v>7634</v>
      </c>
      <c r="U236" t="s">
        <v>92</v>
      </c>
      <c r="V236" t="s">
        <v>31</v>
      </c>
      <c r="W236" t="s">
        <v>31</v>
      </c>
      <c r="X236" t="s">
        <v>51</v>
      </c>
      <c r="Y236" t="s">
        <v>52</v>
      </c>
      <c r="Z236" t="s">
        <v>45</v>
      </c>
      <c r="AA236">
        <v>0</v>
      </c>
      <c r="AB236">
        <f t="shared" si="3"/>
        <v>1</v>
      </c>
      <c r="AC236">
        <v>3935902</v>
      </c>
      <c r="AD236" t="s">
        <v>7631</v>
      </c>
    </row>
    <row r="237" spans="1:30" x14ac:dyDescent="0.25">
      <c r="A237">
        <v>1534</v>
      </c>
      <c r="B237">
        <v>2621583</v>
      </c>
      <c r="C237" t="s">
        <v>265</v>
      </c>
      <c r="D237">
        <v>2621588</v>
      </c>
      <c r="E237">
        <v>1.1379999999999999</v>
      </c>
      <c r="F237">
        <v>4.8428437560000002E-2</v>
      </c>
      <c r="G237" t="s">
        <v>7635</v>
      </c>
      <c r="H237">
        <v>0.45500000000000002</v>
      </c>
      <c r="I237" s="1">
        <v>6.5112091419999999E-7</v>
      </c>
      <c r="J237">
        <v>2.5009999999999999</v>
      </c>
      <c r="K237">
        <v>1.848E-2</v>
      </c>
      <c r="L237">
        <v>5.4535600000000004</v>
      </c>
      <c r="M237">
        <v>0</v>
      </c>
      <c r="N237">
        <v>4.2540000000000001E-2</v>
      </c>
      <c r="O237" t="s">
        <v>266</v>
      </c>
      <c r="P237">
        <v>3</v>
      </c>
      <c r="Q237" t="s">
        <v>49</v>
      </c>
      <c r="R237" t="s">
        <v>267</v>
      </c>
      <c r="S237" t="s">
        <v>228</v>
      </c>
      <c r="T237" t="s">
        <v>7636</v>
      </c>
      <c r="U237" t="s">
        <v>7637</v>
      </c>
      <c r="V237" t="s">
        <v>31</v>
      </c>
      <c r="W237" t="s">
        <v>31</v>
      </c>
      <c r="X237" t="s">
        <v>51</v>
      </c>
      <c r="Y237" t="s">
        <v>52</v>
      </c>
      <c r="Z237" t="s">
        <v>45</v>
      </c>
      <c r="AA237">
        <v>1</v>
      </c>
      <c r="AB237">
        <f t="shared" si="3"/>
        <v>1</v>
      </c>
      <c r="AC237">
        <v>2621583</v>
      </c>
      <c r="AD237" t="s">
        <v>265</v>
      </c>
    </row>
    <row r="238" spans="1:30" x14ac:dyDescent="0.25">
      <c r="A238">
        <v>1543</v>
      </c>
      <c r="B238">
        <v>3191877</v>
      </c>
      <c r="C238" t="s">
        <v>6606</v>
      </c>
      <c r="D238">
        <v>3191880</v>
      </c>
      <c r="E238">
        <v>0.70199999999999996</v>
      </c>
      <c r="F238">
        <v>0.13486449117999999</v>
      </c>
      <c r="G238" t="s">
        <v>6607</v>
      </c>
      <c r="H238">
        <v>0.26200000000000001</v>
      </c>
      <c r="I238" s="1">
        <v>3.5183178700000001E-6</v>
      </c>
      <c r="J238">
        <v>2.6850000000000001</v>
      </c>
      <c r="K238">
        <v>3.7960000000000001E-2</v>
      </c>
      <c r="L238">
        <v>5.4195700000000002</v>
      </c>
      <c r="M238">
        <v>0</v>
      </c>
      <c r="N238">
        <v>5.5999999999999995E-4</v>
      </c>
      <c r="O238" t="s">
        <v>6608</v>
      </c>
      <c r="P238">
        <v>9</v>
      </c>
      <c r="Q238" t="s">
        <v>49</v>
      </c>
      <c r="R238" t="s">
        <v>6609</v>
      </c>
      <c r="S238" t="s">
        <v>168</v>
      </c>
      <c r="T238" t="s">
        <v>6610</v>
      </c>
      <c r="U238" t="s">
        <v>6611</v>
      </c>
      <c r="V238" t="s">
        <v>31</v>
      </c>
      <c r="W238" t="s">
        <v>31</v>
      </c>
      <c r="X238" t="s">
        <v>33</v>
      </c>
      <c r="Y238" t="s">
        <v>34</v>
      </c>
      <c r="AA238">
        <v>0</v>
      </c>
      <c r="AB238">
        <f t="shared" si="3"/>
        <v>1</v>
      </c>
      <c r="AC238">
        <v>3191877</v>
      </c>
      <c r="AD238" t="s">
        <v>6606</v>
      </c>
    </row>
    <row r="239" spans="1:30" x14ac:dyDescent="0.25">
      <c r="A239">
        <v>1544</v>
      </c>
      <c r="B239">
        <v>3661766</v>
      </c>
      <c r="C239" t="s">
        <v>6612</v>
      </c>
      <c r="D239">
        <v>3661778</v>
      </c>
      <c r="E239">
        <v>1.6339999999999999</v>
      </c>
      <c r="F239">
        <v>2.853709376E-2</v>
      </c>
      <c r="G239">
        <v>3661777</v>
      </c>
      <c r="H239">
        <v>0.89900000000000002</v>
      </c>
      <c r="I239">
        <v>5.6659258720000001E-2</v>
      </c>
      <c r="J239">
        <v>1.8169999999999999</v>
      </c>
      <c r="K239">
        <v>7.8700000000000003E-3</v>
      </c>
      <c r="L239">
        <v>5.4162499999999998</v>
      </c>
      <c r="M239">
        <v>2.3999999999999998E-3</v>
      </c>
      <c r="N239">
        <v>4.3600000000000002E-3</v>
      </c>
      <c r="O239" t="s">
        <v>6613</v>
      </c>
      <c r="P239">
        <v>16</v>
      </c>
      <c r="Q239" t="s">
        <v>49</v>
      </c>
      <c r="R239" t="s">
        <v>6614</v>
      </c>
      <c r="S239" t="s">
        <v>151</v>
      </c>
      <c r="T239" t="s">
        <v>6615</v>
      </c>
      <c r="U239" t="s">
        <v>6616</v>
      </c>
      <c r="V239" t="s">
        <v>31</v>
      </c>
      <c r="W239" t="s">
        <v>31</v>
      </c>
      <c r="X239" t="s">
        <v>51</v>
      </c>
      <c r="Y239" t="s">
        <v>77</v>
      </c>
      <c r="Z239" t="s">
        <v>45</v>
      </c>
      <c r="AA239">
        <v>0</v>
      </c>
      <c r="AB239">
        <f t="shared" si="3"/>
        <v>1</v>
      </c>
      <c r="AC239">
        <v>3661766</v>
      </c>
      <c r="AD239" t="s">
        <v>6612</v>
      </c>
    </row>
    <row r="240" spans="1:30" x14ac:dyDescent="0.25">
      <c r="A240">
        <v>1551</v>
      </c>
      <c r="B240">
        <v>2677200</v>
      </c>
      <c r="C240" t="s">
        <v>7638</v>
      </c>
      <c r="D240">
        <v>2677206</v>
      </c>
      <c r="E240">
        <v>1.421</v>
      </c>
      <c r="F240">
        <v>7.0517830200000006E-2</v>
      </c>
      <c r="G240">
        <v>2677207</v>
      </c>
      <c r="H240">
        <v>0.76200000000000001</v>
      </c>
      <c r="I240">
        <v>0.11435707689999999</v>
      </c>
      <c r="J240">
        <v>1.8640000000000001</v>
      </c>
      <c r="K240">
        <v>2.2000000000000001E-3</v>
      </c>
      <c r="L240">
        <v>5.40733</v>
      </c>
      <c r="M240">
        <v>8.4799999999999997E-3</v>
      </c>
      <c r="N240">
        <v>1.073E-2</v>
      </c>
      <c r="O240" t="s">
        <v>7639</v>
      </c>
      <c r="P240">
        <v>3</v>
      </c>
      <c r="Q240" t="s">
        <v>28</v>
      </c>
      <c r="R240" t="s">
        <v>7640</v>
      </c>
      <c r="S240" t="s">
        <v>7641</v>
      </c>
      <c r="T240" t="s">
        <v>7642</v>
      </c>
      <c r="U240" t="s">
        <v>7416</v>
      </c>
      <c r="V240" t="s">
        <v>31</v>
      </c>
      <c r="W240" t="s">
        <v>32</v>
      </c>
      <c r="X240" t="s">
        <v>64</v>
      </c>
      <c r="Y240" t="s">
        <v>65</v>
      </c>
      <c r="Z240" t="s">
        <v>45</v>
      </c>
      <c r="AA240">
        <v>0</v>
      </c>
      <c r="AB240">
        <f t="shared" si="3"/>
        <v>1</v>
      </c>
      <c r="AC240">
        <v>2677200</v>
      </c>
      <c r="AD240" t="s">
        <v>7638</v>
      </c>
    </row>
    <row r="241" spans="1:30" x14ac:dyDescent="0.25">
      <c r="A241">
        <v>1565</v>
      </c>
      <c r="B241">
        <v>2884727</v>
      </c>
      <c r="C241" t="s">
        <v>7643</v>
      </c>
      <c r="D241">
        <v>2884767</v>
      </c>
      <c r="E241">
        <v>1.488</v>
      </c>
      <c r="F241">
        <v>9.7394337819999996E-2</v>
      </c>
      <c r="G241">
        <v>2884775</v>
      </c>
      <c r="H241">
        <v>0.73499999999999999</v>
      </c>
      <c r="I241">
        <v>0.17698069701999999</v>
      </c>
      <c r="J241">
        <v>2.0259999999999998</v>
      </c>
      <c r="K241">
        <v>8.5569999999999993E-2</v>
      </c>
      <c r="L241">
        <v>5.3261000000000003</v>
      </c>
      <c r="M241">
        <v>2.6550000000000001E-2</v>
      </c>
      <c r="N241">
        <v>2.6780000000000002E-2</v>
      </c>
      <c r="O241" t="s">
        <v>7644</v>
      </c>
      <c r="P241">
        <v>5</v>
      </c>
      <c r="Q241" t="s">
        <v>28</v>
      </c>
      <c r="R241" t="s">
        <v>7645</v>
      </c>
      <c r="S241" t="s">
        <v>6652</v>
      </c>
      <c r="T241" t="s">
        <v>7646</v>
      </c>
      <c r="U241" t="s">
        <v>7647</v>
      </c>
      <c r="V241" t="s">
        <v>31</v>
      </c>
      <c r="W241" t="s">
        <v>31</v>
      </c>
      <c r="X241" t="s">
        <v>51</v>
      </c>
      <c r="Y241" t="s">
        <v>77</v>
      </c>
      <c r="Z241" t="s">
        <v>45</v>
      </c>
      <c r="AA241">
        <v>0</v>
      </c>
      <c r="AB241">
        <f t="shared" si="3"/>
        <v>1</v>
      </c>
      <c r="AC241">
        <v>2884727</v>
      </c>
      <c r="AD241" t="s">
        <v>7643</v>
      </c>
    </row>
    <row r="242" spans="1:30" x14ac:dyDescent="0.25">
      <c r="A242">
        <v>1567</v>
      </c>
      <c r="B242">
        <v>2562271</v>
      </c>
      <c r="C242" t="s">
        <v>6617</v>
      </c>
      <c r="D242">
        <v>2562288</v>
      </c>
      <c r="E242">
        <v>1.3240000000000001</v>
      </c>
      <c r="F242">
        <v>3.6852002340000002E-2</v>
      </c>
      <c r="G242" t="s">
        <v>6618</v>
      </c>
      <c r="H242">
        <v>0.43</v>
      </c>
      <c r="I242" s="1">
        <v>1.5688314070000001E-7</v>
      </c>
      <c r="J242">
        <v>3.0779999999999998</v>
      </c>
      <c r="K242">
        <v>6.4999999999999997E-3</v>
      </c>
      <c r="L242">
        <v>5.3202699999999998</v>
      </c>
      <c r="M242">
        <v>0</v>
      </c>
      <c r="N242">
        <v>5.4000000000000001E-4</v>
      </c>
      <c r="O242" t="s">
        <v>6619</v>
      </c>
      <c r="P242">
        <v>2</v>
      </c>
      <c r="Q242" t="s">
        <v>28</v>
      </c>
      <c r="R242" t="s">
        <v>6620</v>
      </c>
      <c r="S242" t="s">
        <v>112</v>
      </c>
      <c r="T242" t="s">
        <v>6621</v>
      </c>
      <c r="U242" t="s">
        <v>6622</v>
      </c>
      <c r="V242" t="s">
        <v>31</v>
      </c>
      <c r="W242" t="s">
        <v>31</v>
      </c>
      <c r="X242" t="s">
        <v>33</v>
      </c>
      <c r="Y242" t="s">
        <v>34</v>
      </c>
      <c r="AA242">
        <v>0</v>
      </c>
      <c r="AB242">
        <f t="shared" si="3"/>
        <v>1</v>
      </c>
      <c r="AC242">
        <v>2562271</v>
      </c>
      <c r="AD242" t="s">
        <v>6617</v>
      </c>
    </row>
    <row r="243" spans="1:30" x14ac:dyDescent="0.25">
      <c r="A243">
        <v>1573</v>
      </c>
      <c r="B243">
        <v>2427566</v>
      </c>
      <c r="C243" t="s">
        <v>6623</v>
      </c>
      <c r="D243">
        <v>2427583</v>
      </c>
      <c r="E243">
        <v>1.63</v>
      </c>
      <c r="F243">
        <v>8.1181166819999998E-2</v>
      </c>
      <c r="G243">
        <v>2427603</v>
      </c>
      <c r="H243">
        <v>0.41299999999999998</v>
      </c>
      <c r="I243">
        <v>6.8991120479999996E-3</v>
      </c>
      <c r="J243">
        <v>3.9489999999999998</v>
      </c>
      <c r="K243">
        <v>2.7000000000000001E-3</v>
      </c>
      <c r="L243">
        <v>5.2978399999999999</v>
      </c>
      <c r="M243">
        <v>3.3400000000000001E-3</v>
      </c>
      <c r="N243">
        <v>1.5100000000000001E-3</v>
      </c>
      <c r="O243" t="s">
        <v>6624</v>
      </c>
      <c r="P243">
        <v>1</v>
      </c>
      <c r="Q243" t="s">
        <v>28</v>
      </c>
      <c r="R243" t="s">
        <v>6625</v>
      </c>
      <c r="S243" t="s">
        <v>150</v>
      </c>
      <c r="T243" t="s">
        <v>6626</v>
      </c>
      <c r="U243" t="s">
        <v>132</v>
      </c>
      <c r="V243" t="s">
        <v>31</v>
      </c>
      <c r="W243" t="s">
        <v>31</v>
      </c>
      <c r="X243" t="s">
        <v>51</v>
      </c>
      <c r="Y243" t="s">
        <v>77</v>
      </c>
      <c r="Z243" t="s">
        <v>45</v>
      </c>
      <c r="AA243">
        <v>0</v>
      </c>
      <c r="AB243">
        <f t="shared" si="3"/>
        <v>1</v>
      </c>
      <c r="AC243">
        <v>2427566</v>
      </c>
      <c r="AD243" t="s">
        <v>6623</v>
      </c>
    </row>
    <row r="244" spans="1:30" x14ac:dyDescent="0.25">
      <c r="A244">
        <v>1579</v>
      </c>
      <c r="B244">
        <v>3450234</v>
      </c>
      <c r="C244" t="s">
        <v>178</v>
      </c>
      <c r="D244" t="s">
        <v>179</v>
      </c>
      <c r="E244">
        <v>1.159</v>
      </c>
      <c r="F244">
        <v>0.14214992100000001</v>
      </c>
      <c r="G244">
        <v>3450257</v>
      </c>
      <c r="H244">
        <v>0.71599999999999997</v>
      </c>
      <c r="I244">
        <v>5.775469968E-2</v>
      </c>
      <c r="J244">
        <v>1.6180000000000001</v>
      </c>
      <c r="K244">
        <v>5.2339999999999998E-2</v>
      </c>
      <c r="L244">
        <v>5.2521899999999997</v>
      </c>
      <c r="M244">
        <v>4.1200000000000004E-3</v>
      </c>
      <c r="N244">
        <v>3.1220000000000001E-2</v>
      </c>
      <c r="O244" t="s">
        <v>180</v>
      </c>
      <c r="P244">
        <v>12</v>
      </c>
      <c r="Q244" t="s">
        <v>28</v>
      </c>
      <c r="R244" t="s">
        <v>181</v>
      </c>
      <c r="S244" t="s">
        <v>182</v>
      </c>
      <c r="T244" t="s">
        <v>183</v>
      </c>
      <c r="U244" t="s">
        <v>112</v>
      </c>
      <c r="V244" t="s">
        <v>31</v>
      </c>
      <c r="W244" t="s">
        <v>31</v>
      </c>
      <c r="X244" t="s">
        <v>33</v>
      </c>
      <c r="Y244" t="s">
        <v>71</v>
      </c>
      <c r="AA244">
        <v>0</v>
      </c>
      <c r="AB244">
        <f t="shared" si="3"/>
        <v>1</v>
      </c>
      <c r="AC244">
        <v>3450234</v>
      </c>
      <c r="AD244" t="s">
        <v>178</v>
      </c>
    </row>
    <row r="245" spans="1:30" x14ac:dyDescent="0.25">
      <c r="A245">
        <v>1581</v>
      </c>
      <c r="B245">
        <v>3317517</v>
      </c>
      <c r="C245" t="s">
        <v>7648</v>
      </c>
      <c r="D245">
        <v>3317531</v>
      </c>
      <c r="E245">
        <v>1.821</v>
      </c>
      <c r="F245">
        <v>2.5135004459999999E-2</v>
      </c>
      <c r="G245">
        <v>3317548</v>
      </c>
      <c r="H245">
        <v>0.81</v>
      </c>
      <c r="I245">
        <v>1.1108291996000001E-2</v>
      </c>
      <c r="J245">
        <v>2.2480000000000002</v>
      </c>
      <c r="K245">
        <v>8.7100000000000007E-3</v>
      </c>
      <c r="L245">
        <v>5.24892</v>
      </c>
      <c r="M245">
        <v>1.0399999999999999E-3</v>
      </c>
      <c r="N245">
        <v>3.422E-2</v>
      </c>
      <c r="O245" t="s">
        <v>7649</v>
      </c>
      <c r="P245">
        <v>11</v>
      </c>
      <c r="Q245" t="s">
        <v>49</v>
      </c>
      <c r="R245" t="s">
        <v>7650</v>
      </c>
      <c r="S245" t="s">
        <v>122</v>
      </c>
      <c r="T245" t="s">
        <v>7651</v>
      </c>
      <c r="U245" t="s">
        <v>7652</v>
      </c>
      <c r="V245" t="s">
        <v>32</v>
      </c>
      <c r="W245" t="s">
        <v>43</v>
      </c>
      <c r="X245" t="s">
        <v>44</v>
      </c>
      <c r="Y245" t="s">
        <v>45</v>
      </c>
      <c r="Z245" t="s">
        <v>45</v>
      </c>
      <c r="AA245">
        <v>0</v>
      </c>
      <c r="AB245">
        <f t="shared" si="3"/>
        <v>0</v>
      </c>
      <c r="AC245">
        <v>3317517</v>
      </c>
      <c r="AD245" t="s">
        <v>7648</v>
      </c>
    </row>
    <row r="246" spans="1:30" x14ac:dyDescent="0.25">
      <c r="A246">
        <v>1599</v>
      </c>
      <c r="B246">
        <v>3194284</v>
      </c>
      <c r="C246" t="s">
        <v>6627</v>
      </c>
      <c r="D246">
        <v>3194298</v>
      </c>
      <c r="E246">
        <v>1.4670000000000001</v>
      </c>
      <c r="F246">
        <v>0.12020231582</v>
      </c>
      <c r="G246" t="s">
        <v>6628</v>
      </c>
      <c r="H246">
        <v>0.66700000000000004</v>
      </c>
      <c r="I246">
        <v>3.6147187040000001E-3</v>
      </c>
      <c r="J246">
        <v>2.2000000000000002</v>
      </c>
      <c r="K246">
        <v>1.383E-2</v>
      </c>
      <c r="L246">
        <v>5.1881300000000001</v>
      </c>
      <c r="M246">
        <v>1.5399999999999999E-3</v>
      </c>
      <c r="N246">
        <v>1.6999999999999999E-3</v>
      </c>
      <c r="O246" t="s">
        <v>6629</v>
      </c>
      <c r="P246">
        <v>9</v>
      </c>
      <c r="Q246" t="s">
        <v>49</v>
      </c>
      <c r="R246" t="s">
        <v>6630</v>
      </c>
      <c r="S246" t="s">
        <v>229</v>
      </c>
      <c r="T246" t="s">
        <v>6631</v>
      </c>
      <c r="U246" t="s">
        <v>6632</v>
      </c>
      <c r="V246" t="s">
        <v>31</v>
      </c>
      <c r="W246" t="s">
        <v>31</v>
      </c>
      <c r="X246" t="s">
        <v>51</v>
      </c>
      <c r="Y246" t="s">
        <v>77</v>
      </c>
      <c r="Z246" t="s">
        <v>45</v>
      </c>
      <c r="AA246">
        <v>0</v>
      </c>
      <c r="AB246">
        <f t="shared" si="3"/>
        <v>1</v>
      </c>
      <c r="AC246">
        <v>3194284</v>
      </c>
      <c r="AD246" t="s">
        <v>6627</v>
      </c>
    </row>
    <row r="247" spans="1:30" x14ac:dyDescent="0.25">
      <c r="A247">
        <v>1600</v>
      </c>
      <c r="B247">
        <v>2833623</v>
      </c>
      <c r="C247" t="s">
        <v>7653</v>
      </c>
      <c r="D247">
        <v>2833625</v>
      </c>
      <c r="E247">
        <v>1.379</v>
      </c>
      <c r="F247">
        <v>0.17774485994</v>
      </c>
      <c r="G247">
        <v>2833626</v>
      </c>
      <c r="H247">
        <v>0.57499999999999996</v>
      </c>
      <c r="I247">
        <v>7.1259113979999997E-2</v>
      </c>
      <c r="J247">
        <v>2.3980000000000001</v>
      </c>
      <c r="K247">
        <v>0.10625999999999999</v>
      </c>
      <c r="L247">
        <v>5.1742999999999997</v>
      </c>
      <c r="M247">
        <v>7.4999999999999997E-3</v>
      </c>
      <c r="N247">
        <v>1.1480000000000001E-2</v>
      </c>
      <c r="O247" t="s">
        <v>7654</v>
      </c>
      <c r="P247">
        <v>5</v>
      </c>
      <c r="Q247" t="s">
        <v>49</v>
      </c>
      <c r="R247" t="s">
        <v>7655</v>
      </c>
      <c r="S247" t="s">
        <v>61</v>
      </c>
      <c r="T247" t="s">
        <v>7656</v>
      </c>
      <c r="U247" t="s">
        <v>50</v>
      </c>
      <c r="V247" t="s">
        <v>31</v>
      </c>
      <c r="W247" t="s">
        <v>31</v>
      </c>
      <c r="X247" t="s">
        <v>51</v>
      </c>
      <c r="Y247" t="s">
        <v>52</v>
      </c>
      <c r="Z247" t="s">
        <v>45</v>
      </c>
      <c r="AA247">
        <v>0</v>
      </c>
      <c r="AB247">
        <f t="shared" si="3"/>
        <v>1</v>
      </c>
      <c r="AC247">
        <v>2833623</v>
      </c>
      <c r="AD247" t="s">
        <v>7653</v>
      </c>
    </row>
    <row r="248" spans="1:30" x14ac:dyDescent="0.25">
      <c r="A248">
        <v>1612</v>
      </c>
      <c r="B248">
        <v>3791254</v>
      </c>
      <c r="C248" t="s">
        <v>234</v>
      </c>
      <c r="D248">
        <v>3791302</v>
      </c>
      <c r="E248">
        <v>0.53700000000000003</v>
      </c>
      <c r="F248">
        <v>0.15265590275999999</v>
      </c>
      <c r="G248" t="s">
        <v>6633</v>
      </c>
      <c r="H248">
        <v>0.38700000000000001</v>
      </c>
      <c r="I248" s="1">
        <v>3.0262326980000002E-8</v>
      </c>
      <c r="J248">
        <v>1.3859999999999999</v>
      </c>
      <c r="K248">
        <v>0.41632999999999998</v>
      </c>
      <c r="L248">
        <v>5.1369699999999998</v>
      </c>
      <c r="M248">
        <v>0</v>
      </c>
      <c r="N248">
        <v>1.4999999999999999E-4</v>
      </c>
      <c r="O248" t="s">
        <v>235</v>
      </c>
      <c r="P248">
        <v>18</v>
      </c>
      <c r="Q248" t="s">
        <v>49</v>
      </c>
      <c r="R248" t="s">
        <v>6634</v>
      </c>
      <c r="S248" t="s">
        <v>6635</v>
      </c>
      <c r="T248" t="s">
        <v>6636</v>
      </c>
      <c r="U248" t="s">
        <v>6637</v>
      </c>
      <c r="V248" t="s">
        <v>31</v>
      </c>
      <c r="W248" t="s">
        <v>32</v>
      </c>
      <c r="X248" t="s">
        <v>33</v>
      </c>
      <c r="Y248" t="s">
        <v>34</v>
      </c>
      <c r="Z248" t="s">
        <v>35</v>
      </c>
      <c r="AA248">
        <v>1</v>
      </c>
      <c r="AB248">
        <f t="shared" si="3"/>
        <v>1</v>
      </c>
      <c r="AC248">
        <v>3791254</v>
      </c>
      <c r="AD248" t="s">
        <v>234</v>
      </c>
    </row>
    <row r="249" spans="1:30" x14ac:dyDescent="0.25">
      <c r="A249">
        <v>1617</v>
      </c>
      <c r="B249">
        <v>3632862</v>
      </c>
      <c r="C249" t="s">
        <v>6638</v>
      </c>
      <c r="D249">
        <v>3632877</v>
      </c>
      <c r="E249">
        <v>1.6679999999999999</v>
      </c>
      <c r="F249">
        <v>2.33664357E-2</v>
      </c>
      <c r="G249">
        <v>3632875</v>
      </c>
      <c r="H249">
        <v>0.80800000000000005</v>
      </c>
      <c r="I249">
        <v>7.9462161279999999E-2</v>
      </c>
      <c r="J249">
        <v>2.0659999999999998</v>
      </c>
      <c r="K249">
        <v>2.7060000000000001E-2</v>
      </c>
      <c r="L249">
        <v>5.1219599999999996</v>
      </c>
      <c r="M249">
        <v>4.2700000000000004E-3</v>
      </c>
      <c r="N249">
        <v>5.5799999999999999E-3</v>
      </c>
      <c r="O249" t="s">
        <v>6639</v>
      </c>
      <c r="P249">
        <v>15</v>
      </c>
      <c r="Q249" t="s">
        <v>28</v>
      </c>
      <c r="R249" t="s">
        <v>6640</v>
      </c>
      <c r="S249" t="s">
        <v>134</v>
      </c>
      <c r="T249" t="s">
        <v>6641</v>
      </c>
      <c r="U249" t="s">
        <v>6642</v>
      </c>
      <c r="V249" t="s">
        <v>32</v>
      </c>
      <c r="W249" t="s">
        <v>43</v>
      </c>
      <c r="X249" t="s">
        <v>44</v>
      </c>
      <c r="Y249" t="s">
        <v>45</v>
      </c>
      <c r="Z249" t="s">
        <v>45</v>
      </c>
      <c r="AA249">
        <v>0</v>
      </c>
      <c r="AB249">
        <f t="shared" si="3"/>
        <v>0</v>
      </c>
      <c r="AC249">
        <v>3632862</v>
      </c>
      <c r="AD249" t="s">
        <v>6638</v>
      </c>
    </row>
    <row r="250" spans="1:30" x14ac:dyDescent="0.25">
      <c r="A250">
        <v>1622</v>
      </c>
      <c r="B250">
        <v>3742285</v>
      </c>
      <c r="C250" t="s">
        <v>6643</v>
      </c>
      <c r="D250" t="s">
        <v>6644</v>
      </c>
      <c r="E250">
        <v>9.1929999999999996</v>
      </c>
      <c r="F250" s="1">
        <v>3.7960745660000001E-12</v>
      </c>
      <c r="G250">
        <v>3742295</v>
      </c>
      <c r="H250">
        <v>2.0510000000000002</v>
      </c>
      <c r="I250">
        <v>8.5180508840000002E-2</v>
      </c>
      <c r="J250">
        <v>4.4809999999999999</v>
      </c>
      <c r="K250">
        <v>2.0480000000000002E-2</v>
      </c>
      <c r="L250">
        <v>5.0902500000000002</v>
      </c>
      <c r="M250">
        <v>1.0000000000000001E-5</v>
      </c>
      <c r="N250">
        <v>2.0000000000000002E-5</v>
      </c>
      <c r="O250" t="s">
        <v>6645</v>
      </c>
      <c r="P250">
        <v>17</v>
      </c>
      <c r="Q250" t="s">
        <v>28</v>
      </c>
      <c r="R250" t="s">
        <v>6646</v>
      </c>
      <c r="S250" t="s">
        <v>6647</v>
      </c>
      <c r="T250" t="s">
        <v>6648</v>
      </c>
      <c r="U250" t="s">
        <v>30</v>
      </c>
      <c r="V250" t="s">
        <v>31</v>
      </c>
      <c r="W250" t="s">
        <v>31</v>
      </c>
      <c r="X250" t="s">
        <v>51</v>
      </c>
      <c r="Y250" t="s">
        <v>77</v>
      </c>
      <c r="Z250" t="s">
        <v>45</v>
      </c>
      <c r="AA250">
        <v>0</v>
      </c>
      <c r="AB250">
        <f t="shared" si="3"/>
        <v>1</v>
      </c>
      <c r="AC250">
        <v>3742285</v>
      </c>
      <c r="AD250" t="s">
        <v>6643</v>
      </c>
    </row>
    <row r="251" spans="1:30" x14ac:dyDescent="0.25">
      <c r="A251">
        <v>1623</v>
      </c>
      <c r="B251">
        <v>2640379</v>
      </c>
      <c r="C251" t="s">
        <v>5851</v>
      </c>
      <c r="D251">
        <v>2640392</v>
      </c>
      <c r="E251">
        <v>3.2149999999999999</v>
      </c>
      <c r="F251">
        <v>4.6845277980000002E-3</v>
      </c>
      <c r="G251">
        <v>2640393</v>
      </c>
      <c r="H251">
        <v>0.79800000000000004</v>
      </c>
      <c r="I251">
        <v>1.2727032262000001E-2</v>
      </c>
      <c r="J251">
        <v>4.0279999999999996</v>
      </c>
      <c r="K251">
        <v>1.4E-3</v>
      </c>
      <c r="L251">
        <v>5.0835100000000004</v>
      </c>
      <c r="M251">
        <v>2.4000000000000001E-4</v>
      </c>
      <c r="N251">
        <v>1.0000000000000001E-5</v>
      </c>
      <c r="O251" t="s">
        <v>6649</v>
      </c>
      <c r="P251">
        <v>3</v>
      </c>
      <c r="Q251" t="s">
        <v>49</v>
      </c>
      <c r="R251" t="s">
        <v>6650</v>
      </c>
      <c r="S251" t="s">
        <v>6169</v>
      </c>
      <c r="T251" t="s">
        <v>6651</v>
      </c>
      <c r="U251" t="s">
        <v>6652</v>
      </c>
      <c r="V251" t="s">
        <v>32</v>
      </c>
      <c r="W251" t="s">
        <v>43</v>
      </c>
      <c r="X251" t="s">
        <v>44</v>
      </c>
      <c r="Y251" t="s">
        <v>45</v>
      </c>
      <c r="Z251" t="s">
        <v>45</v>
      </c>
      <c r="AA251">
        <v>1</v>
      </c>
      <c r="AB251">
        <f t="shared" si="3"/>
        <v>0</v>
      </c>
      <c r="AC251">
        <v>2640379</v>
      </c>
      <c r="AD251" t="s">
        <v>5851</v>
      </c>
    </row>
    <row r="252" spans="1:30" x14ac:dyDescent="0.25">
      <c r="A252">
        <v>1630</v>
      </c>
      <c r="B252">
        <v>3909553</v>
      </c>
      <c r="C252" t="s">
        <v>145</v>
      </c>
      <c r="D252" t="s">
        <v>6653</v>
      </c>
      <c r="E252">
        <v>0.71099999999999997</v>
      </c>
      <c r="F252">
        <v>5.2967158900000004E-3</v>
      </c>
      <c r="G252" t="s">
        <v>6654</v>
      </c>
      <c r="H252">
        <v>0.41899999999999998</v>
      </c>
      <c r="I252" s="1">
        <v>4.9607247720000003E-6</v>
      </c>
      <c r="J252">
        <v>1.6950000000000001</v>
      </c>
      <c r="K252">
        <v>8.5779999999999995E-2</v>
      </c>
      <c r="L252">
        <v>5.0427999999999997</v>
      </c>
      <c r="M252">
        <v>0</v>
      </c>
      <c r="N252">
        <v>6.0000000000000002E-5</v>
      </c>
      <c r="O252" t="s">
        <v>146</v>
      </c>
      <c r="P252">
        <v>20</v>
      </c>
      <c r="Q252" t="s">
        <v>28</v>
      </c>
      <c r="R252" t="s">
        <v>6655</v>
      </c>
      <c r="S252" t="s">
        <v>6656</v>
      </c>
      <c r="T252" t="s">
        <v>6657</v>
      </c>
      <c r="U252" t="s">
        <v>6658</v>
      </c>
      <c r="V252" t="s">
        <v>32</v>
      </c>
      <c r="W252" t="s">
        <v>43</v>
      </c>
      <c r="X252" t="s">
        <v>44</v>
      </c>
      <c r="Y252" t="s">
        <v>45</v>
      </c>
      <c r="Z252" t="s">
        <v>45</v>
      </c>
      <c r="AA252">
        <v>0</v>
      </c>
      <c r="AB252">
        <f t="shared" si="3"/>
        <v>0</v>
      </c>
      <c r="AC252">
        <v>3909553</v>
      </c>
      <c r="AD252" t="s">
        <v>145</v>
      </c>
    </row>
    <row r="253" spans="1:30" x14ac:dyDescent="0.25">
      <c r="A253">
        <v>1638</v>
      </c>
      <c r="B253">
        <v>3844512</v>
      </c>
      <c r="C253" t="s">
        <v>7657</v>
      </c>
      <c r="D253" t="s">
        <v>7658</v>
      </c>
      <c r="E253">
        <v>1.4630000000000001</v>
      </c>
      <c r="F253">
        <v>9.7352917480000006E-3</v>
      </c>
      <c r="G253" t="s">
        <v>7659</v>
      </c>
      <c r="H253">
        <v>0.78500000000000003</v>
      </c>
      <c r="I253">
        <v>0.19461222842000001</v>
      </c>
      <c r="J253">
        <v>1.863</v>
      </c>
      <c r="K253">
        <v>3.8120000000000001E-2</v>
      </c>
      <c r="L253">
        <v>5.0242199999999997</v>
      </c>
      <c r="M253">
        <v>2.0000000000000001E-4</v>
      </c>
      <c r="N253">
        <v>2.4170000000000001E-2</v>
      </c>
      <c r="O253" t="s">
        <v>7660</v>
      </c>
      <c r="P253">
        <v>19</v>
      </c>
      <c r="Q253" t="s">
        <v>28</v>
      </c>
      <c r="R253" t="s">
        <v>7661</v>
      </c>
      <c r="S253" t="s">
        <v>7662</v>
      </c>
      <c r="T253" t="s">
        <v>7663</v>
      </c>
      <c r="U253" t="s">
        <v>7664</v>
      </c>
      <c r="V253" t="s">
        <v>31</v>
      </c>
      <c r="W253" t="s">
        <v>32</v>
      </c>
      <c r="X253" t="s">
        <v>33</v>
      </c>
      <c r="Y253" t="s">
        <v>34</v>
      </c>
      <c r="Z253" t="s">
        <v>35</v>
      </c>
      <c r="AA253">
        <v>0</v>
      </c>
      <c r="AB253">
        <f t="shared" si="3"/>
        <v>1</v>
      </c>
      <c r="AC253">
        <v>3844512</v>
      </c>
      <c r="AD253" t="s">
        <v>7657</v>
      </c>
    </row>
    <row r="254" spans="1:30" x14ac:dyDescent="0.25">
      <c r="A254">
        <v>1640</v>
      </c>
      <c r="B254">
        <v>3062868</v>
      </c>
      <c r="C254" t="s">
        <v>1446</v>
      </c>
      <c r="D254" t="s">
        <v>6659</v>
      </c>
      <c r="E254">
        <v>0.627</v>
      </c>
      <c r="F254">
        <v>6.5253244720000006E-2</v>
      </c>
      <c r="G254" t="s">
        <v>6660</v>
      </c>
      <c r="H254">
        <v>0.312</v>
      </c>
      <c r="I254" s="1">
        <v>2.5396918160000001E-5</v>
      </c>
      <c r="J254">
        <v>2.0110000000000001</v>
      </c>
      <c r="K254">
        <v>0.11377</v>
      </c>
      <c r="L254">
        <v>5.0207100000000002</v>
      </c>
      <c r="M254">
        <v>0</v>
      </c>
      <c r="N254">
        <v>5.47E-3</v>
      </c>
      <c r="O254" t="s">
        <v>6661</v>
      </c>
      <c r="P254">
        <v>7</v>
      </c>
      <c r="Q254" t="s">
        <v>28</v>
      </c>
      <c r="R254" t="s">
        <v>6662</v>
      </c>
      <c r="S254" t="s">
        <v>6663</v>
      </c>
      <c r="T254" t="s">
        <v>6664</v>
      </c>
      <c r="U254" t="s">
        <v>6665</v>
      </c>
      <c r="V254" t="s">
        <v>32</v>
      </c>
      <c r="W254" t="s">
        <v>43</v>
      </c>
      <c r="X254" t="s">
        <v>44</v>
      </c>
      <c r="Y254" t="s">
        <v>45</v>
      </c>
      <c r="Z254" t="s">
        <v>45</v>
      </c>
      <c r="AA254">
        <v>1</v>
      </c>
      <c r="AB254">
        <f t="shared" si="3"/>
        <v>0</v>
      </c>
      <c r="AC254">
        <v>3062868</v>
      </c>
      <c r="AD254" t="s">
        <v>1446</v>
      </c>
    </row>
    <row r="255" spans="1:30" x14ac:dyDescent="0.25">
      <c r="A255">
        <v>1650</v>
      </c>
      <c r="B255">
        <v>2947975</v>
      </c>
      <c r="C255" t="s">
        <v>7665</v>
      </c>
      <c r="D255">
        <v>2948009</v>
      </c>
      <c r="E255">
        <v>1.173</v>
      </c>
      <c r="F255">
        <v>0.2262110168</v>
      </c>
      <c r="G255">
        <v>2947994</v>
      </c>
      <c r="H255">
        <v>0.47599999999999998</v>
      </c>
      <c r="I255">
        <v>7.2263597659999998E-2</v>
      </c>
      <c r="J255">
        <v>2.4649999999999999</v>
      </c>
      <c r="K255">
        <v>8.8160000000000002E-2</v>
      </c>
      <c r="L255">
        <v>4.9910199999999998</v>
      </c>
      <c r="M255">
        <v>1.308E-2</v>
      </c>
      <c r="N255">
        <v>2.1430000000000001E-2</v>
      </c>
      <c r="O255" t="s">
        <v>7666</v>
      </c>
      <c r="P255">
        <v>6</v>
      </c>
      <c r="Q255" t="s">
        <v>28</v>
      </c>
      <c r="R255" t="s">
        <v>7667</v>
      </c>
      <c r="S255" t="s">
        <v>237</v>
      </c>
      <c r="T255" t="s">
        <v>7668</v>
      </c>
      <c r="U255" t="s">
        <v>195</v>
      </c>
      <c r="V255" t="s">
        <v>31</v>
      </c>
      <c r="W255" t="s">
        <v>31</v>
      </c>
      <c r="X255" t="s">
        <v>51</v>
      </c>
      <c r="Y255" t="s">
        <v>52</v>
      </c>
      <c r="Z255" t="s">
        <v>45</v>
      </c>
      <c r="AA255">
        <v>0</v>
      </c>
      <c r="AB255">
        <f t="shared" si="3"/>
        <v>1</v>
      </c>
      <c r="AC255">
        <v>2947975</v>
      </c>
      <c r="AD255" t="s">
        <v>7665</v>
      </c>
    </row>
    <row r="256" spans="1:30" x14ac:dyDescent="0.25">
      <c r="A256">
        <v>1653</v>
      </c>
      <c r="B256">
        <v>2326286</v>
      </c>
      <c r="C256" t="s">
        <v>7669</v>
      </c>
      <c r="D256" t="s">
        <v>7670</v>
      </c>
      <c r="E256">
        <v>1.2270000000000001</v>
      </c>
      <c r="F256">
        <v>9.5660767280000003E-2</v>
      </c>
      <c r="G256">
        <v>2326288</v>
      </c>
      <c r="H256">
        <v>0.82099999999999995</v>
      </c>
      <c r="I256">
        <v>0.10533674547999999</v>
      </c>
      <c r="J256">
        <v>1.4950000000000001</v>
      </c>
      <c r="K256">
        <v>7.689E-2</v>
      </c>
      <c r="L256">
        <v>4.9747399999999997</v>
      </c>
      <c r="M256">
        <v>1.9499999999999999E-3</v>
      </c>
      <c r="N256">
        <v>3.0040000000000001E-2</v>
      </c>
      <c r="O256" t="s">
        <v>7671</v>
      </c>
      <c r="P256">
        <v>1</v>
      </c>
      <c r="Q256" t="s">
        <v>49</v>
      </c>
      <c r="R256" t="s">
        <v>7672</v>
      </c>
      <c r="S256" t="s">
        <v>7673</v>
      </c>
      <c r="T256" t="s">
        <v>7674</v>
      </c>
      <c r="U256" t="s">
        <v>143</v>
      </c>
      <c r="V256" t="s">
        <v>31</v>
      </c>
      <c r="W256" t="s">
        <v>31</v>
      </c>
      <c r="X256" t="s">
        <v>51</v>
      </c>
      <c r="Y256" t="s">
        <v>77</v>
      </c>
      <c r="Z256" t="s">
        <v>45</v>
      </c>
      <c r="AA256">
        <v>0</v>
      </c>
      <c r="AB256">
        <f t="shared" si="3"/>
        <v>1</v>
      </c>
      <c r="AC256">
        <v>2326286</v>
      </c>
      <c r="AD256" t="s">
        <v>7669</v>
      </c>
    </row>
    <row r="257" spans="1:30" x14ac:dyDescent="0.25">
      <c r="A257">
        <v>1654</v>
      </c>
      <c r="B257">
        <v>3332388</v>
      </c>
      <c r="C257" t="s">
        <v>7675</v>
      </c>
      <c r="D257">
        <v>3332393</v>
      </c>
      <c r="E257">
        <v>1.63</v>
      </c>
      <c r="F257">
        <v>4.49570106E-2</v>
      </c>
      <c r="G257">
        <v>3332390</v>
      </c>
      <c r="H257">
        <v>0.78300000000000003</v>
      </c>
      <c r="I257">
        <v>0.25679470679999999</v>
      </c>
      <c r="J257">
        <v>2.0830000000000002</v>
      </c>
      <c r="K257">
        <v>2.264E-2</v>
      </c>
      <c r="L257">
        <v>4.9718400000000003</v>
      </c>
      <c r="M257">
        <v>1.5129999999999999E-2</v>
      </c>
      <c r="N257">
        <v>1.8460000000000001E-2</v>
      </c>
      <c r="O257" t="s">
        <v>7676</v>
      </c>
      <c r="P257">
        <v>11</v>
      </c>
      <c r="Q257" t="s">
        <v>49</v>
      </c>
      <c r="R257" t="s">
        <v>7677</v>
      </c>
      <c r="S257" t="s">
        <v>134</v>
      </c>
      <c r="T257" t="s">
        <v>7678</v>
      </c>
      <c r="U257" t="s">
        <v>143</v>
      </c>
      <c r="V257" t="s">
        <v>31</v>
      </c>
      <c r="W257" t="s">
        <v>31</v>
      </c>
      <c r="X257" t="s">
        <v>51</v>
      </c>
      <c r="Y257" t="s">
        <v>77</v>
      </c>
      <c r="Z257" t="s">
        <v>45</v>
      </c>
      <c r="AA257">
        <v>0</v>
      </c>
      <c r="AB257">
        <f t="shared" si="3"/>
        <v>1</v>
      </c>
      <c r="AC257">
        <v>3332388</v>
      </c>
      <c r="AD257" t="s">
        <v>7675</v>
      </c>
    </row>
    <row r="258" spans="1:30" x14ac:dyDescent="0.25">
      <c r="A258">
        <v>1664</v>
      </c>
      <c r="B258">
        <v>3189714</v>
      </c>
      <c r="C258" t="s">
        <v>4043</v>
      </c>
      <c r="D258" t="s">
        <v>6666</v>
      </c>
      <c r="E258">
        <v>0.66200000000000003</v>
      </c>
      <c r="F258">
        <v>5.9330275599999999E-3</v>
      </c>
      <c r="G258" t="s">
        <v>6667</v>
      </c>
      <c r="H258">
        <v>0.40100000000000002</v>
      </c>
      <c r="I258">
        <v>2.5511604919999998E-4</v>
      </c>
      <c r="J258">
        <v>1.651</v>
      </c>
      <c r="K258">
        <v>0.27374999999999999</v>
      </c>
      <c r="L258">
        <v>4.9379799999999996</v>
      </c>
      <c r="M258">
        <v>0</v>
      </c>
      <c r="N258">
        <v>3.0100000000000001E-3</v>
      </c>
      <c r="O258" t="s">
        <v>140</v>
      </c>
      <c r="P258">
        <v>9</v>
      </c>
      <c r="Q258" t="s">
        <v>49</v>
      </c>
      <c r="R258" t="s">
        <v>6668</v>
      </c>
      <c r="S258" t="s">
        <v>6669</v>
      </c>
      <c r="T258" t="s">
        <v>6670</v>
      </c>
      <c r="U258" t="s">
        <v>6671</v>
      </c>
      <c r="V258" t="s">
        <v>31</v>
      </c>
      <c r="W258" t="s">
        <v>31</v>
      </c>
      <c r="X258" t="s">
        <v>33</v>
      </c>
      <c r="Y258" t="s">
        <v>71</v>
      </c>
      <c r="AA258">
        <v>1</v>
      </c>
      <c r="AB258">
        <f t="shared" si="3"/>
        <v>1</v>
      </c>
      <c r="AC258">
        <v>3189714</v>
      </c>
      <c r="AD258" t="s">
        <v>4043</v>
      </c>
    </row>
    <row r="259" spans="1:30" x14ac:dyDescent="0.25">
      <c r="A259">
        <v>1666</v>
      </c>
      <c r="B259">
        <v>3634529</v>
      </c>
      <c r="C259" t="s">
        <v>7679</v>
      </c>
      <c r="D259">
        <v>3634548</v>
      </c>
      <c r="E259">
        <v>1.4950000000000001</v>
      </c>
      <c r="F259">
        <v>7.3317029899999997E-2</v>
      </c>
      <c r="G259">
        <v>3634544</v>
      </c>
      <c r="H259">
        <v>0.70699999999999996</v>
      </c>
      <c r="I259">
        <v>0.16825778529999999</v>
      </c>
      <c r="J259">
        <v>2.1139999999999999</v>
      </c>
      <c r="K259">
        <v>5.9800000000000001E-3</v>
      </c>
      <c r="L259">
        <v>4.9268299999999998</v>
      </c>
      <c r="M259">
        <v>4.5900000000000003E-3</v>
      </c>
      <c r="N259">
        <v>2.0490000000000001E-2</v>
      </c>
      <c r="O259" t="s">
        <v>7680</v>
      </c>
      <c r="P259">
        <v>15</v>
      </c>
      <c r="Q259" t="s">
        <v>28</v>
      </c>
      <c r="R259" t="s">
        <v>7681</v>
      </c>
      <c r="S259" t="s">
        <v>6169</v>
      </c>
      <c r="T259" t="s">
        <v>7682</v>
      </c>
      <c r="U259" t="s">
        <v>7225</v>
      </c>
      <c r="V259" t="s">
        <v>32</v>
      </c>
      <c r="W259" t="s">
        <v>43</v>
      </c>
      <c r="X259" t="s">
        <v>44</v>
      </c>
      <c r="Y259" t="s">
        <v>45</v>
      </c>
      <c r="Z259" t="s">
        <v>45</v>
      </c>
      <c r="AA259">
        <v>0</v>
      </c>
      <c r="AB259">
        <f t="shared" ref="AB259:AB322" si="4">IF(X259="Unclassified",0,1)</f>
        <v>0</v>
      </c>
      <c r="AC259">
        <v>3634529</v>
      </c>
      <c r="AD259" t="s">
        <v>7679</v>
      </c>
    </row>
    <row r="260" spans="1:30" x14ac:dyDescent="0.25">
      <c r="A260">
        <v>1668</v>
      </c>
      <c r="B260">
        <v>3806459</v>
      </c>
      <c r="C260" t="s">
        <v>7683</v>
      </c>
      <c r="D260">
        <v>3806462</v>
      </c>
      <c r="E260">
        <v>2.335</v>
      </c>
      <c r="F260">
        <v>1.2067188602E-2</v>
      </c>
      <c r="G260">
        <v>3806493</v>
      </c>
      <c r="H260">
        <v>0.81399999999999995</v>
      </c>
      <c r="I260">
        <v>2.3016148279999999E-2</v>
      </c>
      <c r="J260">
        <v>2.8679999999999999</v>
      </c>
      <c r="K260">
        <v>5.9800000000000001E-3</v>
      </c>
      <c r="L260">
        <v>4.9194300000000002</v>
      </c>
      <c r="M260">
        <v>9.3999999999999997E-4</v>
      </c>
      <c r="N260">
        <v>1.1259999999999999E-2</v>
      </c>
      <c r="O260" t="s">
        <v>7684</v>
      </c>
      <c r="P260">
        <v>18</v>
      </c>
      <c r="Q260" t="s">
        <v>28</v>
      </c>
      <c r="R260" t="s">
        <v>7685</v>
      </c>
      <c r="S260" t="s">
        <v>6652</v>
      </c>
      <c r="T260" t="s">
        <v>7686</v>
      </c>
      <c r="U260" t="s">
        <v>92</v>
      </c>
      <c r="V260" t="s">
        <v>31</v>
      </c>
      <c r="W260" t="s">
        <v>31</v>
      </c>
      <c r="X260" t="s">
        <v>51</v>
      </c>
      <c r="Y260" t="s">
        <v>77</v>
      </c>
      <c r="Z260" t="s">
        <v>45</v>
      </c>
      <c r="AA260">
        <v>0</v>
      </c>
      <c r="AB260">
        <f t="shared" si="4"/>
        <v>1</v>
      </c>
      <c r="AC260">
        <v>3806459</v>
      </c>
      <c r="AD260" t="s">
        <v>7683</v>
      </c>
    </row>
    <row r="261" spans="1:30" x14ac:dyDescent="0.25">
      <c r="A261">
        <v>1669</v>
      </c>
      <c r="B261">
        <v>3756979</v>
      </c>
      <c r="C261" t="s">
        <v>7687</v>
      </c>
      <c r="D261" t="s">
        <v>7688</v>
      </c>
      <c r="E261">
        <v>1.5049999999999999</v>
      </c>
      <c r="F261">
        <v>1.0818402758000001E-2</v>
      </c>
      <c r="G261">
        <v>3756984</v>
      </c>
      <c r="H261">
        <v>0.78700000000000003</v>
      </c>
      <c r="I261">
        <v>6.3803461620000002E-2</v>
      </c>
      <c r="J261">
        <v>1.9119999999999999</v>
      </c>
      <c r="K261">
        <v>3.3140000000000003E-2</v>
      </c>
      <c r="L261">
        <v>4.9154499999999999</v>
      </c>
      <c r="M261">
        <v>3.6999999999999999E-4</v>
      </c>
      <c r="N261">
        <v>3.2930000000000001E-2</v>
      </c>
      <c r="O261" t="s">
        <v>7689</v>
      </c>
      <c r="P261">
        <v>17</v>
      </c>
      <c r="Q261" t="s">
        <v>28</v>
      </c>
      <c r="R261" t="s">
        <v>7690</v>
      </c>
      <c r="S261" t="s">
        <v>7691</v>
      </c>
      <c r="T261" t="s">
        <v>7692</v>
      </c>
      <c r="U261" t="s">
        <v>6986</v>
      </c>
      <c r="V261" t="s">
        <v>31</v>
      </c>
      <c r="W261" t="s">
        <v>31</v>
      </c>
      <c r="X261" t="s">
        <v>33</v>
      </c>
      <c r="Y261" t="s">
        <v>71</v>
      </c>
      <c r="AA261">
        <v>0</v>
      </c>
      <c r="AB261">
        <f t="shared" si="4"/>
        <v>1</v>
      </c>
      <c r="AC261">
        <v>3756979</v>
      </c>
      <c r="AD261" t="s">
        <v>7687</v>
      </c>
    </row>
    <row r="262" spans="1:30" x14ac:dyDescent="0.25">
      <c r="A262">
        <v>1674</v>
      </c>
      <c r="B262">
        <v>2534509</v>
      </c>
      <c r="C262" t="s">
        <v>6672</v>
      </c>
      <c r="D262">
        <v>2534523</v>
      </c>
      <c r="E262">
        <v>3.9180000000000001</v>
      </c>
      <c r="F262">
        <v>2.9237727660000001E-2</v>
      </c>
      <c r="G262">
        <v>2534515</v>
      </c>
      <c r="H262">
        <v>1.2070000000000001</v>
      </c>
      <c r="I262">
        <v>7.3023956079999994E-2</v>
      </c>
      <c r="J262">
        <v>3.2450000000000001</v>
      </c>
      <c r="K262">
        <v>6.5049999999999997E-2</v>
      </c>
      <c r="L262">
        <v>4.8930300000000004</v>
      </c>
      <c r="M262">
        <v>2.2000000000000001E-4</v>
      </c>
      <c r="N262">
        <v>6.0800000000000003E-3</v>
      </c>
      <c r="O262" t="s">
        <v>6673</v>
      </c>
      <c r="P262">
        <v>2</v>
      </c>
      <c r="Q262" t="s">
        <v>49</v>
      </c>
      <c r="R262" t="s">
        <v>6674</v>
      </c>
      <c r="S262" t="s">
        <v>6675</v>
      </c>
      <c r="T262" t="s">
        <v>6676</v>
      </c>
      <c r="U262" t="s">
        <v>134</v>
      </c>
      <c r="V262" t="s">
        <v>31</v>
      </c>
      <c r="W262" t="s">
        <v>31</v>
      </c>
      <c r="X262" t="s">
        <v>51</v>
      </c>
      <c r="Y262" t="s">
        <v>77</v>
      </c>
      <c r="Z262" t="s">
        <v>45</v>
      </c>
      <c r="AA262">
        <v>0</v>
      </c>
      <c r="AB262">
        <f t="shared" si="4"/>
        <v>1</v>
      </c>
      <c r="AC262">
        <v>2534509</v>
      </c>
      <c r="AD262" t="s">
        <v>6672</v>
      </c>
    </row>
    <row r="263" spans="1:30" x14ac:dyDescent="0.25">
      <c r="A263">
        <v>1687</v>
      </c>
      <c r="B263">
        <v>3361621</v>
      </c>
      <c r="C263" t="s">
        <v>7693</v>
      </c>
      <c r="D263">
        <v>3361657</v>
      </c>
      <c r="E263">
        <v>1.216</v>
      </c>
      <c r="F263">
        <v>0.13074837234</v>
      </c>
      <c r="G263">
        <v>3361665</v>
      </c>
      <c r="H263">
        <v>0.69699999999999995</v>
      </c>
      <c r="I263">
        <v>0.10910763404</v>
      </c>
      <c r="J263">
        <v>1.7450000000000001</v>
      </c>
      <c r="K263">
        <v>0.10329000000000001</v>
      </c>
      <c r="L263">
        <v>4.83467</v>
      </c>
      <c r="M263">
        <v>1.3639999999999999E-2</v>
      </c>
      <c r="N263">
        <v>1.7919999999999998E-2</v>
      </c>
      <c r="O263" t="s">
        <v>7694</v>
      </c>
      <c r="P263">
        <v>11</v>
      </c>
      <c r="Q263" t="s">
        <v>28</v>
      </c>
      <c r="R263" t="s">
        <v>7695</v>
      </c>
      <c r="S263" t="s">
        <v>191</v>
      </c>
      <c r="T263" t="s">
        <v>7696</v>
      </c>
      <c r="U263" t="s">
        <v>84</v>
      </c>
      <c r="V263" t="s">
        <v>31</v>
      </c>
      <c r="W263" t="s">
        <v>31</v>
      </c>
      <c r="X263" t="s">
        <v>51</v>
      </c>
      <c r="Y263" t="s">
        <v>77</v>
      </c>
      <c r="Z263" t="s">
        <v>45</v>
      </c>
      <c r="AA263">
        <v>0</v>
      </c>
      <c r="AB263">
        <f t="shared" si="4"/>
        <v>1</v>
      </c>
      <c r="AC263">
        <v>3361621</v>
      </c>
      <c r="AD263" t="s">
        <v>7693</v>
      </c>
    </row>
    <row r="264" spans="1:30" x14ac:dyDescent="0.25">
      <c r="A264">
        <v>1692</v>
      </c>
      <c r="B264">
        <v>2925724</v>
      </c>
      <c r="C264" t="s">
        <v>7697</v>
      </c>
      <c r="D264" t="s">
        <v>7698</v>
      </c>
      <c r="E264">
        <v>1.6419999999999999</v>
      </c>
      <c r="F264">
        <v>2.8085485239999999E-2</v>
      </c>
      <c r="G264">
        <v>2925771</v>
      </c>
      <c r="H264">
        <v>0.872</v>
      </c>
      <c r="I264">
        <v>0.28661362639999999</v>
      </c>
      <c r="J264">
        <v>1.8839999999999999</v>
      </c>
      <c r="K264">
        <v>5.1200000000000004E-3</v>
      </c>
      <c r="L264">
        <v>4.8241100000000001</v>
      </c>
      <c r="M264">
        <v>1.089E-2</v>
      </c>
      <c r="N264">
        <v>4.6240000000000003E-2</v>
      </c>
      <c r="O264" t="s">
        <v>7699</v>
      </c>
      <c r="P264">
        <v>6</v>
      </c>
      <c r="Q264" t="s">
        <v>49</v>
      </c>
      <c r="R264" t="s">
        <v>7700</v>
      </c>
      <c r="S264" t="s">
        <v>7701</v>
      </c>
      <c r="T264" t="s">
        <v>7702</v>
      </c>
      <c r="U264" t="s">
        <v>7703</v>
      </c>
      <c r="V264" t="s">
        <v>31</v>
      </c>
      <c r="W264" t="s">
        <v>32</v>
      </c>
      <c r="X264" t="s">
        <v>64</v>
      </c>
      <c r="Y264" t="s">
        <v>157</v>
      </c>
      <c r="Z264" t="s">
        <v>45</v>
      </c>
      <c r="AA264">
        <v>0</v>
      </c>
      <c r="AB264">
        <f t="shared" si="4"/>
        <v>1</v>
      </c>
      <c r="AC264">
        <v>2925724</v>
      </c>
      <c r="AD264" t="s">
        <v>7697</v>
      </c>
    </row>
    <row r="265" spans="1:30" x14ac:dyDescent="0.25">
      <c r="A265">
        <v>1695</v>
      </c>
      <c r="B265">
        <v>3717605</v>
      </c>
      <c r="C265" t="s">
        <v>7704</v>
      </c>
      <c r="D265">
        <v>3717620</v>
      </c>
      <c r="E265">
        <v>2.0920000000000001</v>
      </c>
      <c r="F265">
        <v>0.12554623738000001</v>
      </c>
      <c r="G265">
        <v>3717616</v>
      </c>
      <c r="H265">
        <v>0.85499999999999998</v>
      </c>
      <c r="I265">
        <v>8.9901140259999998E-2</v>
      </c>
      <c r="J265">
        <v>2.448</v>
      </c>
      <c r="K265">
        <v>0.11848</v>
      </c>
      <c r="L265">
        <v>4.8155599999999996</v>
      </c>
      <c r="M265">
        <v>2.3600000000000001E-3</v>
      </c>
      <c r="N265">
        <v>4.0779999999999997E-2</v>
      </c>
      <c r="O265" t="s">
        <v>7705</v>
      </c>
      <c r="P265">
        <v>17</v>
      </c>
      <c r="Q265" t="s">
        <v>49</v>
      </c>
      <c r="R265" t="s">
        <v>7706</v>
      </c>
      <c r="S265" t="s">
        <v>149</v>
      </c>
      <c r="T265" t="s">
        <v>7707</v>
      </c>
      <c r="U265" t="s">
        <v>7708</v>
      </c>
      <c r="V265" t="s">
        <v>31</v>
      </c>
      <c r="W265" t="s">
        <v>31</v>
      </c>
      <c r="X265" t="s">
        <v>51</v>
      </c>
      <c r="Y265" t="s">
        <v>77</v>
      </c>
      <c r="Z265" t="s">
        <v>45</v>
      </c>
      <c r="AA265">
        <v>0</v>
      </c>
      <c r="AB265">
        <f t="shared" si="4"/>
        <v>1</v>
      </c>
      <c r="AC265">
        <v>3717605</v>
      </c>
      <c r="AD265" t="s">
        <v>7704</v>
      </c>
    </row>
    <row r="266" spans="1:30" x14ac:dyDescent="0.25">
      <c r="A266">
        <v>1697</v>
      </c>
      <c r="B266">
        <v>3706617</v>
      </c>
      <c r="C266" t="s">
        <v>7709</v>
      </c>
      <c r="D266">
        <v>3706621</v>
      </c>
      <c r="E266">
        <v>1.5229999999999999</v>
      </c>
      <c r="F266">
        <v>9.3277405219999998E-2</v>
      </c>
      <c r="G266">
        <v>3706622</v>
      </c>
      <c r="H266">
        <v>0.73199999999999998</v>
      </c>
      <c r="I266">
        <v>0.21470035679999999</v>
      </c>
      <c r="J266">
        <v>2.08</v>
      </c>
      <c r="K266">
        <v>0.12274</v>
      </c>
      <c r="L266">
        <v>4.8089700000000004</v>
      </c>
      <c r="M266">
        <v>3.2000000000000001E-2</v>
      </c>
      <c r="N266">
        <v>3.2039999999999999E-2</v>
      </c>
      <c r="O266" t="s">
        <v>7710</v>
      </c>
      <c r="P266">
        <v>17</v>
      </c>
      <c r="Q266" t="s">
        <v>49</v>
      </c>
      <c r="R266" t="s">
        <v>7711</v>
      </c>
      <c r="S266" t="s">
        <v>61</v>
      </c>
      <c r="T266" t="s">
        <v>7712</v>
      </c>
      <c r="U266" t="s">
        <v>6354</v>
      </c>
      <c r="V266" t="s">
        <v>31</v>
      </c>
      <c r="W266" t="s">
        <v>32</v>
      </c>
      <c r="X266" t="s">
        <v>64</v>
      </c>
      <c r="Y266" t="s">
        <v>157</v>
      </c>
      <c r="Z266" t="s">
        <v>45</v>
      </c>
      <c r="AA266">
        <v>0</v>
      </c>
      <c r="AB266">
        <f t="shared" si="4"/>
        <v>1</v>
      </c>
      <c r="AC266">
        <v>3706617</v>
      </c>
      <c r="AD266" t="s">
        <v>7709</v>
      </c>
    </row>
    <row r="267" spans="1:30" x14ac:dyDescent="0.25">
      <c r="A267">
        <v>1699</v>
      </c>
      <c r="B267">
        <v>3304265</v>
      </c>
      <c r="C267" t="s">
        <v>7713</v>
      </c>
      <c r="D267" t="s">
        <v>7714</v>
      </c>
      <c r="E267">
        <v>3.4129999999999998</v>
      </c>
      <c r="F267">
        <v>1.0981092778000001E-2</v>
      </c>
      <c r="G267">
        <v>3304275</v>
      </c>
      <c r="H267">
        <v>0.78700000000000003</v>
      </c>
      <c r="I267">
        <v>0.17198446914000001</v>
      </c>
      <c r="J267">
        <v>4.3339999999999996</v>
      </c>
      <c r="K267">
        <v>1.222E-2</v>
      </c>
      <c r="L267">
        <v>4.8028500000000003</v>
      </c>
      <c r="M267">
        <v>4.0000000000000003E-5</v>
      </c>
      <c r="N267">
        <v>4.9009999999999998E-2</v>
      </c>
      <c r="O267" t="s">
        <v>7715</v>
      </c>
      <c r="P267">
        <v>10</v>
      </c>
      <c r="Q267" t="s">
        <v>28</v>
      </c>
      <c r="R267" t="s">
        <v>7716</v>
      </c>
      <c r="S267" t="s">
        <v>7717</v>
      </c>
      <c r="T267" t="s">
        <v>7718</v>
      </c>
      <c r="U267" t="s">
        <v>264</v>
      </c>
      <c r="V267" t="s">
        <v>31</v>
      </c>
      <c r="W267" t="s">
        <v>31</v>
      </c>
      <c r="X267" t="s">
        <v>33</v>
      </c>
      <c r="Y267" t="s">
        <v>71</v>
      </c>
      <c r="AA267">
        <v>0</v>
      </c>
      <c r="AB267">
        <f t="shared" si="4"/>
        <v>1</v>
      </c>
      <c r="AC267">
        <v>3304265</v>
      </c>
      <c r="AD267" t="s">
        <v>7713</v>
      </c>
    </row>
    <row r="268" spans="1:30" x14ac:dyDescent="0.25">
      <c r="A268">
        <v>1700</v>
      </c>
      <c r="B268">
        <v>3636562</v>
      </c>
      <c r="C268" t="s">
        <v>5609</v>
      </c>
      <c r="D268">
        <v>3636582</v>
      </c>
      <c r="E268">
        <v>1.419</v>
      </c>
      <c r="F268">
        <v>9.7986063420000005E-2</v>
      </c>
      <c r="G268" t="s">
        <v>6677</v>
      </c>
      <c r="H268">
        <v>0.35699999999999998</v>
      </c>
      <c r="I268" s="1">
        <v>2.5489387880000001E-8</v>
      </c>
      <c r="J268">
        <v>3.9790000000000001</v>
      </c>
      <c r="K268">
        <v>5.7299999999999999E-3</v>
      </c>
      <c r="L268">
        <v>4.8012300000000003</v>
      </c>
      <c r="M268">
        <v>2.0000000000000002E-5</v>
      </c>
      <c r="N268">
        <v>3.2499999999999999E-3</v>
      </c>
      <c r="O268" t="s">
        <v>6678</v>
      </c>
      <c r="P268">
        <v>15</v>
      </c>
      <c r="Q268" t="s">
        <v>28</v>
      </c>
      <c r="R268" t="s">
        <v>6679</v>
      </c>
      <c r="S268" t="s">
        <v>134</v>
      </c>
      <c r="T268" t="s">
        <v>6680</v>
      </c>
      <c r="U268" t="s">
        <v>6681</v>
      </c>
      <c r="V268" t="s">
        <v>31</v>
      </c>
      <c r="W268" t="s">
        <v>31</v>
      </c>
      <c r="X268" t="s">
        <v>51</v>
      </c>
      <c r="Y268" t="s">
        <v>52</v>
      </c>
      <c r="Z268" t="s">
        <v>45</v>
      </c>
      <c r="AA268">
        <v>1</v>
      </c>
      <c r="AB268">
        <f t="shared" si="4"/>
        <v>1</v>
      </c>
      <c r="AC268">
        <v>3636562</v>
      </c>
      <c r="AD268" t="s">
        <v>5609</v>
      </c>
    </row>
    <row r="269" spans="1:30" x14ac:dyDescent="0.25">
      <c r="A269">
        <v>1707</v>
      </c>
      <c r="B269">
        <v>3867734</v>
      </c>
      <c r="C269" t="s">
        <v>6682</v>
      </c>
      <c r="D269">
        <v>3867776</v>
      </c>
      <c r="E269">
        <v>1.298</v>
      </c>
      <c r="F269">
        <v>6.5575018639999996E-2</v>
      </c>
      <c r="G269" t="s">
        <v>6683</v>
      </c>
      <c r="H269">
        <v>0.56200000000000006</v>
      </c>
      <c r="I269">
        <v>2.2833641339999999E-4</v>
      </c>
      <c r="J269">
        <v>2.3090000000000002</v>
      </c>
      <c r="K269">
        <v>1.371E-2</v>
      </c>
      <c r="L269">
        <v>4.7508100000000004</v>
      </c>
      <c r="M269">
        <v>2.7999999999999998E-4</v>
      </c>
      <c r="N269">
        <v>6.6899999999999998E-3</v>
      </c>
      <c r="O269" t="s">
        <v>6684</v>
      </c>
      <c r="P269">
        <v>19</v>
      </c>
      <c r="Q269" t="s">
        <v>28</v>
      </c>
      <c r="R269" t="s">
        <v>6685</v>
      </c>
      <c r="S269" t="s">
        <v>6686</v>
      </c>
      <c r="T269" t="s">
        <v>6687</v>
      </c>
      <c r="U269" t="s">
        <v>6688</v>
      </c>
      <c r="V269" t="s">
        <v>31</v>
      </c>
      <c r="W269" t="s">
        <v>31</v>
      </c>
      <c r="X269" t="s">
        <v>33</v>
      </c>
      <c r="Y269" t="s">
        <v>34</v>
      </c>
      <c r="AA269">
        <v>0</v>
      </c>
      <c r="AB269">
        <f t="shared" si="4"/>
        <v>1</v>
      </c>
      <c r="AC269">
        <v>3867734</v>
      </c>
      <c r="AD269" t="s">
        <v>6682</v>
      </c>
    </row>
    <row r="270" spans="1:30" x14ac:dyDescent="0.25">
      <c r="A270">
        <v>1709</v>
      </c>
      <c r="B270">
        <v>2327045</v>
      </c>
      <c r="C270" t="s">
        <v>2268</v>
      </c>
      <c r="D270" t="s">
        <v>7719</v>
      </c>
      <c r="E270">
        <v>3.0019999999999998</v>
      </c>
      <c r="F270">
        <v>7.6286153079999997E-3</v>
      </c>
      <c r="G270">
        <v>2327048</v>
      </c>
      <c r="H270">
        <v>0.81899999999999995</v>
      </c>
      <c r="I270">
        <v>0.28205149159999998</v>
      </c>
      <c r="J270">
        <v>3.6659999999999999</v>
      </c>
      <c r="K270">
        <v>2.47E-3</v>
      </c>
      <c r="L270">
        <v>4.74566</v>
      </c>
      <c r="M270">
        <v>1.0200000000000001E-3</v>
      </c>
      <c r="N270">
        <v>4.104E-2</v>
      </c>
      <c r="O270" t="s">
        <v>7720</v>
      </c>
      <c r="P270">
        <v>1</v>
      </c>
      <c r="Q270" t="s">
        <v>49</v>
      </c>
      <c r="R270" t="s">
        <v>7721</v>
      </c>
      <c r="S270" t="s">
        <v>7722</v>
      </c>
      <c r="T270" t="s">
        <v>7723</v>
      </c>
      <c r="U270" t="s">
        <v>61</v>
      </c>
      <c r="V270" t="s">
        <v>31</v>
      </c>
      <c r="W270" t="s">
        <v>31</v>
      </c>
      <c r="X270" t="s">
        <v>51</v>
      </c>
      <c r="Y270" t="s">
        <v>77</v>
      </c>
      <c r="Z270" t="s">
        <v>45</v>
      </c>
      <c r="AA270">
        <v>1</v>
      </c>
      <c r="AB270">
        <f t="shared" si="4"/>
        <v>1</v>
      </c>
      <c r="AC270">
        <v>2327045</v>
      </c>
      <c r="AD270" t="s">
        <v>2268</v>
      </c>
    </row>
    <row r="271" spans="1:30" x14ac:dyDescent="0.25">
      <c r="A271">
        <v>1710</v>
      </c>
      <c r="B271">
        <v>2873897</v>
      </c>
      <c r="C271" s="11" t="s">
        <v>8303</v>
      </c>
      <c r="D271" t="s">
        <v>7724</v>
      </c>
      <c r="E271">
        <v>1.3759999999999999</v>
      </c>
      <c r="F271">
        <v>1.3350077602E-2</v>
      </c>
      <c r="G271" t="s">
        <v>7725</v>
      </c>
      <c r="H271">
        <v>0.89200000000000002</v>
      </c>
      <c r="I271">
        <v>0.20396782960000001</v>
      </c>
      <c r="J271">
        <v>1.5429999999999999</v>
      </c>
      <c r="K271">
        <v>0.11845</v>
      </c>
      <c r="L271">
        <v>4.7421300000000004</v>
      </c>
      <c r="M271">
        <v>2.4000000000000001E-4</v>
      </c>
      <c r="N271">
        <v>2.0590000000000001E-2</v>
      </c>
      <c r="O271" t="s">
        <v>7726</v>
      </c>
      <c r="P271">
        <v>5</v>
      </c>
      <c r="Q271" t="s">
        <v>28</v>
      </c>
      <c r="R271" t="s">
        <v>7727</v>
      </c>
      <c r="S271" t="s">
        <v>7728</v>
      </c>
      <c r="T271" t="s">
        <v>7729</v>
      </c>
      <c r="U271" t="s">
        <v>7730</v>
      </c>
      <c r="V271" t="s">
        <v>32</v>
      </c>
      <c r="W271" t="s">
        <v>43</v>
      </c>
      <c r="X271" t="s">
        <v>44</v>
      </c>
      <c r="Y271" t="s">
        <v>45</v>
      </c>
      <c r="Z271" t="s">
        <v>45</v>
      </c>
      <c r="AA271">
        <v>0</v>
      </c>
      <c r="AB271">
        <f t="shared" si="4"/>
        <v>0</v>
      </c>
      <c r="AC271">
        <v>2873897</v>
      </c>
      <c r="AD271" s="11" t="s">
        <v>8303</v>
      </c>
    </row>
    <row r="272" spans="1:30" x14ac:dyDescent="0.25">
      <c r="A272">
        <v>1720</v>
      </c>
      <c r="B272">
        <v>3452478</v>
      </c>
      <c r="C272" t="s">
        <v>6689</v>
      </c>
      <c r="D272">
        <v>3452494</v>
      </c>
      <c r="E272">
        <v>0.76800000000000002</v>
      </c>
      <c r="F272">
        <v>0.18397024796</v>
      </c>
      <c r="G272" t="s">
        <v>6690</v>
      </c>
      <c r="H272">
        <v>0.183</v>
      </c>
      <c r="I272" s="1">
        <v>1.2796561319999999E-6</v>
      </c>
      <c r="J272">
        <v>4.2039999999999997</v>
      </c>
      <c r="K272">
        <v>2.0999999999999999E-3</v>
      </c>
      <c r="L272">
        <v>4.6912000000000003</v>
      </c>
      <c r="M272">
        <v>2.2000000000000001E-4</v>
      </c>
      <c r="N272">
        <v>4.4000000000000003E-3</v>
      </c>
      <c r="O272" t="s">
        <v>6691</v>
      </c>
      <c r="P272">
        <v>12</v>
      </c>
      <c r="Q272" t="s">
        <v>28</v>
      </c>
      <c r="R272" t="s">
        <v>6692</v>
      </c>
      <c r="S272" t="s">
        <v>6693</v>
      </c>
      <c r="T272" t="s">
        <v>6694</v>
      </c>
      <c r="U272" t="s">
        <v>6695</v>
      </c>
      <c r="V272" t="s">
        <v>31</v>
      </c>
      <c r="W272" t="s">
        <v>31</v>
      </c>
      <c r="X272" t="s">
        <v>51</v>
      </c>
      <c r="Y272" t="s">
        <v>52</v>
      </c>
      <c r="Z272" t="s">
        <v>45</v>
      </c>
      <c r="AA272">
        <v>0</v>
      </c>
      <c r="AB272">
        <f t="shared" si="4"/>
        <v>1</v>
      </c>
      <c r="AC272">
        <v>3452478</v>
      </c>
      <c r="AD272" t="s">
        <v>6689</v>
      </c>
    </row>
    <row r="273" spans="1:30" x14ac:dyDescent="0.25">
      <c r="A273">
        <v>1723</v>
      </c>
      <c r="B273">
        <v>3043606</v>
      </c>
      <c r="C273" t="s">
        <v>6696</v>
      </c>
      <c r="D273" t="s">
        <v>6697</v>
      </c>
      <c r="E273">
        <v>0.42899999999999999</v>
      </c>
      <c r="F273">
        <v>1.7326966482000002E-2</v>
      </c>
      <c r="G273" t="s">
        <v>6698</v>
      </c>
      <c r="H273">
        <v>0.3</v>
      </c>
      <c r="I273">
        <v>1.0513047091999999E-4</v>
      </c>
      <c r="J273">
        <v>1.431</v>
      </c>
      <c r="K273">
        <v>0.52302999999999999</v>
      </c>
      <c r="L273">
        <v>4.6853400000000001</v>
      </c>
      <c r="M273">
        <v>0</v>
      </c>
      <c r="N273">
        <v>2.7E-4</v>
      </c>
      <c r="O273" t="s">
        <v>6699</v>
      </c>
      <c r="P273">
        <v>7</v>
      </c>
      <c r="Q273" t="s">
        <v>28</v>
      </c>
      <c r="R273" t="s">
        <v>6700</v>
      </c>
      <c r="S273" t="s">
        <v>6701</v>
      </c>
      <c r="T273" t="s">
        <v>6702</v>
      </c>
      <c r="U273" t="s">
        <v>6703</v>
      </c>
      <c r="V273" t="s">
        <v>31</v>
      </c>
      <c r="W273" t="s">
        <v>32</v>
      </c>
      <c r="X273" t="s">
        <v>33</v>
      </c>
      <c r="Y273" t="s">
        <v>34</v>
      </c>
      <c r="Z273" t="s">
        <v>35</v>
      </c>
      <c r="AA273">
        <v>0</v>
      </c>
      <c r="AB273">
        <f t="shared" si="4"/>
        <v>1</v>
      </c>
      <c r="AC273">
        <v>3043606</v>
      </c>
      <c r="AD273" t="s">
        <v>6696</v>
      </c>
    </row>
    <row r="274" spans="1:30" x14ac:dyDescent="0.25">
      <c r="A274">
        <v>1733</v>
      </c>
      <c r="B274">
        <v>3565206</v>
      </c>
      <c r="C274" t="s">
        <v>247</v>
      </c>
      <c r="D274">
        <v>3565234</v>
      </c>
      <c r="E274">
        <v>1.165</v>
      </c>
      <c r="F274">
        <v>0.16516293604000001</v>
      </c>
      <c r="G274" t="s">
        <v>7731</v>
      </c>
      <c r="H274">
        <v>0.34399999999999997</v>
      </c>
      <c r="I274">
        <v>3.2713770040000001E-4</v>
      </c>
      <c r="J274">
        <v>3.3879999999999999</v>
      </c>
      <c r="K274">
        <v>1.31E-3</v>
      </c>
      <c r="L274">
        <v>4.6460800000000004</v>
      </c>
      <c r="M274">
        <v>2.0000000000000002E-5</v>
      </c>
      <c r="N274">
        <v>1.9449999999999999E-2</v>
      </c>
      <c r="O274" t="s">
        <v>248</v>
      </c>
      <c r="P274">
        <v>14</v>
      </c>
      <c r="Q274" t="s">
        <v>28</v>
      </c>
      <c r="R274" t="s">
        <v>249</v>
      </c>
      <c r="S274" t="s">
        <v>218</v>
      </c>
      <c r="T274" t="s">
        <v>7732</v>
      </c>
      <c r="U274" t="s">
        <v>7733</v>
      </c>
      <c r="V274" t="s">
        <v>31</v>
      </c>
      <c r="W274" t="s">
        <v>31</v>
      </c>
      <c r="X274" t="s">
        <v>33</v>
      </c>
      <c r="Y274" t="s">
        <v>34</v>
      </c>
      <c r="AA274">
        <v>0</v>
      </c>
      <c r="AB274">
        <f t="shared" si="4"/>
        <v>1</v>
      </c>
      <c r="AC274">
        <v>3565206</v>
      </c>
      <c r="AD274" t="s">
        <v>247</v>
      </c>
    </row>
    <row r="275" spans="1:30" x14ac:dyDescent="0.25">
      <c r="A275">
        <v>1764</v>
      </c>
      <c r="B275">
        <v>2835715</v>
      </c>
      <c r="C275" t="s">
        <v>4016</v>
      </c>
      <c r="D275" t="s">
        <v>7734</v>
      </c>
      <c r="E275">
        <v>2.0059999999999998</v>
      </c>
      <c r="F275">
        <v>1.0173007801999999E-3</v>
      </c>
      <c r="G275">
        <v>2835719</v>
      </c>
      <c r="H275">
        <v>0.66600000000000004</v>
      </c>
      <c r="I275">
        <v>7.6116990659999995E-2</v>
      </c>
      <c r="J275">
        <v>3.012</v>
      </c>
      <c r="K275">
        <v>2.571E-2</v>
      </c>
      <c r="L275">
        <v>4.5152999999999999</v>
      </c>
      <c r="M275">
        <v>8.0000000000000007E-5</v>
      </c>
      <c r="N275">
        <v>3.032E-2</v>
      </c>
      <c r="O275" t="s">
        <v>7735</v>
      </c>
      <c r="P275">
        <v>5</v>
      </c>
      <c r="Q275" t="s">
        <v>49</v>
      </c>
      <c r="R275" t="s">
        <v>7736</v>
      </c>
      <c r="S275" t="s">
        <v>7737</v>
      </c>
      <c r="T275" t="s">
        <v>7738</v>
      </c>
      <c r="U275" t="s">
        <v>92</v>
      </c>
      <c r="V275" t="s">
        <v>31</v>
      </c>
      <c r="W275" t="s">
        <v>31</v>
      </c>
      <c r="X275" t="s">
        <v>51</v>
      </c>
      <c r="Y275" t="s">
        <v>77</v>
      </c>
      <c r="Z275" t="s">
        <v>45</v>
      </c>
      <c r="AA275">
        <v>1</v>
      </c>
      <c r="AB275">
        <f t="shared" si="4"/>
        <v>1</v>
      </c>
      <c r="AC275">
        <v>2835715</v>
      </c>
      <c r="AD275" t="s">
        <v>4016</v>
      </c>
    </row>
    <row r="276" spans="1:30" x14ac:dyDescent="0.25">
      <c r="A276">
        <v>1768</v>
      </c>
      <c r="B276">
        <v>2596955</v>
      </c>
      <c r="C276" t="s">
        <v>7739</v>
      </c>
      <c r="D276">
        <v>2596957</v>
      </c>
      <c r="E276">
        <v>1.2949999999999999</v>
      </c>
      <c r="F276">
        <v>0.16269778268000001</v>
      </c>
      <c r="G276">
        <v>2596959</v>
      </c>
      <c r="H276">
        <v>0.65800000000000003</v>
      </c>
      <c r="I276">
        <v>1.878200872E-2</v>
      </c>
      <c r="J276">
        <v>1.968</v>
      </c>
      <c r="K276">
        <v>2.8999999999999998E-3</v>
      </c>
      <c r="L276">
        <v>4.5004</v>
      </c>
      <c r="M276">
        <v>2.3109999999999999E-2</v>
      </c>
      <c r="N276">
        <v>6.6699999999999997E-3</v>
      </c>
      <c r="O276" t="s">
        <v>7550</v>
      </c>
      <c r="P276">
        <v>2</v>
      </c>
      <c r="Q276" t="s">
        <v>28</v>
      </c>
      <c r="R276" t="s">
        <v>7740</v>
      </c>
      <c r="S276" t="s">
        <v>7741</v>
      </c>
      <c r="T276" t="s">
        <v>7742</v>
      </c>
      <c r="U276" t="s">
        <v>228</v>
      </c>
      <c r="V276" t="s">
        <v>31</v>
      </c>
      <c r="W276" t="s">
        <v>31</v>
      </c>
      <c r="X276" t="s">
        <v>51</v>
      </c>
      <c r="Y276" t="s">
        <v>77</v>
      </c>
      <c r="Z276" t="s">
        <v>45</v>
      </c>
      <c r="AA276">
        <v>0</v>
      </c>
      <c r="AB276">
        <f t="shared" si="4"/>
        <v>1</v>
      </c>
      <c r="AC276">
        <v>2596955</v>
      </c>
      <c r="AD276" t="s">
        <v>7739</v>
      </c>
    </row>
    <row r="277" spans="1:30" x14ac:dyDescent="0.25">
      <c r="A277">
        <v>1769</v>
      </c>
      <c r="B277">
        <v>3483468</v>
      </c>
      <c r="C277" t="s">
        <v>6704</v>
      </c>
      <c r="D277">
        <v>3483508</v>
      </c>
      <c r="E277">
        <v>1.4239999999999999</v>
      </c>
      <c r="F277">
        <v>0.11366216006</v>
      </c>
      <c r="G277">
        <v>3483523</v>
      </c>
      <c r="H277">
        <v>0.65700000000000003</v>
      </c>
      <c r="I277">
        <v>3.6776886660000001E-2</v>
      </c>
      <c r="J277">
        <v>2.1680000000000001</v>
      </c>
      <c r="K277">
        <v>5.638E-2</v>
      </c>
      <c r="L277">
        <v>4.4962900000000001</v>
      </c>
      <c r="M277">
        <v>3.9699999999999996E-3</v>
      </c>
      <c r="N277">
        <v>6.1199999999999996E-3</v>
      </c>
      <c r="O277" t="s">
        <v>6705</v>
      </c>
      <c r="P277">
        <v>13</v>
      </c>
      <c r="Q277" t="s">
        <v>49</v>
      </c>
      <c r="R277" t="s">
        <v>6706</v>
      </c>
      <c r="S277" t="s">
        <v>236</v>
      </c>
      <c r="T277" t="s">
        <v>6707</v>
      </c>
      <c r="U277" t="s">
        <v>75</v>
      </c>
      <c r="V277" t="s">
        <v>31</v>
      </c>
      <c r="W277" t="s">
        <v>31</v>
      </c>
      <c r="X277" t="s">
        <v>51</v>
      </c>
      <c r="Y277" t="s">
        <v>52</v>
      </c>
      <c r="Z277" t="s">
        <v>45</v>
      </c>
      <c r="AA277">
        <v>0</v>
      </c>
      <c r="AB277">
        <f t="shared" si="4"/>
        <v>1</v>
      </c>
      <c r="AC277">
        <v>3483468</v>
      </c>
      <c r="AD277" t="s">
        <v>6704</v>
      </c>
    </row>
    <row r="278" spans="1:30" x14ac:dyDescent="0.25">
      <c r="A278">
        <v>1784</v>
      </c>
      <c r="B278">
        <v>3286602</v>
      </c>
      <c r="C278" t="s">
        <v>7743</v>
      </c>
      <c r="D278" t="s">
        <v>7744</v>
      </c>
      <c r="E278">
        <v>5.1749999999999998</v>
      </c>
      <c r="F278" s="1">
        <v>3.2542302179999999E-12</v>
      </c>
      <c r="G278">
        <v>3286623</v>
      </c>
      <c r="H278">
        <v>1.3320000000000001</v>
      </c>
      <c r="I278">
        <v>8.6586256259999994E-2</v>
      </c>
      <c r="J278">
        <v>3.8860000000000001</v>
      </c>
      <c r="K278">
        <v>1.098E-2</v>
      </c>
      <c r="L278">
        <v>4.4600400000000002</v>
      </c>
      <c r="M278">
        <v>1.035E-2</v>
      </c>
      <c r="N278">
        <v>1.059E-2</v>
      </c>
      <c r="O278" t="s">
        <v>7745</v>
      </c>
      <c r="P278">
        <v>10</v>
      </c>
      <c r="Q278" t="s">
        <v>28</v>
      </c>
      <c r="R278" t="s">
        <v>7746</v>
      </c>
      <c r="S278" t="s">
        <v>7747</v>
      </c>
      <c r="T278" t="s">
        <v>7748</v>
      </c>
      <c r="U278" t="s">
        <v>122</v>
      </c>
      <c r="V278" t="s">
        <v>31</v>
      </c>
      <c r="W278" t="s">
        <v>31</v>
      </c>
      <c r="X278" t="s">
        <v>51</v>
      </c>
      <c r="Y278" t="s">
        <v>77</v>
      </c>
      <c r="Z278" t="s">
        <v>45</v>
      </c>
      <c r="AA278">
        <v>0</v>
      </c>
      <c r="AB278">
        <f t="shared" si="4"/>
        <v>1</v>
      </c>
      <c r="AC278">
        <v>3286602</v>
      </c>
      <c r="AD278" t="s">
        <v>7743</v>
      </c>
    </row>
    <row r="279" spans="1:30" x14ac:dyDescent="0.25">
      <c r="A279">
        <v>1805</v>
      </c>
      <c r="B279">
        <v>2748346</v>
      </c>
      <c r="C279" t="s">
        <v>7749</v>
      </c>
      <c r="D279" t="s">
        <v>7750</v>
      </c>
      <c r="E279">
        <v>2.5139999999999998</v>
      </c>
      <c r="F279">
        <v>4.7387751279999999E-4</v>
      </c>
      <c r="G279">
        <v>2748353</v>
      </c>
      <c r="H279">
        <v>1.244</v>
      </c>
      <c r="I279">
        <v>7.9706225820000004E-2</v>
      </c>
      <c r="J279">
        <v>2.0209999999999999</v>
      </c>
      <c r="K279">
        <v>2.0389999999999998E-2</v>
      </c>
      <c r="L279">
        <v>4.3878899999999996</v>
      </c>
      <c r="M279">
        <v>8.0099999999999998E-3</v>
      </c>
      <c r="N279">
        <v>1.562E-2</v>
      </c>
      <c r="O279" t="s">
        <v>7751</v>
      </c>
      <c r="P279">
        <v>4</v>
      </c>
      <c r="Q279" t="s">
        <v>49</v>
      </c>
      <c r="R279" t="s">
        <v>7752</v>
      </c>
      <c r="S279" t="s">
        <v>7753</v>
      </c>
      <c r="T279" t="s">
        <v>7754</v>
      </c>
      <c r="U279" t="s">
        <v>134</v>
      </c>
      <c r="V279" t="s">
        <v>31</v>
      </c>
      <c r="W279" t="s">
        <v>31</v>
      </c>
      <c r="X279" t="s">
        <v>38</v>
      </c>
      <c r="Y279" t="s">
        <v>115</v>
      </c>
      <c r="Z279" t="s">
        <v>40</v>
      </c>
      <c r="AA279">
        <v>0</v>
      </c>
      <c r="AB279">
        <f t="shared" si="4"/>
        <v>1</v>
      </c>
      <c r="AC279">
        <v>2748346</v>
      </c>
      <c r="AD279" t="s">
        <v>7749</v>
      </c>
    </row>
    <row r="280" spans="1:30" x14ac:dyDescent="0.25">
      <c r="A280">
        <v>1826</v>
      </c>
      <c r="B280">
        <v>2656627</v>
      </c>
      <c r="C280" t="s">
        <v>7755</v>
      </c>
      <c r="D280">
        <v>2656631</v>
      </c>
      <c r="E280">
        <v>1.3260000000000001</v>
      </c>
      <c r="F280">
        <v>4.5108918540000001E-2</v>
      </c>
      <c r="G280">
        <v>2656646</v>
      </c>
      <c r="H280">
        <v>0.84499999999999997</v>
      </c>
      <c r="I280">
        <v>0.1776628317</v>
      </c>
      <c r="J280">
        <v>1.569</v>
      </c>
      <c r="K280">
        <v>1.2789999999999999E-2</v>
      </c>
      <c r="L280">
        <v>4.3125600000000004</v>
      </c>
      <c r="M280">
        <v>3.1350000000000003E-2</v>
      </c>
      <c r="N280">
        <v>1.264E-2</v>
      </c>
      <c r="O280" t="s">
        <v>7756</v>
      </c>
      <c r="P280">
        <v>3</v>
      </c>
      <c r="Q280" t="s">
        <v>49</v>
      </c>
      <c r="R280" t="s">
        <v>7757</v>
      </c>
      <c r="S280" t="s">
        <v>155</v>
      </c>
      <c r="T280" t="s">
        <v>7758</v>
      </c>
      <c r="U280" t="s">
        <v>141</v>
      </c>
      <c r="V280" t="s">
        <v>31</v>
      </c>
      <c r="W280" t="s">
        <v>31</v>
      </c>
      <c r="X280" t="s">
        <v>51</v>
      </c>
      <c r="Y280" t="s">
        <v>52</v>
      </c>
      <c r="Z280" t="s">
        <v>45</v>
      </c>
      <c r="AA280">
        <v>0</v>
      </c>
      <c r="AB280">
        <f t="shared" si="4"/>
        <v>1</v>
      </c>
      <c r="AC280">
        <v>2656627</v>
      </c>
      <c r="AD280" t="s">
        <v>7755</v>
      </c>
    </row>
    <row r="281" spans="1:30" x14ac:dyDescent="0.25">
      <c r="A281">
        <v>1833</v>
      </c>
      <c r="B281">
        <v>3407849</v>
      </c>
      <c r="C281" t="s">
        <v>7759</v>
      </c>
      <c r="D281">
        <v>3407854</v>
      </c>
      <c r="E281">
        <v>1.1819999999999999</v>
      </c>
      <c r="F281">
        <v>0.25041457239999998</v>
      </c>
      <c r="G281">
        <v>3407851</v>
      </c>
      <c r="H281">
        <v>0.499</v>
      </c>
      <c r="I281">
        <v>2.4065174240000001E-2</v>
      </c>
      <c r="J281">
        <v>2.37</v>
      </c>
      <c r="K281">
        <v>1.9480000000000001E-2</v>
      </c>
      <c r="L281">
        <v>4.2816999999999998</v>
      </c>
      <c r="M281">
        <v>1.941E-2</v>
      </c>
      <c r="N281">
        <v>5.2599999999999999E-3</v>
      </c>
      <c r="O281" t="s">
        <v>7760</v>
      </c>
      <c r="P281">
        <v>12</v>
      </c>
      <c r="Q281" t="s">
        <v>49</v>
      </c>
      <c r="R281" t="s">
        <v>7761</v>
      </c>
      <c r="S281" t="s">
        <v>7430</v>
      </c>
      <c r="T281" t="s">
        <v>7762</v>
      </c>
      <c r="U281" t="s">
        <v>30</v>
      </c>
      <c r="V281" t="s">
        <v>32</v>
      </c>
      <c r="W281" t="s">
        <v>43</v>
      </c>
      <c r="X281" t="s">
        <v>44</v>
      </c>
      <c r="Y281" t="s">
        <v>45</v>
      </c>
      <c r="Z281" t="s">
        <v>45</v>
      </c>
      <c r="AA281">
        <v>0</v>
      </c>
      <c r="AB281">
        <f t="shared" si="4"/>
        <v>0</v>
      </c>
      <c r="AC281">
        <v>3407849</v>
      </c>
      <c r="AD281" t="s">
        <v>7759</v>
      </c>
    </row>
    <row r="282" spans="1:30" x14ac:dyDescent="0.25">
      <c r="A282">
        <v>1842</v>
      </c>
      <c r="B282">
        <v>2676141</v>
      </c>
      <c r="C282" t="s">
        <v>123</v>
      </c>
      <c r="D282">
        <v>2676157</v>
      </c>
      <c r="E282">
        <v>1.4930000000000001</v>
      </c>
      <c r="F282">
        <v>3.2069491620000001E-2</v>
      </c>
      <c r="G282" t="s">
        <v>6708</v>
      </c>
      <c r="H282">
        <v>0.318</v>
      </c>
      <c r="I282" s="1">
        <v>7.7715611720000004E-16</v>
      </c>
      <c r="J282">
        <v>4.6879999999999997</v>
      </c>
      <c r="K282">
        <v>3.6000000000000002E-4</v>
      </c>
      <c r="L282">
        <v>4.2331899999999996</v>
      </c>
      <c r="M282">
        <v>0</v>
      </c>
      <c r="N282">
        <v>6.9999999999999999E-4</v>
      </c>
      <c r="O282" t="s">
        <v>124</v>
      </c>
      <c r="P282">
        <v>3</v>
      </c>
      <c r="Q282" t="s">
        <v>28</v>
      </c>
      <c r="R282" t="s">
        <v>125</v>
      </c>
      <c r="S282" t="s">
        <v>126</v>
      </c>
      <c r="T282" t="s">
        <v>6709</v>
      </c>
      <c r="U282" t="s">
        <v>6710</v>
      </c>
      <c r="V282" t="s">
        <v>31</v>
      </c>
      <c r="W282" t="s">
        <v>31</v>
      </c>
      <c r="X282" t="s">
        <v>33</v>
      </c>
      <c r="Y282" t="s">
        <v>34</v>
      </c>
      <c r="AA282">
        <v>1</v>
      </c>
      <c r="AB282">
        <f t="shared" si="4"/>
        <v>1</v>
      </c>
      <c r="AC282">
        <v>2676141</v>
      </c>
      <c r="AD282" t="s">
        <v>123</v>
      </c>
    </row>
    <row r="283" spans="1:30" x14ac:dyDescent="0.25">
      <c r="A283">
        <v>1845</v>
      </c>
      <c r="B283">
        <v>2891341</v>
      </c>
      <c r="C283" t="s">
        <v>7763</v>
      </c>
      <c r="D283">
        <v>2891348</v>
      </c>
      <c r="E283">
        <v>1.377</v>
      </c>
      <c r="F283">
        <v>9.7353278759999995E-2</v>
      </c>
      <c r="G283">
        <v>2891350</v>
      </c>
      <c r="H283">
        <v>0.71099999999999997</v>
      </c>
      <c r="I283">
        <v>0.14533094852</v>
      </c>
      <c r="J283">
        <v>1.9359999999999999</v>
      </c>
      <c r="K283">
        <v>1.052E-2</v>
      </c>
      <c r="L283">
        <v>4.2273699999999996</v>
      </c>
      <c r="M283">
        <v>3.2100000000000002E-3</v>
      </c>
      <c r="N283">
        <v>2.316E-2</v>
      </c>
      <c r="O283" t="s">
        <v>7764</v>
      </c>
      <c r="P283">
        <v>6</v>
      </c>
      <c r="Q283" t="s">
        <v>49</v>
      </c>
      <c r="R283" t="s">
        <v>7765</v>
      </c>
      <c r="S283" t="s">
        <v>168</v>
      </c>
      <c r="T283" t="s">
        <v>7766</v>
      </c>
      <c r="U283" t="s">
        <v>7767</v>
      </c>
      <c r="V283" t="s">
        <v>32</v>
      </c>
      <c r="W283" t="s">
        <v>43</v>
      </c>
      <c r="X283" t="s">
        <v>44</v>
      </c>
      <c r="Y283" t="s">
        <v>45</v>
      </c>
      <c r="Z283" t="s">
        <v>45</v>
      </c>
      <c r="AA283">
        <v>0</v>
      </c>
      <c r="AB283">
        <f t="shared" si="4"/>
        <v>0</v>
      </c>
      <c r="AC283">
        <v>2891341</v>
      </c>
      <c r="AD283" t="s">
        <v>7763</v>
      </c>
    </row>
    <row r="284" spans="1:30" x14ac:dyDescent="0.25">
      <c r="A284">
        <v>1847</v>
      </c>
      <c r="B284">
        <v>3478068</v>
      </c>
      <c r="C284" t="s">
        <v>6711</v>
      </c>
      <c r="D284" t="s">
        <v>6712</v>
      </c>
      <c r="E284">
        <v>1.363</v>
      </c>
      <c r="F284">
        <v>1.3029948222E-3</v>
      </c>
      <c r="G284">
        <v>3478069</v>
      </c>
      <c r="H284">
        <v>0.747</v>
      </c>
      <c r="I284">
        <v>3.4428977999999999E-2</v>
      </c>
      <c r="J284">
        <v>1.8260000000000001</v>
      </c>
      <c r="K284">
        <v>1.2500000000000001E-2</v>
      </c>
      <c r="L284">
        <v>4.2234100000000003</v>
      </c>
      <c r="M284">
        <v>1.17E-3</v>
      </c>
      <c r="N284">
        <v>2.5999999999999999E-3</v>
      </c>
      <c r="O284" t="s">
        <v>6713</v>
      </c>
      <c r="P284">
        <v>12</v>
      </c>
      <c r="Q284" t="s">
        <v>28</v>
      </c>
      <c r="R284" t="s">
        <v>6714</v>
      </c>
      <c r="S284" t="s">
        <v>6715</v>
      </c>
      <c r="T284" t="s">
        <v>6716</v>
      </c>
      <c r="U284" t="s">
        <v>6717</v>
      </c>
      <c r="V284" t="s">
        <v>32</v>
      </c>
      <c r="W284" t="s">
        <v>43</v>
      </c>
      <c r="X284" t="s">
        <v>44</v>
      </c>
      <c r="Y284" t="s">
        <v>45</v>
      </c>
      <c r="Z284" t="s">
        <v>45</v>
      </c>
      <c r="AA284">
        <v>0</v>
      </c>
      <c r="AB284">
        <f t="shared" si="4"/>
        <v>0</v>
      </c>
      <c r="AC284">
        <v>3478068</v>
      </c>
      <c r="AD284" t="s">
        <v>6711</v>
      </c>
    </row>
    <row r="285" spans="1:30" x14ac:dyDescent="0.25">
      <c r="A285">
        <v>1866</v>
      </c>
      <c r="B285">
        <v>3417249</v>
      </c>
      <c r="C285" t="s">
        <v>7768</v>
      </c>
      <c r="D285">
        <v>3417281</v>
      </c>
      <c r="E285">
        <v>2.222</v>
      </c>
      <c r="F285">
        <v>8.0884902280000004E-2</v>
      </c>
      <c r="G285">
        <v>3417251</v>
      </c>
      <c r="H285">
        <v>0.83599999999999997</v>
      </c>
      <c r="I285">
        <v>1.7408537139999999E-2</v>
      </c>
      <c r="J285">
        <v>2.657</v>
      </c>
      <c r="K285">
        <v>5.5449999999999999E-2</v>
      </c>
      <c r="L285">
        <v>4.1584899999999996</v>
      </c>
      <c r="M285">
        <v>3.96E-3</v>
      </c>
      <c r="N285">
        <v>3.5380000000000002E-2</v>
      </c>
      <c r="O285" t="s">
        <v>7769</v>
      </c>
      <c r="P285">
        <v>12</v>
      </c>
      <c r="Q285" t="s">
        <v>49</v>
      </c>
      <c r="R285" t="s">
        <v>7770</v>
      </c>
      <c r="S285" t="s">
        <v>7771</v>
      </c>
      <c r="T285" t="s">
        <v>7772</v>
      </c>
      <c r="U285" t="s">
        <v>6519</v>
      </c>
      <c r="V285" t="s">
        <v>31</v>
      </c>
      <c r="W285" t="s">
        <v>31</v>
      </c>
      <c r="X285" t="s">
        <v>51</v>
      </c>
      <c r="Y285" t="s">
        <v>77</v>
      </c>
      <c r="Z285" t="s">
        <v>45</v>
      </c>
      <c r="AA285">
        <v>0</v>
      </c>
      <c r="AB285">
        <f t="shared" si="4"/>
        <v>1</v>
      </c>
      <c r="AC285">
        <v>3417249</v>
      </c>
      <c r="AD285" t="s">
        <v>7768</v>
      </c>
    </row>
    <row r="286" spans="1:30" x14ac:dyDescent="0.25">
      <c r="A286">
        <v>1875</v>
      </c>
      <c r="B286">
        <v>3566495</v>
      </c>
      <c r="C286" t="s">
        <v>7773</v>
      </c>
      <c r="D286">
        <v>3566536</v>
      </c>
      <c r="E286">
        <v>2.508</v>
      </c>
      <c r="F286">
        <v>1.7674229794000001E-2</v>
      </c>
      <c r="G286">
        <v>3566537</v>
      </c>
      <c r="H286">
        <v>0.73</v>
      </c>
      <c r="I286">
        <v>0.35364365520000002</v>
      </c>
      <c r="J286">
        <v>3.4380000000000002</v>
      </c>
      <c r="K286">
        <v>6.3899999999999998E-3</v>
      </c>
      <c r="L286">
        <v>4.1314900000000003</v>
      </c>
      <c r="M286">
        <v>2.171E-2</v>
      </c>
      <c r="N286">
        <v>1.1950000000000001E-2</v>
      </c>
      <c r="O286" t="s">
        <v>7774</v>
      </c>
      <c r="P286">
        <v>14</v>
      </c>
      <c r="Q286" t="s">
        <v>28</v>
      </c>
      <c r="R286" t="s">
        <v>7775</v>
      </c>
      <c r="S286" t="s">
        <v>7776</v>
      </c>
      <c r="T286" t="s">
        <v>7777</v>
      </c>
      <c r="U286" t="s">
        <v>6354</v>
      </c>
      <c r="V286" t="s">
        <v>31</v>
      </c>
      <c r="W286" t="s">
        <v>31</v>
      </c>
      <c r="X286" t="s">
        <v>51</v>
      </c>
      <c r="Y286" t="s">
        <v>77</v>
      </c>
      <c r="Z286" t="s">
        <v>45</v>
      </c>
      <c r="AA286">
        <v>0</v>
      </c>
      <c r="AB286">
        <f t="shared" si="4"/>
        <v>1</v>
      </c>
      <c r="AC286">
        <v>3566495</v>
      </c>
      <c r="AD286" t="s">
        <v>7773</v>
      </c>
    </row>
    <row r="287" spans="1:30" x14ac:dyDescent="0.25">
      <c r="A287">
        <v>1897</v>
      </c>
      <c r="B287">
        <v>2571483</v>
      </c>
      <c r="C287" t="s">
        <v>7778</v>
      </c>
      <c r="D287">
        <v>2571485</v>
      </c>
      <c r="E287">
        <v>2.3919999999999999</v>
      </c>
      <c r="F287">
        <v>1.1004924558E-2</v>
      </c>
      <c r="G287">
        <v>2571489</v>
      </c>
      <c r="H287">
        <v>0.81399999999999995</v>
      </c>
      <c r="I287">
        <v>0.23771355120000001</v>
      </c>
      <c r="J287">
        <v>2.9380000000000002</v>
      </c>
      <c r="K287">
        <v>3.116E-2</v>
      </c>
      <c r="L287">
        <v>4.0642699999999996</v>
      </c>
      <c r="M287">
        <v>2.2089999999999999E-2</v>
      </c>
      <c r="N287">
        <v>2.0699999999999998E-3</v>
      </c>
      <c r="O287" t="s">
        <v>7627</v>
      </c>
      <c r="P287">
        <v>2</v>
      </c>
      <c r="Q287" t="s">
        <v>28</v>
      </c>
      <c r="R287" t="s">
        <v>7779</v>
      </c>
      <c r="S287" t="s">
        <v>7780</v>
      </c>
      <c r="T287" t="s">
        <v>7781</v>
      </c>
      <c r="U287" t="s">
        <v>30</v>
      </c>
      <c r="V287" t="s">
        <v>31</v>
      </c>
      <c r="W287" t="s">
        <v>32</v>
      </c>
      <c r="X287" t="s">
        <v>64</v>
      </c>
      <c r="Y287" t="s">
        <v>65</v>
      </c>
      <c r="Z287" t="s">
        <v>45</v>
      </c>
      <c r="AA287">
        <v>0</v>
      </c>
      <c r="AB287">
        <f t="shared" si="4"/>
        <v>1</v>
      </c>
      <c r="AC287">
        <v>2571483</v>
      </c>
      <c r="AD287" t="s">
        <v>7778</v>
      </c>
    </row>
    <row r="288" spans="1:30" x14ac:dyDescent="0.25">
      <c r="A288">
        <v>1899</v>
      </c>
      <c r="B288">
        <v>3259400</v>
      </c>
      <c r="C288" t="s">
        <v>7782</v>
      </c>
      <c r="D288">
        <v>3259403</v>
      </c>
      <c r="E288">
        <v>1.143</v>
      </c>
      <c r="F288">
        <v>0.17310777225999999</v>
      </c>
      <c r="G288" t="s">
        <v>7783</v>
      </c>
      <c r="H288">
        <v>0.53700000000000003</v>
      </c>
      <c r="I288">
        <v>3.4432589619999999E-4</v>
      </c>
      <c r="J288">
        <v>2.1280000000000001</v>
      </c>
      <c r="K288">
        <v>3.2579999999999998E-2</v>
      </c>
      <c r="L288">
        <v>4.0613200000000003</v>
      </c>
      <c r="M288">
        <v>1.0000000000000001E-5</v>
      </c>
      <c r="N288">
        <v>4.9450000000000001E-2</v>
      </c>
      <c r="O288" t="s">
        <v>7784</v>
      </c>
      <c r="P288">
        <v>10</v>
      </c>
      <c r="Q288" t="s">
        <v>49</v>
      </c>
      <c r="R288" t="s">
        <v>7785</v>
      </c>
      <c r="S288" t="s">
        <v>56</v>
      </c>
      <c r="T288" t="s">
        <v>7786</v>
      </c>
      <c r="U288" t="s">
        <v>7787</v>
      </c>
      <c r="V288" t="s">
        <v>31</v>
      </c>
      <c r="W288" t="s">
        <v>31</v>
      </c>
      <c r="X288" t="s">
        <v>51</v>
      </c>
      <c r="Y288" t="s">
        <v>52</v>
      </c>
      <c r="Z288" t="s">
        <v>45</v>
      </c>
      <c r="AA288">
        <v>0</v>
      </c>
      <c r="AB288">
        <f t="shared" si="4"/>
        <v>1</v>
      </c>
      <c r="AC288">
        <v>3259400</v>
      </c>
      <c r="AD288" t="s">
        <v>7782</v>
      </c>
    </row>
    <row r="289" spans="1:30" x14ac:dyDescent="0.25">
      <c r="A289">
        <v>1900</v>
      </c>
      <c r="B289">
        <v>2817941</v>
      </c>
      <c r="C289" t="s">
        <v>7788</v>
      </c>
      <c r="D289" t="s">
        <v>7789</v>
      </c>
      <c r="E289">
        <v>8.6359999999999992</v>
      </c>
      <c r="F289">
        <v>0</v>
      </c>
      <c r="G289" t="s">
        <v>7790</v>
      </c>
      <c r="H289">
        <v>1.6279999999999999</v>
      </c>
      <c r="I289">
        <v>0.16110336516000001</v>
      </c>
      <c r="J289">
        <v>5.3040000000000003</v>
      </c>
      <c r="K289">
        <v>9.8399999999999998E-3</v>
      </c>
      <c r="L289">
        <v>4.0576499999999998</v>
      </c>
      <c r="M289">
        <v>1.5429999999999999E-2</v>
      </c>
      <c r="N289">
        <v>4.6999999999999999E-4</v>
      </c>
      <c r="O289" t="s">
        <v>7791</v>
      </c>
      <c r="P289">
        <v>5</v>
      </c>
      <c r="Q289" t="s">
        <v>49</v>
      </c>
      <c r="R289" t="s">
        <v>7792</v>
      </c>
      <c r="S289" t="s">
        <v>7793</v>
      </c>
      <c r="T289" t="s">
        <v>7794</v>
      </c>
      <c r="U289" t="s">
        <v>7795</v>
      </c>
      <c r="V289" t="s">
        <v>31</v>
      </c>
      <c r="W289" t="s">
        <v>31</v>
      </c>
      <c r="X289" t="s">
        <v>33</v>
      </c>
      <c r="Y289" t="s">
        <v>71</v>
      </c>
      <c r="AA289">
        <v>0</v>
      </c>
      <c r="AB289">
        <f t="shared" si="4"/>
        <v>1</v>
      </c>
      <c r="AC289">
        <v>2817941</v>
      </c>
      <c r="AD289" t="s">
        <v>7788</v>
      </c>
    </row>
    <row r="290" spans="1:30" x14ac:dyDescent="0.25">
      <c r="A290">
        <v>1902</v>
      </c>
      <c r="B290">
        <v>3568616</v>
      </c>
      <c r="C290" t="s">
        <v>7796</v>
      </c>
      <c r="D290">
        <v>3568634</v>
      </c>
      <c r="E290">
        <v>1.304</v>
      </c>
      <c r="F290">
        <v>0.2718202482</v>
      </c>
      <c r="G290" t="s">
        <v>7797</v>
      </c>
      <c r="H290">
        <v>0.628</v>
      </c>
      <c r="I290">
        <v>4.5298847220000002E-3</v>
      </c>
      <c r="J290">
        <v>2.0779999999999998</v>
      </c>
      <c r="K290">
        <v>8.9090000000000003E-2</v>
      </c>
      <c r="L290">
        <v>4.0575200000000002</v>
      </c>
      <c r="M290">
        <v>0</v>
      </c>
      <c r="N290">
        <v>3.0200000000000001E-2</v>
      </c>
      <c r="O290" t="s">
        <v>7796</v>
      </c>
      <c r="P290">
        <v>14</v>
      </c>
      <c r="Q290" t="s">
        <v>28</v>
      </c>
      <c r="R290" t="s">
        <v>7798</v>
      </c>
      <c r="S290" t="s">
        <v>6675</v>
      </c>
      <c r="T290" t="s">
        <v>7799</v>
      </c>
      <c r="U290" t="s">
        <v>7800</v>
      </c>
      <c r="V290" t="s">
        <v>31</v>
      </c>
      <c r="W290" t="s">
        <v>31</v>
      </c>
      <c r="X290" t="s">
        <v>51</v>
      </c>
      <c r="Y290" t="s">
        <v>52</v>
      </c>
      <c r="Z290" t="s">
        <v>45</v>
      </c>
      <c r="AA290">
        <v>0</v>
      </c>
      <c r="AB290">
        <f t="shared" si="4"/>
        <v>1</v>
      </c>
      <c r="AC290">
        <v>3568616</v>
      </c>
      <c r="AD290" t="s">
        <v>7796</v>
      </c>
    </row>
    <row r="291" spans="1:30" x14ac:dyDescent="0.25">
      <c r="A291">
        <v>1903</v>
      </c>
      <c r="B291">
        <v>3922100</v>
      </c>
      <c r="C291" t="s">
        <v>6718</v>
      </c>
      <c r="D291" t="s">
        <v>6719</v>
      </c>
      <c r="E291">
        <v>9.44</v>
      </c>
      <c r="F291" s="1">
        <v>3.249400748E-12</v>
      </c>
      <c r="G291">
        <v>3922126</v>
      </c>
      <c r="H291">
        <v>1.3149999999999999</v>
      </c>
      <c r="I291">
        <v>0.12084676578</v>
      </c>
      <c r="J291">
        <v>7.1790000000000003</v>
      </c>
      <c r="K291">
        <v>4.8599999999999997E-3</v>
      </c>
      <c r="L291">
        <v>4.0541799999999997</v>
      </c>
      <c r="M291">
        <v>0</v>
      </c>
      <c r="N291">
        <v>2.7100000000000002E-3</v>
      </c>
      <c r="O291" t="s">
        <v>6720</v>
      </c>
      <c r="P291">
        <v>21</v>
      </c>
      <c r="Q291" t="s">
        <v>49</v>
      </c>
      <c r="R291" t="s">
        <v>6721</v>
      </c>
      <c r="S291" t="s">
        <v>6722</v>
      </c>
      <c r="T291" t="s">
        <v>6723</v>
      </c>
      <c r="U291" t="s">
        <v>30</v>
      </c>
      <c r="V291" t="s">
        <v>31</v>
      </c>
      <c r="W291" t="s">
        <v>31</v>
      </c>
      <c r="X291" t="s">
        <v>33</v>
      </c>
      <c r="Y291" t="s">
        <v>71</v>
      </c>
      <c r="AA291">
        <v>0</v>
      </c>
      <c r="AB291">
        <f t="shared" si="4"/>
        <v>1</v>
      </c>
      <c r="AC291">
        <v>3922100</v>
      </c>
      <c r="AD291" t="s">
        <v>6718</v>
      </c>
    </row>
    <row r="292" spans="1:30" x14ac:dyDescent="0.25">
      <c r="A292">
        <v>1917</v>
      </c>
      <c r="B292">
        <v>2736060</v>
      </c>
      <c r="C292" t="s">
        <v>7801</v>
      </c>
      <c r="D292">
        <v>2736163</v>
      </c>
      <c r="E292">
        <v>2.028</v>
      </c>
      <c r="F292">
        <v>4.8149409140000002E-2</v>
      </c>
      <c r="G292">
        <v>2736210</v>
      </c>
      <c r="H292">
        <v>1.1200000000000001</v>
      </c>
      <c r="I292">
        <v>0.16039376844</v>
      </c>
      <c r="J292">
        <v>1.8109999999999999</v>
      </c>
      <c r="K292">
        <v>8.9069999999999996E-2</v>
      </c>
      <c r="L292">
        <v>3.99078</v>
      </c>
      <c r="M292">
        <v>9.4199999999999996E-3</v>
      </c>
      <c r="N292">
        <v>3.9870000000000003E-2</v>
      </c>
      <c r="O292" t="s">
        <v>7802</v>
      </c>
      <c r="P292">
        <v>4</v>
      </c>
      <c r="Q292" t="s">
        <v>49</v>
      </c>
      <c r="R292" t="s">
        <v>7803</v>
      </c>
      <c r="S292" t="s">
        <v>246</v>
      </c>
      <c r="T292" t="s">
        <v>7804</v>
      </c>
      <c r="U292" t="s">
        <v>6686</v>
      </c>
      <c r="V292" t="s">
        <v>32</v>
      </c>
      <c r="W292" t="s">
        <v>43</v>
      </c>
      <c r="X292" t="s">
        <v>44</v>
      </c>
      <c r="Y292" t="s">
        <v>45</v>
      </c>
      <c r="Z292" t="s">
        <v>45</v>
      </c>
      <c r="AA292">
        <v>0</v>
      </c>
      <c r="AB292">
        <f t="shared" si="4"/>
        <v>0</v>
      </c>
      <c r="AC292">
        <v>2736060</v>
      </c>
      <c r="AD292" t="s">
        <v>7801</v>
      </c>
    </row>
    <row r="293" spans="1:30" x14ac:dyDescent="0.25">
      <c r="A293">
        <v>1924</v>
      </c>
      <c r="B293">
        <v>2413332</v>
      </c>
      <c r="C293" t="s">
        <v>7805</v>
      </c>
      <c r="D293">
        <v>2413334</v>
      </c>
      <c r="E293">
        <v>1.161</v>
      </c>
      <c r="F293">
        <v>0.16394078592</v>
      </c>
      <c r="G293">
        <v>2413335</v>
      </c>
      <c r="H293">
        <v>0.80200000000000005</v>
      </c>
      <c r="I293">
        <v>5.1181773739999999E-2</v>
      </c>
      <c r="J293">
        <v>1.4470000000000001</v>
      </c>
      <c r="K293">
        <v>5.2760000000000001E-2</v>
      </c>
      <c r="L293">
        <v>3.9646300000000001</v>
      </c>
      <c r="M293">
        <v>4.6339999999999999E-2</v>
      </c>
      <c r="N293">
        <v>1.3679999999999999E-2</v>
      </c>
      <c r="O293" t="s">
        <v>7806</v>
      </c>
      <c r="P293">
        <v>1</v>
      </c>
      <c r="Q293" t="s">
        <v>28</v>
      </c>
      <c r="R293" t="s">
        <v>7807</v>
      </c>
      <c r="S293" t="s">
        <v>7808</v>
      </c>
      <c r="T293" t="s">
        <v>7809</v>
      </c>
      <c r="U293" t="s">
        <v>132</v>
      </c>
      <c r="V293" t="s">
        <v>31</v>
      </c>
      <c r="W293" t="s">
        <v>32</v>
      </c>
      <c r="X293" t="s">
        <v>64</v>
      </c>
      <c r="Y293" t="s">
        <v>65</v>
      </c>
      <c r="Z293" t="s">
        <v>45</v>
      </c>
      <c r="AA293">
        <v>0</v>
      </c>
      <c r="AB293">
        <f t="shared" si="4"/>
        <v>1</v>
      </c>
      <c r="AC293">
        <v>2413332</v>
      </c>
      <c r="AD293" t="s">
        <v>7805</v>
      </c>
    </row>
    <row r="294" spans="1:30" x14ac:dyDescent="0.25">
      <c r="A294">
        <v>1934</v>
      </c>
      <c r="B294">
        <v>2457711</v>
      </c>
      <c r="C294" t="s">
        <v>6724</v>
      </c>
      <c r="D294">
        <v>2457724</v>
      </c>
      <c r="E294">
        <v>2.0209999999999999</v>
      </c>
      <c r="F294">
        <v>7.5094495339999998E-2</v>
      </c>
      <c r="G294">
        <v>2457757</v>
      </c>
      <c r="H294">
        <v>0.76600000000000001</v>
      </c>
      <c r="I294">
        <v>0.11859521762</v>
      </c>
      <c r="J294">
        <v>2.6389999999999998</v>
      </c>
      <c r="K294">
        <v>1.0789999999999999E-2</v>
      </c>
      <c r="L294">
        <v>3.9357700000000002</v>
      </c>
      <c r="M294">
        <v>4.3099999999999996E-3</v>
      </c>
      <c r="N294">
        <v>8.3899999999999999E-3</v>
      </c>
      <c r="O294" t="s">
        <v>6725</v>
      </c>
      <c r="P294">
        <v>1</v>
      </c>
      <c r="Q294" t="s">
        <v>28</v>
      </c>
      <c r="R294" t="s">
        <v>6726</v>
      </c>
      <c r="S294" t="s">
        <v>30</v>
      </c>
      <c r="T294" t="s">
        <v>6727</v>
      </c>
      <c r="U294" t="s">
        <v>143</v>
      </c>
      <c r="V294" t="s">
        <v>32</v>
      </c>
      <c r="W294" t="s">
        <v>43</v>
      </c>
      <c r="X294" t="s">
        <v>44</v>
      </c>
      <c r="Y294" t="s">
        <v>45</v>
      </c>
      <c r="Z294" t="s">
        <v>45</v>
      </c>
      <c r="AA294">
        <v>0</v>
      </c>
      <c r="AB294">
        <f t="shared" si="4"/>
        <v>0</v>
      </c>
      <c r="AC294">
        <v>2457711</v>
      </c>
      <c r="AD294" t="s">
        <v>6724</v>
      </c>
    </row>
    <row r="295" spans="1:30" x14ac:dyDescent="0.25">
      <c r="A295">
        <v>1953</v>
      </c>
      <c r="B295">
        <v>3455842</v>
      </c>
      <c r="C295" t="s">
        <v>7810</v>
      </c>
      <c r="D295">
        <v>3455863</v>
      </c>
      <c r="E295">
        <v>1.419</v>
      </c>
      <c r="F295">
        <v>1.5350168876000001E-2</v>
      </c>
      <c r="G295">
        <v>3455858</v>
      </c>
      <c r="H295">
        <v>0.70399999999999996</v>
      </c>
      <c r="I295">
        <v>4.2011569259999999E-2</v>
      </c>
      <c r="J295">
        <v>2.016</v>
      </c>
      <c r="K295">
        <v>1.5730000000000001E-2</v>
      </c>
      <c r="L295">
        <v>3.8708999999999998</v>
      </c>
      <c r="M295">
        <v>2.7699999999999999E-3</v>
      </c>
      <c r="N295">
        <v>2.921E-2</v>
      </c>
      <c r="O295" t="s">
        <v>7811</v>
      </c>
      <c r="P295">
        <v>12</v>
      </c>
      <c r="Q295" t="s">
        <v>28</v>
      </c>
      <c r="R295" t="s">
        <v>7812</v>
      </c>
      <c r="S295" t="s">
        <v>7262</v>
      </c>
      <c r="T295" t="s">
        <v>7813</v>
      </c>
      <c r="U295" t="s">
        <v>142</v>
      </c>
      <c r="V295" t="s">
        <v>31</v>
      </c>
      <c r="W295" t="s">
        <v>31</v>
      </c>
      <c r="X295" t="s">
        <v>51</v>
      </c>
      <c r="Y295" t="s">
        <v>52</v>
      </c>
      <c r="Z295" t="s">
        <v>45</v>
      </c>
      <c r="AA295">
        <v>0</v>
      </c>
      <c r="AB295">
        <f t="shared" si="4"/>
        <v>1</v>
      </c>
      <c r="AC295">
        <v>3455842</v>
      </c>
      <c r="AD295" t="s">
        <v>7810</v>
      </c>
    </row>
    <row r="296" spans="1:30" x14ac:dyDescent="0.25">
      <c r="A296">
        <v>1966</v>
      </c>
      <c r="B296">
        <v>2381368</v>
      </c>
      <c r="C296" t="s">
        <v>7814</v>
      </c>
      <c r="D296" t="s">
        <v>7815</v>
      </c>
      <c r="E296">
        <v>5.3049999999999997</v>
      </c>
      <c r="F296" s="1">
        <v>3.7081449019999999E-13</v>
      </c>
      <c r="G296" t="s">
        <v>7816</v>
      </c>
      <c r="H296">
        <v>1.3919999999999999</v>
      </c>
      <c r="I296">
        <v>0.35501892359999998</v>
      </c>
      <c r="J296">
        <v>3.8</v>
      </c>
      <c r="K296">
        <v>2.0100000000000001E-3</v>
      </c>
      <c r="L296">
        <v>3.8546200000000002</v>
      </c>
      <c r="M296">
        <v>1.8890000000000001E-2</v>
      </c>
      <c r="N296">
        <v>2.2939999999999999E-2</v>
      </c>
      <c r="O296" t="s">
        <v>7817</v>
      </c>
      <c r="P296">
        <v>1</v>
      </c>
      <c r="Q296" t="s">
        <v>49</v>
      </c>
      <c r="R296" t="s">
        <v>7818</v>
      </c>
      <c r="S296" t="s">
        <v>7819</v>
      </c>
      <c r="T296" t="s">
        <v>7820</v>
      </c>
      <c r="U296" t="s">
        <v>7821</v>
      </c>
      <c r="V296" t="s">
        <v>31</v>
      </c>
      <c r="W296" t="s">
        <v>31</v>
      </c>
      <c r="X296" t="s">
        <v>51</v>
      </c>
      <c r="Y296" t="s">
        <v>77</v>
      </c>
      <c r="Z296" t="s">
        <v>45</v>
      </c>
      <c r="AA296">
        <v>0</v>
      </c>
      <c r="AB296">
        <f t="shared" si="4"/>
        <v>1</v>
      </c>
      <c r="AC296">
        <v>2381368</v>
      </c>
      <c r="AD296" t="s">
        <v>7814</v>
      </c>
    </row>
    <row r="297" spans="1:30" x14ac:dyDescent="0.25">
      <c r="A297">
        <v>1971</v>
      </c>
      <c r="B297">
        <v>4031692</v>
      </c>
      <c r="C297" t="s">
        <v>7822</v>
      </c>
      <c r="D297">
        <v>4031706</v>
      </c>
      <c r="E297">
        <v>1.23</v>
      </c>
      <c r="F297">
        <v>0.12597505949999999</v>
      </c>
      <c r="G297">
        <v>4031696</v>
      </c>
      <c r="H297">
        <v>0.79200000000000004</v>
      </c>
      <c r="I297">
        <v>0.13002428392000001</v>
      </c>
      <c r="J297">
        <v>1.5529999999999999</v>
      </c>
      <c r="K297">
        <v>7.0000000000000001E-3</v>
      </c>
      <c r="L297">
        <v>3.84321</v>
      </c>
      <c r="M297">
        <v>2.2540000000000001E-2</v>
      </c>
      <c r="N297">
        <v>2.9309999999999999E-2</v>
      </c>
      <c r="O297" t="s">
        <v>7823</v>
      </c>
      <c r="P297" t="s">
        <v>7824</v>
      </c>
      <c r="Q297" t="s">
        <v>49</v>
      </c>
      <c r="R297" t="s">
        <v>7825</v>
      </c>
      <c r="S297" t="s">
        <v>210</v>
      </c>
      <c r="T297" t="s">
        <v>7826</v>
      </c>
      <c r="U297" t="s">
        <v>142</v>
      </c>
      <c r="V297" t="s">
        <v>32</v>
      </c>
      <c r="W297" t="s">
        <v>43</v>
      </c>
      <c r="X297" t="s">
        <v>44</v>
      </c>
      <c r="Y297" t="s">
        <v>45</v>
      </c>
      <c r="Z297" t="s">
        <v>45</v>
      </c>
      <c r="AA297">
        <v>0</v>
      </c>
      <c r="AB297">
        <f t="shared" si="4"/>
        <v>0</v>
      </c>
      <c r="AC297">
        <v>4031692</v>
      </c>
      <c r="AD297" t="s">
        <v>7822</v>
      </c>
    </row>
    <row r="298" spans="1:30" x14ac:dyDescent="0.25">
      <c r="A298">
        <v>1982</v>
      </c>
      <c r="B298">
        <v>3901273</v>
      </c>
      <c r="C298" t="s">
        <v>7827</v>
      </c>
      <c r="D298">
        <v>3901280</v>
      </c>
      <c r="E298">
        <v>1.2070000000000001</v>
      </c>
      <c r="F298">
        <v>0.13543207135999999</v>
      </c>
      <c r="G298">
        <v>3901275</v>
      </c>
      <c r="H298">
        <v>0.35599999999999998</v>
      </c>
      <c r="I298">
        <v>2.6396760060000001E-3</v>
      </c>
      <c r="J298">
        <v>3.391</v>
      </c>
      <c r="K298">
        <v>3.2799999999999999E-3</v>
      </c>
      <c r="L298">
        <v>3.8173699999999999</v>
      </c>
      <c r="M298">
        <v>2.5850000000000001E-2</v>
      </c>
      <c r="N298">
        <v>1.4999999999999999E-4</v>
      </c>
      <c r="O298" t="s">
        <v>7828</v>
      </c>
      <c r="P298">
        <v>20</v>
      </c>
      <c r="Q298" t="s">
        <v>28</v>
      </c>
      <c r="R298" t="s">
        <v>7829</v>
      </c>
      <c r="S298" t="s">
        <v>191</v>
      </c>
      <c r="T298" t="s">
        <v>7830</v>
      </c>
      <c r="U298" t="s">
        <v>147</v>
      </c>
      <c r="V298" t="s">
        <v>31</v>
      </c>
      <c r="W298" t="s">
        <v>31</v>
      </c>
      <c r="X298" t="s">
        <v>51</v>
      </c>
      <c r="Y298" t="s">
        <v>52</v>
      </c>
      <c r="Z298" t="s">
        <v>45</v>
      </c>
      <c r="AA298">
        <v>0</v>
      </c>
      <c r="AB298">
        <f t="shared" si="4"/>
        <v>1</v>
      </c>
      <c r="AC298">
        <v>3901273</v>
      </c>
      <c r="AD298" t="s">
        <v>7827</v>
      </c>
    </row>
    <row r="299" spans="1:30" x14ac:dyDescent="0.25">
      <c r="A299">
        <v>1987</v>
      </c>
      <c r="B299">
        <v>3621728</v>
      </c>
      <c r="C299" t="s">
        <v>251</v>
      </c>
      <c r="D299">
        <v>3621852</v>
      </c>
      <c r="E299">
        <v>1.0720000000000001</v>
      </c>
      <c r="F299">
        <v>2.3981199799999998E-2</v>
      </c>
      <c r="G299" t="s">
        <v>6728</v>
      </c>
      <c r="H299">
        <v>0.3</v>
      </c>
      <c r="I299" s="1">
        <v>3.9412917380000001E-14</v>
      </c>
      <c r="J299">
        <v>3.577</v>
      </c>
      <c r="K299">
        <v>3.3999999999999998E-3</v>
      </c>
      <c r="L299">
        <v>3.8046500000000001</v>
      </c>
      <c r="M299">
        <v>0</v>
      </c>
      <c r="N299">
        <v>8.4999999999999995E-4</v>
      </c>
      <c r="O299" t="s">
        <v>252</v>
      </c>
      <c r="P299">
        <v>15</v>
      </c>
      <c r="Q299" t="s">
        <v>28</v>
      </c>
      <c r="R299" t="s">
        <v>253</v>
      </c>
      <c r="S299" t="s">
        <v>254</v>
      </c>
      <c r="T299" t="s">
        <v>6729</v>
      </c>
      <c r="U299" t="s">
        <v>6730</v>
      </c>
      <c r="V299" t="s">
        <v>31</v>
      </c>
      <c r="W299" t="s">
        <v>31</v>
      </c>
      <c r="X299" t="s">
        <v>33</v>
      </c>
      <c r="Y299" t="s">
        <v>34</v>
      </c>
      <c r="AA299">
        <v>0</v>
      </c>
      <c r="AB299">
        <f t="shared" si="4"/>
        <v>1</v>
      </c>
      <c r="AC299">
        <v>3621728</v>
      </c>
      <c r="AD299" t="s">
        <v>251</v>
      </c>
    </row>
    <row r="300" spans="1:30" x14ac:dyDescent="0.25">
      <c r="A300">
        <v>1990</v>
      </c>
      <c r="B300">
        <v>4015709</v>
      </c>
      <c r="C300" t="s">
        <v>7831</v>
      </c>
      <c r="D300">
        <v>4015720</v>
      </c>
      <c r="E300">
        <v>1.0609999999999999</v>
      </c>
      <c r="F300">
        <v>0.16627610296000001</v>
      </c>
      <c r="G300">
        <v>4015721</v>
      </c>
      <c r="H300">
        <v>0.63400000000000001</v>
      </c>
      <c r="I300">
        <v>3.1800458920000003E-2</v>
      </c>
      <c r="J300">
        <v>1.6739999999999999</v>
      </c>
      <c r="K300">
        <v>1.542E-2</v>
      </c>
      <c r="L300">
        <v>3.7936000000000001</v>
      </c>
      <c r="M300">
        <v>2.87E-2</v>
      </c>
      <c r="N300">
        <v>6.0000000000000001E-3</v>
      </c>
      <c r="O300" t="s">
        <v>7832</v>
      </c>
      <c r="P300" t="s">
        <v>194</v>
      </c>
      <c r="Q300" t="s">
        <v>28</v>
      </c>
      <c r="R300" t="s">
        <v>7833</v>
      </c>
      <c r="S300" t="s">
        <v>6169</v>
      </c>
      <c r="T300" t="s">
        <v>7834</v>
      </c>
      <c r="U300" t="s">
        <v>61</v>
      </c>
      <c r="V300" t="s">
        <v>31</v>
      </c>
      <c r="W300" t="s">
        <v>32</v>
      </c>
      <c r="X300" t="s">
        <v>64</v>
      </c>
      <c r="Y300" t="s">
        <v>65</v>
      </c>
      <c r="Z300" t="s">
        <v>45</v>
      </c>
      <c r="AA300">
        <v>0</v>
      </c>
      <c r="AB300">
        <f t="shared" si="4"/>
        <v>1</v>
      </c>
      <c r="AC300">
        <v>4015709</v>
      </c>
      <c r="AD300" t="s">
        <v>7831</v>
      </c>
    </row>
    <row r="301" spans="1:30" x14ac:dyDescent="0.25">
      <c r="A301">
        <v>1992</v>
      </c>
      <c r="B301">
        <v>3842141</v>
      </c>
      <c r="C301" t="s">
        <v>4612</v>
      </c>
      <c r="D301" t="s">
        <v>7835</v>
      </c>
      <c r="E301">
        <v>0.878</v>
      </c>
      <c r="F301">
        <v>0.12503500092</v>
      </c>
      <c r="G301" t="s">
        <v>7836</v>
      </c>
      <c r="H301">
        <v>0.435</v>
      </c>
      <c r="I301">
        <v>1.9654393204E-2</v>
      </c>
      <c r="J301">
        <v>2.0209999999999999</v>
      </c>
      <c r="K301">
        <v>1.49E-3</v>
      </c>
      <c r="L301">
        <v>3.7879800000000001</v>
      </c>
      <c r="M301">
        <v>0</v>
      </c>
      <c r="N301">
        <v>1.9E-2</v>
      </c>
      <c r="O301" t="s">
        <v>7837</v>
      </c>
      <c r="P301">
        <v>19</v>
      </c>
      <c r="Q301" t="s">
        <v>49</v>
      </c>
      <c r="R301" t="s">
        <v>7838</v>
      </c>
      <c r="S301" t="s">
        <v>7839</v>
      </c>
      <c r="T301" t="s">
        <v>7840</v>
      </c>
      <c r="U301" t="s">
        <v>7841</v>
      </c>
      <c r="V301" t="s">
        <v>31</v>
      </c>
      <c r="W301" t="s">
        <v>32</v>
      </c>
      <c r="X301" t="s">
        <v>64</v>
      </c>
      <c r="Y301" t="s">
        <v>157</v>
      </c>
      <c r="Z301" t="s">
        <v>45</v>
      </c>
      <c r="AA301">
        <v>1</v>
      </c>
      <c r="AB301">
        <f t="shared" si="4"/>
        <v>1</v>
      </c>
      <c r="AC301">
        <v>3842141</v>
      </c>
      <c r="AD301" t="s">
        <v>4612</v>
      </c>
    </row>
    <row r="302" spans="1:30" x14ac:dyDescent="0.25">
      <c r="A302">
        <v>2015</v>
      </c>
      <c r="B302">
        <v>3751590</v>
      </c>
      <c r="C302" t="s">
        <v>7842</v>
      </c>
      <c r="D302" t="s">
        <v>7843</v>
      </c>
      <c r="E302">
        <v>1.2909999999999999</v>
      </c>
      <c r="F302">
        <v>0.11536162034</v>
      </c>
      <c r="G302" t="s">
        <v>7844</v>
      </c>
      <c r="H302">
        <v>0.76900000000000002</v>
      </c>
      <c r="I302">
        <v>3.4213796380000001E-2</v>
      </c>
      <c r="J302">
        <v>1.6779999999999999</v>
      </c>
      <c r="K302">
        <v>6.8000000000000005E-4</v>
      </c>
      <c r="L302">
        <v>3.7079</v>
      </c>
      <c r="M302">
        <v>1.47E-3</v>
      </c>
      <c r="N302">
        <v>1.848E-2</v>
      </c>
      <c r="O302" t="s">
        <v>7845</v>
      </c>
      <c r="P302">
        <v>17</v>
      </c>
      <c r="Q302" t="s">
        <v>28</v>
      </c>
      <c r="R302" t="s">
        <v>7846</v>
      </c>
      <c r="S302" t="s">
        <v>7847</v>
      </c>
      <c r="T302" t="s">
        <v>7848</v>
      </c>
      <c r="U302" t="s">
        <v>7849</v>
      </c>
      <c r="V302" t="s">
        <v>32</v>
      </c>
      <c r="W302" t="s">
        <v>43</v>
      </c>
      <c r="X302" t="s">
        <v>44</v>
      </c>
      <c r="Y302" t="s">
        <v>45</v>
      </c>
      <c r="Z302" t="s">
        <v>45</v>
      </c>
      <c r="AA302">
        <v>0</v>
      </c>
      <c r="AB302">
        <f t="shared" si="4"/>
        <v>0</v>
      </c>
      <c r="AC302">
        <v>3751590</v>
      </c>
      <c r="AD302" t="s">
        <v>7842</v>
      </c>
    </row>
    <row r="303" spans="1:30" x14ac:dyDescent="0.25">
      <c r="A303">
        <v>2021</v>
      </c>
      <c r="B303">
        <v>3595979</v>
      </c>
      <c r="C303" t="s">
        <v>7850</v>
      </c>
      <c r="D303">
        <v>3595981</v>
      </c>
      <c r="E303">
        <v>1.3129999999999999</v>
      </c>
      <c r="F303">
        <v>0.29758455919999999</v>
      </c>
      <c r="G303" t="s">
        <v>7851</v>
      </c>
      <c r="H303">
        <v>0.47</v>
      </c>
      <c r="I303" s="1">
        <v>2.9569925980000001E-5</v>
      </c>
      <c r="J303">
        <v>2.7959999999999998</v>
      </c>
      <c r="K303">
        <v>3.5349999999999999E-2</v>
      </c>
      <c r="L303">
        <v>3.6889400000000001</v>
      </c>
      <c r="M303">
        <v>2.8840000000000001E-2</v>
      </c>
      <c r="N303">
        <v>4.4630000000000003E-2</v>
      </c>
      <c r="O303" t="s">
        <v>7852</v>
      </c>
      <c r="P303">
        <v>15</v>
      </c>
      <c r="Q303" t="s">
        <v>49</v>
      </c>
      <c r="R303" t="s">
        <v>7853</v>
      </c>
      <c r="S303" t="s">
        <v>30</v>
      </c>
      <c r="T303" t="s">
        <v>7854</v>
      </c>
      <c r="U303" t="s">
        <v>7855</v>
      </c>
      <c r="V303" t="s">
        <v>31</v>
      </c>
      <c r="W303" t="s">
        <v>31</v>
      </c>
      <c r="X303" t="s">
        <v>51</v>
      </c>
      <c r="Y303" t="s">
        <v>52</v>
      </c>
      <c r="Z303" t="s">
        <v>45</v>
      </c>
      <c r="AA303">
        <v>0</v>
      </c>
      <c r="AB303">
        <f t="shared" si="4"/>
        <v>1</v>
      </c>
      <c r="AC303">
        <v>3595979</v>
      </c>
      <c r="AD303" t="s">
        <v>7850</v>
      </c>
    </row>
    <row r="304" spans="1:30" x14ac:dyDescent="0.25">
      <c r="A304">
        <v>2041</v>
      </c>
      <c r="B304">
        <v>2708855</v>
      </c>
      <c r="C304" t="s">
        <v>7856</v>
      </c>
      <c r="D304">
        <v>2708861</v>
      </c>
      <c r="E304">
        <v>1.3260000000000001</v>
      </c>
      <c r="F304">
        <v>3.6689341600000001E-2</v>
      </c>
      <c r="G304">
        <v>2708862</v>
      </c>
      <c r="H304">
        <v>0.84799999999999998</v>
      </c>
      <c r="I304">
        <v>0.19618440694</v>
      </c>
      <c r="J304">
        <v>1.5640000000000001</v>
      </c>
      <c r="K304">
        <v>4.6940000000000003E-2</v>
      </c>
      <c r="L304">
        <v>3.6288800000000001</v>
      </c>
      <c r="M304">
        <v>4.9829999999999999E-2</v>
      </c>
      <c r="N304">
        <v>1.2409999999999999E-2</v>
      </c>
      <c r="O304" t="s">
        <v>7857</v>
      </c>
      <c r="P304">
        <v>3</v>
      </c>
      <c r="Q304" t="s">
        <v>28</v>
      </c>
      <c r="R304" t="s">
        <v>7858</v>
      </c>
      <c r="S304" t="s">
        <v>122</v>
      </c>
      <c r="T304" t="s">
        <v>7859</v>
      </c>
      <c r="U304" t="s">
        <v>7860</v>
      </c>
      <c r="V304" t="s">
        <v>31</v>
      </c>
      <c r="W304" t="s">
        <v>32</v>
      </c>
      <c r="X304" t="s">
        <v>64</v>
      </c>
      <c r="Y304" t="s">
        <v>65</v>
      </c>
      <c r="Z304" t="s">
        <v>45</v>
      </c>
      <c r="AA304">
        <v>0</v>
      </c>
      <c r="AB304">
        <f t="shared" si="4"/>
        <v>1</v>
      </c>
      <c r="AC304">
        <v>2708855</v>
      </c>
      <c r="AD304" t="s">
        <v>7856</v>
      </c>
    </row>
    <row r="305" spans="1:30" x14ac:dyDescent="0.25">
      <c r="A305">
        <v>2052</v>
      </c>
      <c r="B305">
        <v>3818596</v>
      </c>
      <c r="C305" t="s">
        <v>6731</v>
      </c>
      <c r="D305" t="s">
        <v>6732</v>
      </c>
      <c r="E305">
        <v>1.605</v>
      </c>
      <c r="F305">
        <v>3.8810279200000001E-4</v>
      </c>
      <c r="G305">
        <v>3818620</v>
      </c>
      <c r="H305">
        <v>0.77200000000000002</v>
      </c>
      <c r="I305">
        <v>3.2383968819999998E-2</v>
      </c>
      <c r="J305">
        <v>2.0790000000000002</v>
      </c>
      <c r="K305">
        <v>4.4999999999999997E-3</v>
      </c>
      <c r="L305">
        <v>3.5899299999999998</v>
      </c>
      <c r="M305">
        <v>1.1800000000000001E-3</v>
      </c>
      <c r="N305">
        <v>4.4900000000000001E-3</v>
      </c>
      <c r="O305" t="s">
        <v>6733</v>
      </c>
      <c r="P305">
        <v>19</v>
      </c>
      <c r="Q305" t="s">
        <v>49</v>
      </c>
      <c r="R305" t="s">
        <v>6734</v>
      </c>
      <c r="S305" t="s">
        <v>6735</v>
      </c>
      <c r="T305" t="s">
        <v>6736</v>
      </c>
      <c r="U305" t="s">
        <v>61</v>
      </c>
      <c r="V305" t="s">
        <v>31</v>
      </c>
      <c r="W305" t="s">
        <v>31</v>
      </c>
      <c r="X305" t="s">
        <v>33</v>
      </c>
      <c r="Y305" t="s">
        <v>71</v>
      </c>
      <c r="AA305">
        <v>0</v>
      </c>
      <c r="AB305">
        <f t="shared" si="4"/>
        <v>1</v>
      </c>
      <c r="AC305">
        <v>3818596</v>
      </c>
      <c r="AD305" t="s">
        <v>6731</v>
      </c>
    </row>
    <row r="306" spans="1:30" x14ac:dyDescent="0.25">
      <c r="A306">
        <v>2061</v>
      </c>
      <c r="B306">
        <v>3339774</v>
      </c>
      <c r="C306" t="s">
        <v>6737</v>
      </c>
      <c r="D306" t="s">
        <v>6738</v>
      </c>
      <c r="E306">
        <v>7.8579999999999997</v>
      </c>
      <c r="F306" s="1">
        <v>2.5706599019999999E-5</v>
      </c>
      <c r="G306">
        <v>3339776</v>
      </c>
      <c r="H306">
        <v>1.357</v>
      </c>
      <c r="I306">
        <v>0.13555683316</v>
      </c>
      <c r="J306">
        <v>5.7919999999999998</v>
      </c>
      <c r="K306">
        <v>9.4599999999999997E-3</v>
      </c>
      <c r="L306">
        <v>3.5646</v>
      </c>
      <c r="M306">
        <v>3.4000000000000002E-4</v>
      </c>
      <c r="N306">
        <v>0</v>
      </c>
      <c r="O306" t="s">
        <v>6739</v>
      </c>
      <c r="P306">
        <v>11</v>
      </c>
      <c r="Q306" t="s">
        <v>49</v>
      </c>
      <c r="R306" t="s">
        <v>6740</v>
      </c>
      <c r="S306" t="s">
        <v>6741</v>
      </c>
      <c r="T306" t="s">
        <v>6742</v>
      </c>
      <c r="U306" t="s">
        <v>112</v>
      </c>
      <c r="V306" t="s">
        <v>31</v>
      </c>
      <c r="W306" t="s">
        <v>31</v>
      </c>
      <c r="X306" t="s">
        <v>51</v>
      </c>
      <c r="Y306" t="s">
        <v>77</v>
      </c>
      <c r="Z306" t="s">
        <v>45</v>
      </c>
      <c r="AA306">
        <v>0</v>
      </c>
      <c r="AB306">
        <f t="shared" si="4"/>
        <v>1</v>
      </c>
      <c r="AC306">
        <v>3339774</v>
      </c>
      <c r="AD306" t="s">
        <v>6737</v>
      </c>
    </row>
    <row r="307" spans="1:30" x14ac:dyDescent="0.25">
      <c r="A307">
        <v>2066</v>
      </c>
      <c r="B307">
        <v>2587937</v>
      </c>
      <c r="C307" t="s">
        <v>6743</v>
      </c>
      <c r="D307">
        <v>2587945</v>
      </c>
      <c r="E307">
        <v>1.1970000000000001</v>
      </c>
      <c r="F307">
        <v>9.3789235360000001E-2</v>
      </c>
      <c r="G307">
        <v>2587947</v>
      </c>
      <c r="H307">
        <v>0.376</v>
      </c>
      <c r="I307">
        <v>4.0277728339999999E-2</v>
      </c>
      <c r="J307">
        <v>3.1819999999999999</v>
      </c>
      <c r="K307">
        <v>2.5870000000000001E-2</v>
      </c>
      <c r="L307">
        <v>3.5355500000000002</v>
      </c>
      <c r="M307">
        <v>7.3999999999999999E-4</v>
      </c>
      <c r="N307">
        <v>1.99E-3</v>
      </c>
      <c r="O307" t="s">
        <v>6744</v>
      </c>
      <c r="P307">
        <v>2</v>
      </c>
      <c r="Q307" t="s">
        <v>28</v>
      </c>
      <c r="R307" t="s">
        <v>6745</v>
      </c>
      <c r="S307" t="s">
        <v>92</v>
      </c>
      <c r="T307" t="s">
        <v>6746</v>
      </c>
      <c r="U307" t="s">
        <v>127</v>
      </c>
      <c r="V307" t="s">
        <v>31</v>
      </c>
      <c r="W307" t="s">
        <v>32</v>
      </c>
      <c r="X307" t="s">
        <v>64</v>
      </c>
      <c r="Y307" t="s">
        <v>65</v>
      </c>
      <c r="Z307" t="s">
        <v>45</v>
      </c>
      <c r="AA307">
        <v>0</v>
      </c>
      <c r="AB307">
        <f t="shared" si="4"/>
        <v>1</v>
      </c>
      <c r="AC307">
        <v>2587937</v>
      </c>
      <c r="AD307" t="s">
        <v>6743</v>
      </c>
    </row>
    <row r="308" spans="1:30" x14ac:dyDescent="0.25">
      <c r="A308">
        <v>2083</v>
      </c>
      <c r="B308">
        <v>3685261</v>
      </c>
      <c r="C308" t="s">
        <v>7861</v>
      </c>
      <c r="D308">
        <v>3685288</v>
      </c>
      <c r="E308">
        <v>1.3640000000000001</v>
      </c>
      <c r="F308">
        <v>3.9351655059999997E-2</v>
      </c>
      <c r="G308" t="s">
        <v>7862</v>
      </c>
      <c r="H308">
        <v>0.65500000000000003</v>
      </c>
      <c r="I308">
        <v>1.2178565342000001E-4</v>
      </c>
      <c r="J308">
        <v>2.0830000000000002</v>
      </c>
      <c r="K308">
        <v>1.098E-2</v>
      </c>
      <c r="L308">
        <v>3.4864199999999999</v>
      </c>
      <c r="M308">
        <v>2.9E-4</v>
      </c>
      <c r="N308">
        <v>2.0559999999999998E-2</v>
      </c>
      <c r="O308" t="s">
        <v>7863</v>
      </c>
      <c r="P308">
        <v>16</v>
      </c>
      <c r="Q308" t="s">
        <v>28</v>
      </c>
      <c r="R308" t="s">
        <v>7864</v>
      </c>
      <c r="S308" t="s">
        <v>212</v>
      </c>
      <c r="T308" t="s">
        <v>7865</v>
      </c>
      <c r="U308" t="s">
        <v>7866</v>
      </c>
      <c r="V308" t="s">
        <v>31</v>
      </c>
      <c r="W308" t="s">
        <v>31</v>
      </c>
      <c r="X308" t="s">
        <v>33</v>
      </c>
      <c r="Y308" t="s">
        <v>34</v>
      </c>
      <c r="AA308">
        <v>0</v>
      </c>
      <c r="AB308">
        <f t="shared" si="4"/>
        <v>1</v>
      </c>
      <c r="AC308">
        <v>3685261</v>
      </c>
      <c r="AD308" t="s">
        <v>7861</v>
      </c>
    </row>
    <row r="309" spans="1:30" x14ac:dyDescent="0.25">
      <c r="A309">
        <v>2087</v>
      </c>
      <c r="B309">
        <v>3671552</v>
      </c>
      <c r="C309" t="s">
        <v>7867</v>
      </c>
      <c r="D309" t="s">
        <v>7868</v>
      </c>
      <c r="E309">
        <v>1.3560000000000001</v>
      </c>
      <c r="F309">
        <v>5.7444150540000002E-2</v>
      </c>
      <c r="G309">
        <v>3671576</v>
      </c>
      <c r="H309">
        <v>0.91500000000000004</v>
      </c>
      <c r="I309">
        <v>0.16307419447999999</v>
      </c>
      <c r="J309">
        <v>1.482</v>
      </c>
      <c r="K309">
        <v>6.8269999999999997E-2</v>
      </c>
      <c r="L309">
        <v>3.47607</v>
      </c>
      <c r="M309">
        <v>2.7699999999999999E-3</v>
      </c>
      <c r="N309">
        <v>4.6059999999999997E-2</v>
      </c>
      <c r="O309" t="s">
        <v>7869</v>
      </c>
      <c r="P309">
        <v>16</v>
      </c>
      <c r="Q309" t="s">
        <v>49</v>
      </c>
      <c r="R309" t="s">
        <v>7870</v>
      </c>
      <c r="S309" t="s">
        <v>7871</v>
      </c>
      <c r="T309" t="s">
        <v>7872</v>
      </c>
      <c r="U309" t="s">
        <v>7873</v>
      </c>
      <c r="V309" t="s">
        <v>31</v>
      </c>
      <c r="W309" t="s">
        <v>32</v>
      </c>
      <c r="X309" t="s">
        <v>64</v>
      </c>
      <c r="Y309" t="s">
        <v>157</v>
      </c>
      <c r="Z309" t="s">
        <v>45</v>
      </c>
      <c r="AA309">
        <v>0</v>
      </c>
      <c r="AB309">
        <f t="shared" si="4"/>
        <v>1</v>
      </c>
      <c r="AC309">
        <v>3671552</v>
      </c>
      <c r="AD309" t="s">
        <v>7867</v>
      </c>
    </row>
    <row r="310" spans="1:30" x14ac:dyDescent="0.25">
      <c r="A310">
        <v>2096</v>
      </c>
      <c r="B310">
        <v>3438061</v>
      </c>
      <c r="C310" t="s">
        <v>7874</v>
      </c>
      <c r="D310" t="s">
        <v>7875</v>
      </c>
      <c r="E310">
        <v>1.5</v>
      </c>
      <c r="F310">
        <v>5.1225047399999996E-3</v>
      </c>
      <c r="G310">
        <v>3438096</v>
      </c>
      <c r="H310">
        <v>0.56100000000000005</v>
      </c>
      <c r="I310">
        <v>8.9170894400000006E-2</v>
      </c>
      <c r="J310">
        <v>2.673</v>
      </c>
      <c r="K310">
        <v>3.5439999999999999E-2</v>
      </c>
      <c r="L310">
        <v>3.4346399999999999</v>
      </c>
      <c r="M310">
        <v>2.5999999999999998E-4</v>
      </c>
      <c r="N310">
        <v>2.9219999999999999E-2</v>
      </c>
      <c r="O310" t="s">
        <v>7876</v>
      </c>
      <c r="P310">
        <v>12</v>
      </c>
      <c r="Q310" t="s">
        <v>49</v>
      </c>
      <c r="R310" t="s">
        <v>7877</v>
      </c>
      <c r="S310" t="s">
        <v>7878</v>
      </c>
      <c r="T310" t="s">
        <v>7879</v>
      </c>
      <c r="U310" t="s">
        <v>61</v>
      </c>
      <c r="V310" t="s">
        <v>31</v>
      </c>
      <c r="W310" t="s">
        <v>31</v>
      </c>
      <c r="X310" t="s">
        <v>33</v>
      </c>
      <c r="Y310" t="s">
        <v>71</v>
      </c>
      <c r="AA310">
        <v>0</v>
      </c>
      <c r="AB310">
        <f t="shared" si="4"/>
        <v>1</v>
      </c>
      <c r="AC310">
        <v>3438061</v>
      </c>
      <c r="AD310" t="s">
        <v>7874</v>
      </c>
    </row>
    <row r="311" spans="1:30" x14ac:dyDescent="0.25">
      <c r="A311">
        <v>2097</v>
      </c>
      <c r="B311">
        <v>3601051</v>
      </c>
      <c r="C311" t="s">
        <v>605</v>
      </c>
      <c r="D311" t="s">
        <v>6747</v>
      </c>
      <c r="E311">
        <v>0.47199999999999998</v>
      </c>
      <c r="F311">
        <v>3.5623304580000001E-2</v>
      </c>
      <c r="G311" t="s">
        <v>6748</v>
      </c>
      <c r="H311">
        <v>0.26200000000000001</v>
      </c>
      <c r="I311" s="1">
        <v>7.5990024119999999E-7</v>
      </c>
      <c r="J311">
        <v>1.798</v>
      </c>
      <c r="K311">
        <v>0.25641999999999998</v>
      </c>
      <c r="L311">
        <v>3.4301900000000001</v>
      </c>
      <c r="M311">
        <v>0</v>
      </c>
      <c r="N311">
        <v>1.1199999999999999E-3</v>
      </c>
      <c r="O311" t="s">
        <v>6749</v>
      </c>
      <c r="P311">
        <v>15</v>
      </c>
      <c r="Q311" t="s">
        <v>49</v>
      </c>
      <c r="R311" t="s">
        <v>6750</v>
      </c>
      <c r="S311" t="s">
        <v>6751</v>
      </c>
      <c r="T311" t="s">
        <v>6752</v>
      </c>
      <c r="U311" t="s">
        <v>6753</v>
      </c>
      <c r="V311" t="s">
        <v>31</v>
      </c>
      <c r="W311" t="s">
        <v>31</v>
      </c>
      <c r="X311" t="s">
        <v>33</v>
      </c>
      <c r="Y311" t="s">
        <v>34</v>
      </c>
      <c r="AA311">
        <v>1</v>
      </c>
      <c r="AB311">
        <f t="shared" si="4"/>
        <v>1</v>
      </c>
      <c r="AC311">
        <v>3601051</v>
      </c>
      <c r="AD311" t="s">
        <v>605</v>
      </c>
    </row>
    <row r="312" spans="1:30" x14ac:dyDescent="0.25">
      <c r="A312">
        <v>2105</v>
      </c>
      <c r="B312">
        <v>2384401</v>
      </c>
      <c r="C312" t="s">
        <v>7880</v>
      </c>
      <c r="D312">
        <v>2384412</v>
      </c>
      <c r="E312">
        <v>1.244</v>
      </c>
      <c r="F312">
        <v>0.16408513806</v>
      </c>
      <c r="G312" t="s">
        <v>7881</v>
      </c>
      <c r="H312">
        <v>0.315</v>
      </c>
      <c r="I312">
        <v>2.331336468E-2</v>
      </c>
      <c r="J312">
        <v>3.952</v>
      </c>
      <c r="K312">
        <v>1.8589999999999999E-2</v>
      </c>
      <c r="L312">
        <v>3.4140999999999999</v>
      </c>
      <c r="M312">
        <v>1.0000000000000001E-5</v>
      </c>
      <c r="N312">
        <v>3.5099999999999999E-2</v>
      </c>
      <c r="O312" t="s">
        <v>7882</v>
      </c>
      <c r="P312">
        <v>1</v>
      </c>
      <c r="Q312" t="s">
        <v>49</v>
      </c>
      <c r="R312" t="s">
        <v>7883</v>
      </c>
      <c r="S312" t="s">
        <v>237</v>
      </c>
      <c r="T312" t="s">
        <v>7884</v>
      </c>
      <c r="U312" t="s">
        <v>7885</v>
      </c>
      <c r="V312" t="s">
        <v>31</v>
      </c>
      <c r="W312" t="s">
        <v>31</v>
      </c>
      <c r="X312" t="s">
        <v>51</v>
      </c>
      <c r="Y312" t="s">
        <v>52</v>
      </c>
      <c r="Z312" t="s">
        <v>45</v>
      </c>
      <c r="AA312">
        <v>0</v>
      </c>
      <c r="AB312">
        <f t="shared" si="4"/>
        <v>1</v>
      </c>
      <c r="AC312">
        <v>2384401</v>
      </c>
      <c r="AD312" t="s">
        <v>7880</v>
      </c>
    </row>
    <row r="313" spans="1:30" x14ac:dyDescent="0.25">
      <c r="A313">
        <v>2109</v>
      </c>
      <c r="B313">
        <v>3308241</v>
      </c>
      <c r="C313" t="s">
        <v>6754</v>
      </c>
      <c r="D313">
        <v>3308340</v>
      </c>
      <c r="E313">
        <v>0.69299999999999995</v>
      </c>
      <c r="F313">
        <v>0.10639903975999999</v>
      </c>
      <c r="G313" t="s">
        <v>6755</v>
      </c>
      <c r="H313">
        <v>0.14299999999999999</v>
      </c>
      <c r="I313" s="1">
        <v>1.1192590744E-9</v>
      </c>
      <c r="J313">
        <v>4.8460000000000001</v>
      </c>
      <c r="K313">
        <v>2.5000000000000001E-3</v>
      </c>
      <c r="L313">
        <v>3.4005700000000001</v>
      </c>
      <c r="M313">
        <v>3.0000000000000001E-5</v>
      </c>
      <c r="N313">
        <v>2.0000000000000001E-4</v>
      </c>
      <c r="O313" t="s">
        <v>6756</v>
      </c>
      <c r="P313">
        <v>10</v>
      </c>
      <c r="Q313" t="s">
        <v>28</v>
      </c>
      <c r="R313" t="s">
        <v>6757</v>
      </c>
      <c r="S313" t="s">
        <v>132</v>
      </c>
      <c r="T313" t="s">
        <v>6758</v>
      </c>
      <c r="U313" t="s">
        <v>6759</v>
      </c>
      <c r="V313" t="s">
        <v>31</v>
      </c>
      <c r="W313" t="s">
        <v>31</v>
      </c>
      <c r="X313" t="s">
        <v>33</v>
      </c>
      <c r="Y313" t="s">
        <v>34</v>
      </c>
      <c r="AA313">
        <v>0</v>
      </c>
      <c r="AB313">
        <f t="shared" si="4"/>
        <v>1</v>
      </c>
      <c r="AC313">
        <v>3308241</v>
      </c>
      <c r="AD313" t="s">
        <v>6754</v>
      </c>
    </row>
    <row r="314" spans="1:30" x14ac:dyDescent="0.25">
      <c r="A314">
        <v>2115</v>
      </c>
      <c r="B314">
        <v>3191523</v>
      </c>
      <c r="C314" t="s">
        <v>7886</v>
      </c>
      <c r="D314">
        <v>3191560</v>
      </c>
      <c r="E314">
        <v>0.78200000000000003</v>
      </c>
      <c r="F314">
        <v>8.4047821699999997E-2</v>
      </c>
      <c r="G314" t="s">
        <v>7887</v>
      </c>
      <c r="H314">
        <v>0.59799999999999998</v>
      </c>
      <c r="I314">
        <v>1.0879811412E-2</v>
      </c>
      <c r="J314">
        <v>1.3080000000000001</v>
      </c>
      <c r="K314">
        <v>0.35086000000000001</v>
      </c>
      <c r="L314">
        <v>3.38327</v>
      </c>
      <c r="M314">
        <v>2.0000000000000002E-5</v>
      </c>
      <c r="N314">
        <v>2.7490000000000001E-2</v>
      </c>
      <c r="O314" t="s">
        <v>7888</v>
      </c>
      <c r="P314">
        <v>9</v>
      </c>
      <c r="Q314" t="s">
        <v>49</v>
      </c>
      <c r="R314" t="s">
        <v>7889</v>
      </c>
      <c r="S314" t="s">
        <v>237</v>
      </c>
      <c r="T314" t="s">
        <v>7890</v>
      </c>
      <c r="U314" t="s">
        <v>7891</v>
      </c>
      <c r="V314" t="s">
        <v>31</v>
      </c>
      <c r="W314" t="s">
        <v>31</v>
      </c>
      <c r="X314" t="s">
        <v>33</v>
      </c>
      <c r="Y314" t="s">
        <v>34</v>
      </c>
      <c r="AA314">
        <v>0</v>
      </c>
      <c r="AB314">
        <f t="shared" si="4"/>
        <v>1</v>
      </c>
      <c r="AC314">
        <v>3191523</v>
      </c>
      <c r="AD314" t="s">
        <v>7886</v>
      </c>
    </row>
    <row r="315" spans="1:30" x14ac:dyDescent="0.25">
      <c r="A315">
        <v>2118</v>
      </c>
      <c r="B315">
        <v>3061942</v>
      </c>
      <c r="C315" t="s">
        <v>7892</v>
      </c>
      <c r="D315">
        <v>3061962</v>
      </c>
      <c r="E315">
        <v>1.49</v>
      </c>
      <c r="F315">
        <v>6.0169987379999998E-2</v>
      </c>
      <c r="G315">
        <v>3061955</v>
      </c>
      <c r="H315">
        <v>1.05</v>
      </c>
      <c r="I315">
        <v>3.8100267719999997E-2</v>
      </c>
      <c r="J315">
        <v>1.419</v>
      </c>
      <c r="K315">
        <v>8.3059999999999995E-2</v>
      </c>
      <c r="L315">
        <v>3.3634499999999998</v>
      </c>
      <c r="M315">
        <v>1.443E-2</v>
      </c>
      <c r="N315">
        <v>4.2040000000000001E-2</v>
      </c>
      <c r="O315" t="s">
        <v>7893</v>
      </c>
      <c r="P315">
        <v>7</v>
      </c>
      <c r="Q315" t="s">
        <v>28</v>
      </c>
      <c r="R315" t="s">
        <v>7894</v>
      </c>
      <c r="S315" t="s">
        <v>210</v>
      </c>
      <c r="T315" t="s">
        <v>7895</v>
      </c>
      <c r="U315" t="s">
        <v>6354</v>
      </c>
      <c r="V315" t="s">
        <v>31</v>
      </c>
      <c r="W315" t="s">
        <v>31</v>
      </c>
      <c r="X315" t="s">
        <v>51</v>
      </c>
      <c r="Y315" t="s">
        <v>52</v>
      </c>
      <c r="Z315" t="s">
        <v>45</v>
      </c>
      <c r="AA315">
        <v>0</v>
      </c>
      <c r="AB315">
        <f t="shared" si="4"/>
        <v>1</v>
      </c>
      <c r="AC315">
        <v>3061942</v>
      </c>
      <c r="AD315" t="s">
        <v>7892</v>
      </c>
    </row>
    <row r="316" spans="1:30" x14ac:dyDescent="0.25">
      <c r="A316">
        <v>2135</v>
      </c>
      <c r="B316">
        <v>3930235</v>
      </c>
      <c r="C316" t="s">
        <v>7896</v>
      </c>
      <c r="D316" t="s">
        <v>7897</v>
      </c>
      <c r="E316">
        <v>2.8780000000000001</v>
      </c>
      <c r="F316" s="1">
        <v>5.1439989439999998E-6</v>
      </c>
      <c r="G316">
        <v>3930278</v>
      </c>
      <c r="H316">
        <v>1.099</v>
      </c>
      <c r="I316">
        <v>0.2156311762</v>
      </c>
      <c r="J316">
        <v>2.6179999999999999</v>
      </c>
      <c r="K316">
        <v>4.5799999999999999E-3</v>
      </c>
      <c r="L316">
        <v>3.3147099999999998</v>
      </c>
      <c r="M316">
        <v>1.0000000000000001E-5</v>
      </c>
      <c r="N316">
        <v>4.3470000000000002E-2</v>
      </c>
      <c r="O316" t="s">
        <v>7898</v>
      </c>
      <c r="P316">
        <v>21</v>
      </c>
      <c r="Q316" t="s">
        <v>28</v>
      </c>
      <c r="R316" t="s">
        <v>7899</v>
      </c>
      <c r="S316" t="s">
        <v>7900</v>
      </c>
      <c r="T316" t="s">
        <v>7901</v>
      </c>
      <c r="U316" t="s">
        <v>210</v>
      </c>
      <c r="V316" t="s">
        <v>31</v>
      </c>
      <c r="W316" t="s">
        <v>31</v>
      </c>
      <c r="X316" t="s">
        <v>51</v>
      </c>
      <c r="Y316" t="s">
        <v>77</v>
      </c>
      <c r="Z316" t="s">
        <v>45</v>
      </c>
      <c r="AA316">
        <v>0</v>
      </c>
      <c r="AB316">
        <f t="shared" si="4"/>
        <v>1</v>
      </c>
      <c r="AC316">
        <v>3930235</v>
      </c>
      <c r="AD316" t="s">
        <v>7896</v>
      </c>
    </row>
    <row r="317" spans="1:30" x14ac:dyDescent="0.25">
      <c r="A317">
        <v>2160</v>
      </c>
      <c r="B317">
        <v>2651740</v>
      </c>
      <c r="C317" t="s">
        <v>7902</v>
      </c>
      <c r="D317">
        <v>2651768</v>
      </c>
      <c r="E317">
        <v>0.91100000000000003</v>
      </c>
      <c r="F317">
        <v>0.28054695619999998</v>
      </c>
      <c r="G317">
        <v>2651769</v>
      </c>
      <c r="H317">
        <v>0.47599999999999998</v>
      </c>
      <c r="I317">
        <v>5.8078265259999998E-2</v>
      </c>
      <c r="J317">
        <v>1.9139999999999999</v>
      </c>
      <c r="K317">
        <v>0.12285</v>
      </c>
      <c r="L317">
        <v>3.2223700000000002</v>
      </c>
      <c r="M317">
        <v>2.9909999999999999E-2</v>
      </c>
      <c r="N317">
        <v>4.5719999999999997E-2</v>
      </c>
      <c r="O317" t="s">
        <v>7903</v>
      </c>
      <c r="P317">
        <v>3</v>
      </c>
      <c r="Q317" t="s">
        <v>49</v>
      </c>
      <c r="R317" t="s">
        <v>7904</v>
      </c>
      <c r="S317" t="s">
        <v>112</v>
      </c>
      <c r="T317" t="s">
        <v>7905</v>
      </c>
      <c r="U317" t="s">
        <v>30</v>
      </c>
      <c r="V317" t="s">
        <v>31</v>
      </c>
      <c r="W317" t="s">
        <v>32</v>
      </c>
      <c r="X317" t="s">
        <v>64</v>
      </c>
      <c r="Y317" t="s">
        <v>157</v>
      </c>
      <c r="Z317" t="s">
        <v>45</v>
      </c>
      <c r="AA317">
        <v>0</v>
      </c>
      <c r="AB317">
        <f t="shared" si="4"/>
        <v>1</v>
      </c>
      <c r="AC317">
        <v>2651740</v>
      </c>
      <c r="AD317" t="s">
        <v>7902</v>
      </c>
    </row>
    <row r="318" spans="1:30" x14ac:dyDescent="0.25">
      <c r="A318">
        <v>2176</v>
      </c>
      <c r="B318">
        <v>3955940</v>
      </c>
      <c r="C318" t="s">
        <v>7906</v>
      </c>
      <c r="D318">
        <v>3955956</v>
      </c>
      <c r="E318">
        <v>1.2090000000000001</v>
      </c>
      <c r="F318">
        <v>0.15548504864000001</v>
      </c>
      <c r="G318">
        <v>3955953</v>
      </c>
      <c r="H318">
        <v>0.59</v>
      </c>
      <c r="I318">
        <v>3.9497557900000001E-2</v>
      </c>
      <c r="J318">
        <v>2.0470000000000002</v>
      </c>
      <c r="K318">
        <v>2.2899999999999999E-3</v>
      </c>
      <c r="L318">
        <v>3.18642</v>
      </c>
      <c r="M318">
        <v>2.9099999999999998E-3</v>
      </c>
      <c r="N318">
        <v>1.983E-2</v>
      </c>
      <c r="O318" t="s">
        <v>7550</v>
      </c>
      <c r="P318">
        <v>22</v>
      </c>
      <c r="Q318" t="s">
        <v>28</v>
      </c>
      <c r="R318" t="s">
        <v>7907</v>
      </c>
      <c r="S318" t="s">
        <v>7908</v>
      </c>
      <c r="T318" t="s">
        <v>7909</v>
      </c>
      <c r="U318" t="s">
        <v>212</v>
      </c>
      <c r="V318" t="s">
        <v>32</v>
      </c>
      <c r="W318" t="s">
        <v>43</v>
      </c>
      <c r="X318" t="s">
        <v>44</v>
      </c>
      <c r="Y318" t="s">
        <v>45</v>
      </c>
      <c r="Z318" t="s">
        <v>45</v>
      </c>
      <c r="AA318">
        <v>0</v>
      </c>
      <c r="AB318">
        <f t="shared" si="4"/>
        <v>0</v>
      </c>
      <c r="AC318">
        <v>3955940</v>
      </c>
      <c r="AD318" t="s">
        <v>7906</v>
      </c>
    </row>
    <row r="319" spans="1:30" x14ac:dyDescent="0.25">
      <c r="A319">
        <v>2178</v>
      </c>
      <c r="B319">
        <v>2772127</v>
      </c>
      <c r="C319" t="s">
        <v>7910</v>
      </c>
      <c r="D319">
        <v>2772130</v>
      </c>
      <c r="E319">
        <v>0.78800000000000003</v>
      </c>
      <c r="F319">
        <v>0.37684522660000003</v>
      </c>
      <c r="G319">
        <v>2772137</v>
      </c>
      <c r="H319">
        <v>0.19600000000000001</v>
      </c>
      <c r="I319">
        <v>8.6963366059999991E-3</v>
      </c>
      <c r="J319">
        <v>4.0140000000000002</v>
      </c>
      <c r="K319">
        <v>1.383E-2</v>
      </c>
      <c r="L319">
        <v>3.1804700000000001</v>
      </c>
      <c r="M319">
        <v>3.6790000000000003E-2</v>
      </c>
      <c r="N319">
        <v>7.4599999999999996E-3</v>
      </c>
      <c r="O319" t="s">
        <v>7583</v>
      </c>
      <c r="P319">
        <v>4</v>
      </c>
      <c r="Q319" t="s">
        <v>28</v>
      </c>
      <c r="R319" t="s">
        <v>7911</v>
      </c>
      <c r="S319" t="s">
        <v>237</v>
      </c>
      <c r="T319" t="s">
        <v>7912</v>
      </c>
      <c r="U319" t="s">
        <v>6354</v>
      </c>
      <c r="V319" t="s">
        <v>31</v>
      </c>
      <c r="W319" t="s">
        <v>31</v>
      </c>
      <c r="X319" t="s">
        <v>51</v>
      </c>
      <c r="Y319" t="s">
        <v>77</v>
      </c>
      <c r="Z319" t="s">
        <v>45</v>
      </c>
      <c r="AA319">
        <v>0</v>
      </c>
      <c r="AB319">
        <f t="shared" si="4"/>
        <v>1</v>
      </c>
      <c r="AC319">
        <v>2772127</v>
      </c>
      <c r="AD319" t="s">
        <v>7910</v>
      </c>
    </row>
    <row r="320" spans="1:30" x14ac:dyDescent="0.25">
      <c r="A320">
        <v>2193</v>
      </c>
      <c r="B320">
        <v>3402150</v>
      </c>
      <c r="C320" t="s">
        <v>7913</v>
      </c>
      <c r="D320">
        <v>3402163</v>
      </c>
      <c r="E320">
        <v>1.8320000000000001</v>
      </c>
      <c r="F320">
        <v>3.1032061579999999E-2</v>
      </c>
      <c r="G320">
        <v>3402164</v>
      </c>
      <c r="H320">
        <v>1.093</v>
      </c>
      <c r="I320">
        <v>0.1714907131</v>
      </c>
      <c r="J320">
        <v>1.6759999999999999</v>
      </c>
      <c r="K320">
        <v>4.5850000000000002E-2</v>
      </c>
      <c r="L320">
        <v>3.12588</v>
      </c>
      <c r="M320">
        <v>3.1019999999999999E-2</v>
      </c>
      <c r="N320">
        <v>2.0369999999999999E-2</v>
      </c>
      <c r="O320" t="s">
        <v>7914</v>
      </c>
      <c r="P320">
        <v>12</v>
      </c>
      <c r="Q320" t="s">
        <v>49</v>
      </c>
      <c r="R320" t="s">
        <v>7915</v>
      </c>
      <c r="S320" t="s">
        <v>112</v>
      </c>
      <c r="T320" t="s">
        <v>7916</v>
      </c>
      <c r="U320" t="s">
        <v>7917</v>
      </c>
      <c r="V320" t="s">
        <v>32</v>
      </c>
      <c r="W320" t="s">
        <v>45</v>
      </c>
      <c r="X320" t="s">
        <v>44</v>
      </c>
      <c r="Y320" t="s">
        <v>45</v>
      </c>
      <c r="Z320" t="s">
        <v>45</v>
      </c>
      <c r="AA320">
        <v>0</v>
      </c>
      <c r="AB320">
        <f t="shared" si="4"/>
        <v>0</v>
      </c>
      <c r="AC320">
        <v>3402150</v>
      </c>
      <c r="AD320" t="s">
        <v>7913</v>
      </c>
    </row>
    <row r="321" spans="1:30" x14ac:dyDescent="0.25">
      <c r="A321">
        <v>2199</v>
      </c>
      <c r="B321">
        <v>3901333</v>
      </c>
      <c r="C321" t="s">
        <v>6760</v>
      </c>
      <c r="D321">
        <v>3901337</v>
      </c>
      <c r="E321">
        <v>1.169</v>
      </c>
      <c r="F321">
        <v>0.17826604434000001</v>
      </c>
      <c r="G321">
        <v>3901339</v>
      </c>
      <c r="H321">
        <v>0.497</v>
      </c>
      <c r="I321">
        <v>3.2304231160000002E-2</v>
      </c>
      <c r="J321">
        <v>2.351</v>
      </c>
      <c r="K321">
        <v>1.8579999999999999E-2</v>
      </c>
      <c r="L321">
        <v>3.0990099999999998</v>
      </c>
      <c r="M321">
        <v>4.6299999999999996E-3</v>
      </c>
      <c r="N321">
        <v>4.2300000000000003E-3</v>
      </c>
      <c r="O321" t="s">
        <v>6761</v>
      </c>
      <c r="P321">
        <v>20</v>
      </c>
      <c r="Q321" t="s">
        <v>28</v>
      </c>
      <c r="R321" t="s">
        <v>6762</v>
      </c>
      <c r="S321" t="s">
        <v>185</v>
      </c>
      <c r="T321" t="s">
        <v>6763</v>
      </c>
      <c r="U321" t="s">
        <v>6169</v>
      </c>
      <c r="V321" t="s">
        <v>32</v>
      </c>
      <c r="W321" t="s">
        <v>43</v>
      </c>
      <c r="X321" t="s">
        <v>44</v>
      </c>
      <c r="Y321" t="s">
        <v>45</v>
      </c>
      <c r="Z321" t="s">
        <v>45</v>
      </c>
      <c r="AA321">
        <v>0</v>
      </c>
      <c r="AB321">
        <f t="shared" si="4"/>
        <v>0</v>
      </c>
      <c r="AC321">
        <v>3901333</v>
      </c>
      <c r="AD321" t="s">
        <v>6760</v>
      </c>
    </row>
    <row r="322" spans="1:30" x14ac:dyDescent="0.25">
      <c r="A322">
        <v>2206</v>
      </c>
      <c r="B322">
        <v>3222128</v>
      </c>
      <c r="C322" t="s">
        <v>6764</v>
      </c>
      <c r="D322">
        <v>3222130</v>
      </c>
      <c r="E322">
        <v>0.38300000000000001</v>
      </c>
      <c r="F322">
        <v>4.1332623239999998E-2</v>
      </c>
      <c r="G322" t="s">
        <v>6765</v>
      </c>
      <c r="H322">
        <v>0.159</v>
      </c>
      <c r="I322" s="1">
        <v>1.1070749963999999E-5</v>
      </c>
      <c r="J322">
        <v>2.415</v>
      </c>
      <c r="K322">
        <v>0.14502999999999999</v>
      </c>
      <c r="L322">
        <v>3.08541</v>
      </c>
      <c r="M322">
        <v>3.4000000000000002E-4</v>
      </c>
      <c r="N322">
        <v>5.0099999999999997E-3</v>
      </c>
      <c r="O322" t="s">
        <v>6766</v>
      </c>
      <c r="P322">
        <v>9</v>
      </c>
      <c r="Q322" t="s">
        <v>28</v>
      </c>
      <c r="R322" t="s">
        <v>6767</v>
      </c>
      <c r="S322" t="s">
        <v>6768</v>
      </c>
      <c r="T322" t="s">
        <v>6769</v>
      </c>
      <c r="U322" t="s">
        <v>6770</v>
      </c>
      <c r="V322" t="s">
        <v>31</v>
      </c>
      <c r="W322" t="s">
        <v>32</v>
      </c>
      <c r="X322" t="s">
        <v>33</v>
      </c>
      <c r="Y322" t="s">
        <v>34</v>
      </c>
      <c r="Z322" t="s">
        <v>35</v>
      </c>
      <c r="AA322">
        <v>0</v>
      </c>
      <c r="AB322">
        <f t="shared" si="4"/>
        <v>1</v>
      </c>
      <c r="AC322">
        <v>3222128</v>
      </c>
      <c r="AD322" t="s">
        <v>6764</v>
      </c>
    </row>
    <row r="323" spans="1:30" x14ac:dyDescent="0.25">
      <c r="A323">
        <v>2208</v>
      </c>
      <c r="B323">
        <v>3404549</v>
      </c>
      <c r="C323" t="s">
        <v>7918</v>
      </c>
      <c r="D323">
        <v>3404552</v>
      </c>
      <c r="E323">
        <v>0.87</v>
      </c>
      <c r="F323">
        <v>0.36279454779999998</v>
      </c>
      <c r="G323">
        <v>3404557</v>
      </c>
      <c r="H323">
        <v>0.373</v>
      </c>
      <c r="I323">
        <v>2.8764367419999999E-2</v>
      </c>
      <c r="J323">
        <v>2.3290000000000002</v>
      </c>
      <c r="K323">
        <v>5.108E-2</v>
      </c>
      <c r="L323">
        <v>3.0824099999999999</v>
      </c>
      <c r="M323">
        <v>3.8129999999999997E-2</v>
      </c>
      <c r="N323">
        <v>2.3730000000000001E-2</v>
      </c>
      <c r="O323" t="s">
        <v>7919</v>
      </c>
      <c r="P323">
        <v>12</v>
      </c>
      <c r="Q323" t="s">
        <v>49</v>
      </c>
      <c r="R323" t="s">
        <v>7920</v>
      </c>
      <c r="S323" t="s">
        <v>224</v>
      </c>
      <c r="T323" t="s">
        <v>7921</v>
      </c>
      <c r="U323" t="s">
        <v>7922</v>
      </c>
      <c r="V323" t="s">
        <v>31</v>
      </c>
      <c r="W323" t="s">
        <v>31</v>
      </c>
      <c r="X323" t="s">
        <v>38</v>
      </c>
      <c r="Y323" t="s">
        <v>39</v>
      </c>
      <c r="Z323" t="s">
        <v>116</v>
      </c>
      <c r="AA323">
        <v>0</v>
      </c>
      <c r="AB323">
        <f t="shared" ref="AB323:AB386" si="5">IF(X323="Unclassified",0,1)</f>
        <v>1</v>
      </c>
      <c r="AC323">
        <v>3404549</v>
      </c>
      <c r="AD323" t="s">
        <v>7918</v>
      </c>
    </row>
    <row r="324" spans="1:30" x14ac:dyDescent="0.25">
      <c r="A324">
        <v>2212</v>
      </c>
      <c r="B324">
        <v>3247172</v>
      </c>
      <c r="C324" t="s">
        <v>7923</v>
      </c>
      <c r="D324">
        <v>3247173</v>
      </c>
      <c r="E324">
        <v>0.76800000000000002</v>
      </c>
      <c r="F324">
        <v>0.2452726928</v>
      </c>
      <c r="G324" t="s">
        <v>7924</v>
      </c>
      <c r="H324">
        <v>0.14699999999999999</v>
      </c>
      <c r="I324" s="1">
        <v>4.0243164359999998E-10</v>
      </c>
      <c r="J324">
        <v>5.2439999999999998</v>
      </c>
      <c r="K324">
        <v>1.435E-2</v>
      </c>
      <c r="L324">
        <v>3.0626600000000002</v>
      </c>
      <c r="M324">
        <v>4.4630000000000003E-2</v>
      </c>
      <c r="N324">
        <v>3.2399999999999998E-3</v>
      </c>
      <c r="O324" t="s">
        <v>7925</v>
      </c>
      <c r="P324">
        <v>10</v>
      </c>
      <c r="Q324" t="s">
        <v>49</v>
      </c>
      <c r="R324" t="s">
        <v>7926</v>
      </c>
      <c r="S324" t="s">
        <v>7154</v>
      </c>
      <c r="T324" t="s">
        <v>7927</v>
      </c>
      <c r="U324" t="s">
        <v>7928</v>
      </c>
      <c r="V324" t="s">
        <v>31</v>
      </c>
      <c r="W324" t="s">
        <v>31</v>
      </c>
      <c r="X324" t="s">
        <v>51</v>
      </c>
      <c r="Y324" t="s">
        <v>52</v>
      </c>
      <c r="Z324" t="s">
        <v>45</v>
      </c>
      <c r="AA324">
        <v>0</v>
      </c>
      <c r="AB324">
        <f t="shared" si="5"/>
        <v>1</v>
      </c>
      <c r="AC324">
        <v>3247172</v>
      </c>
      <c r="AD324" t="s">
        <v>7923</v>
      </c>
    </row>
    <row r="325" spans="1:30" x14ac:dyDescent="0.25">
      <c r="A325">
        <v>2215</v>
      </c>
      <c r="B325">
        <v>3255361</v>
      </c>
      <c r="C325" t="s">
        <v>7929</v>
      </c>
      <c r="D325">
        <v>3255363</v>
      </c>
      <c r="E325">
        <v>1.2110000000000001</v>
      </c>
      <c r="F325">
        <v>9.2461225600000002E-2</v>
      </c>
      <c r="G325">
        <v>3255379</v>
      </c>
      <c r="H325">
        <v>0.874</v>
      </c>
      <c r="I325">
        <v>9.2750610499999997E-2</v>
      </c>
      <c r="J325">
        <v>1.387</v>
      </c>
      <c r="K325">
        <v>6.4999999999999997E-3</v>
      </c>
      <c r="L325">
        <v>3.0571199999999998</v>
      </c>
      <c r="M325">
        <v>1.035E-2</v>
      </c>
      <c r="N325">
        <v>1.427E-2</v>
      </c>
      <c r="O325" t="s">
        <v>7930</v>
      </c>
      <c r="P325">
        <v>10</v>
      </c>
      <c r="Q325" t="s">
        <v>49</v>
      </c>
      <c r="R325" t="s">
        <v>7931</v>
      </c>
      <c r="S325" t="s">
        <v>84</v>
      </c>
      <c r="T325" t="s">
        <v>7932</v>
      </c>
      <c r="U325" t="s">
        <v>75</v>
      </c>
      <c r="V325" t="s">
        <v>31</v>
      </c>
      <c r="W325" t="s">
        <v>31</v>
      </c>
      <c r="X325" t="s">
        <v>51</v>
      </c>
      <c r="Y325" t="s">
        <v>52</v>
      </c>
      <c r="Z325" t="s">
        <v>45</v>
      </c>
      <c r="AA325">
        <v>0</v>
      </c>
      <c r="AB325">
        <f t="shared" si="5"/>
        <v>1</v>
      </c>
      <c r="AC325">
        <v>3255361</v>
      </c>
      <c r="AD325" t="s">
        <v>7929</v>
      </c>
    </row>
    <row r="326" spans="1:30" x14ac:dyDescent="0.25">
      <c r="A326">
        <v>2218</v>
      </c>
      <c r="B326">
        <v>3592196</v>
      </c>
      <c r="C326" t="s">
        <v>7933</v>
      </c>
      <c r="D326">
        <v>3592209</v>
      </c>
      <c r="E326">
        <v>1.2270000000000001</v>
      </c>
      <c r="F326">
        <v>0.12942091062</v>
      </c>
      <c r="G326">
        <v>3592198</v>
      </c>
      <c r="H326">
        <v>0.64800000000000002</v>
      </c>
      <c r="I326">
        <v>0.13864792200000001</v>
      </c>
      <c r="J326">
        <v>1.8939999999999999</v>
      </c>
      <c r="K326">
        <v>3.2419999999999997E-2</v>
      </c>
      <c r="L326">
        <v>3.0455100000000002</v>
      </c>
      <c r="M326">
        <v>3.9539999999999999E-2</v>
      </c>
      <c r="N326">
        <v>3.968E-2</v>
      </c>
      <c r="O326" t="s">
        <v>7934</v>
      </c>
      <c r="P326">
        <v>15</v>
      </c>
      <c r="Q326" t="s">
        <v>49</v>
      </c>
      <c r="R326" t="s">
        <v>7935</v>
      </c>
      <c r="S326" t="s">
        <v>7936</v>
      </c>
      <c r="T326" t="s">
        <v>7937</v>
      </c>
      <c r="U326" t="s">
        <v>151</v>
      </c>
      <c r="V326" t="s">
        <v>31</v>
      </c>
      <c r="W326" t="s">
        <v>31</v>
      </c>
      <c r="X326" t="s">
        <v>51</v>
      </c>
      <c r="Y326" t="s">
        <v>77</v>
      </c>
      <c r="Z326" t="s">
        <v>45</v>
      </c>
      <c r="AA326">
        <v>0</v>
      </c>
      <c r="AB326">
        <f t="shared" si="5"/>
        <v>1</v>
      </c>
      <c r="AC326">
        <v>3592196</v>
      </c>
      <c r="AD326" t="s">
        <v>7933</v>
      </c>
    </row>
    <row r="327" spans="1:30" x14ac:dyDescent="0.25">
      <c r="A327">
        <v>2224</v>
      </c>
      <c r="B327">
        <v>3111695</v>
      </c>
      <c r="C327" t="s">
        <v>7938</v>
      </c>
      <c r="D327">
        <v>3111699</v>
      </c>
      <c r="E327">
        <v>1.51</v>
      </c>
      <c r="F327">
        <v>3.4067351840000003E-2</v>
      </c>
      <c r="G327">
        <v>3111715</v>
      </c>
      <c r="H327">
        <v>0.73</v>
      </c>
      <c r="I327">
        <v>7.8243733080000002E-2</v>
      </c>
      <c r="J327">
        <v>2.0710000000000002</v>
      </c>
      <c r="K327">
        <v>2.1139999999999999E-2</v>
      </c>
      <c r="L327">
        <v>3.0328499999999998</v>
      </c>
      <c r="M327">
        <v>4.5199999999999997E-3</v>
      </c>
      <c r="N327">
        <v>4.1399999999999999E-2</v>
      </c>
      <c r="O327" t="s">
        <v>7939</v>
      </c>
      <c r="P327">
        <v>8</v>
      </c>
      <c r="Q327" t="s">
        <v>49</v>
      </c>
      <c r="R327" t="s">
        <v>7940</v>
      </c>
      <c r="S327" t="s">
        <v>30</v>
      </c>
      <c r="T327" t="s">
        <v>7941</v>
      </c>
      <c r="U327" t="s">
        <v>7922</v>
      </c>
      <c r="V327" t="s">
        <v>31</v>
      </c>
      <c r="W327" t="s">
        <v>31</v>
      </c>
      <c r="X327" t="s">
        <v>51</v>
      </c>
      <c r="Y327" t="s">
        <v>52</v>
      </c>
      <c r="Z327" t="s">
        <v>45</v>
      </c>
      <c r="AA327">
        <v>0</v>
      </c>
      <c r="AB327">
        <f t="shared" si="5"/>
        <v>1</v>
      </c>
      <c r="AC327">
        <v>3111695</v>
      </c>
      <c r="AD327" t="s">
        <v>7938</v>
      </c>
    </row>
    <row r="328" spans="1:30" x14ac:dyDescent="0.25">
      <c r="A328">
        <v>2240</v>
      </c>
      <c r="B328">
        <v>3393652</v>
      </c>
      <c r="C328" t="s">
        <v>7942</v>
      </c>
      <c r="D328">
        <v>3393656</v>
      </c>
      <c r="E328">
        <v>1.234</v>
      </c>
      <c r="F328">
        <v>7.3468688340000005E-2</v>
      </c>
      <c r="G328">
        <v>3393654</v>
      </c>
      <c r="H328">
        <v>0.76300000000000001</v>
      </c>
      <c r="I328">
        <v>0.2313521506</v>
      </c>
      <c r="J328">
        <v>1.617</v>
      </c>
      <c r="K328">
        <v>0.11726</v>
      </c>
      <c r="L328">
        <v>3.0052599999999998</v>
      </c>
      <c r="M328">
        <v>1.553E-2</v>
      </c>
      <c r="N328">
        <v>4.036E-2</v>
      </c>
      <c r="O328" t="s">
        <v>6194</v>
      </c>
      <c r="P328">
        <v>11</v>
      </c>
      <c r="Q328" t="s">
        <v>28</v>
      </c>
      <c r="R328" t="s">
        <v>7943</v>
      </c>
      <c r="S328" t="s">
        <v>7262</v>
      </c>
      <c r="T328" t="s">
        <v>7944</v>
      </c>
      <c r="U328" t="s">
        <v>141</v>
      </c>
      <c r="V328" t="s">
        <v>31</v>
      </c>
      <c r="W328" t="s">
        <v>32</v>
      </c>
      <c r="X328" t="s">
        <v>64</v>
      </c>
      <c r="Y328" t="s">
        <v>157</v>
      </c>
      <c r="Z328" t="s">
        <v>45</v>
      </c>
      <c r="AA328">
        <v>0</v>
      </c>
      <c r="AB328">
        <f t="shared" si="5"/>
        <v>1</v>
      </c>
      <c r="AC328">
        <v>3393652</v>
      </c>
      <c r="AD328" t="s">
        <v>7942</v>
      </c>
    </row>
    <row r="329" spans="1:30" x14ac:dyDescent="0.25">
      <c r="A329">
        <v>2246</v>
      </c>
      <c r="B329">
        <v>3077128</v>
      </c>
      <c r="C329" t="s">
        <v>7945</v>
      </c>
      <c r="D329">
        <v>3077153</v>
      </c>
      <c r="E329">
        <v>1.6950000000000001</v>
      </c>
      <c r="F329">
        <v>3.664394458E-3</v>
      </c>
      <c r="G329" t="s">
        <v>7946</v>
      </c>
      <c r="H329">
        <v>0.72299999999999998</v>
      </c>
      <c r="I329">
        <v>4.0574071959999999E-2</v>
      </c>
      <c r="J329">
        <v>2.3460000000000001</v>
      </c>
      <c r="K329">
        <v>1.9550000000000001E-2</v>
      </c>
      <c r="L329">
        <v>2.9837199999999999</v>
      </c>
      <c r="M329">
        <v>3.14E-3</v>
      </c>
      <c r="N329">
        <v>1.7239999999999998E-2</v>
      </c>
      <c r="O329" t="s">
        <v>6460</v>
      </c>
      <c r="P329">
        <v>7</v>
      </c>
      <c r="Q329" t="s">
        <v>28</v>
      </c>
      <c r="R329" t="s">
        <v>7947</v>
      </c>
      <c r="S329" t="s">
        <v>185</v>
      </c>
      <c r="T329" t="s">
        <v>7948</v>
      </c>
      <c r="U329" t="s">
        <v>7949</v>
      </c>
      <c r="V329" t="s">
        <v>31</v>
      </c>
      <c r="W329" t="s">
        <v>31</v>
      </c>
      <c r="X329" t="s">
        <v>51</v>
      </c>
      <c r="Y329" t="s">
        <v>52</v>
      </c>
      <c r="Z329" t="s">
        <v>45</v>
      </c>
      <c r="AA329">
        <v>0</v>
      </c>
      <c r="AB329">
        <f t="shared" si="5"/>
        <v>1</v>
      </c>
      <c r="AC329">
        <v>3077128</v>
      </c>
      <c r="AD329" t="s">
        <v>7945</v>
      </c>
    </row>
    <row r="330" spans="1:30" x14ac:dyDescent="0.25">
      <c r="A330">
        <v>2248</v>
      </c>
      <c r="B330">
        <v>3919834</v>
      </c>
      <c r="C330" t="s">
        <v>7950</v>
      </c>
      <c r="D330">
        <v>3919837</v>
      </c>
      <c r="E330">
        <v>1.39</v>
      </c>
      <c r="F330">
        <v>1.7872223578000002E-2</v>
      </c>
      <c r="G330">
        <v>3919839</v>
      </c>
      <c r="H330">
        <v>0.753</v>
      </c>
      <c r="I330">
        <v>0.13594062077999999</v>
      </c>
      <c r="J330">
        <v>1.845</v>
      </c>
      <c r="K330">
        <v>8.7500000000000008E-3</v>
      </c>
      <c r="L330">
        <v>2.9817999999999998</v>
      </c>
      <c r="M330">
        <v>2.282E-2</v>
      </c>
      <c r="N330">
        <v>2.9659999999999999E-2</v>
      </c>
      <c r="O330" t="s">
        <v>7951</v>
      </c>
      <c r="P330">
        <v>21</v>
      </c>
      <c r="Q330" t="s">
        <v>49</v>
      </c>
      <c r="R330" t="s">
        <v>7952</v>
      </c>
      <c r="S330" t="s">
        <v>134</v>
      </c>
      <c r="T330" t="s">
        <v>7953</v>
      </c>
      <c r="U330" t="s">
        <v>7451</v>
      </c>
      <c r="V330" t="s">
        <v>31</v>
      </c>
      <c r="W330" t="s">
        <v>31</v>
      </c>
      <c r="X330" t="s">
        <v>51</v>
      </c>
      <c r="Y330" t="s">
        <v>52</v>
      </c>
      <c r="Z330" t="s">
        <v>45</v>
      </c>
      <c r="AA330">
        <v>0</v>
      </c>
      <c r="AB330">
        <f t="shared" si="5"/>
        <v>1</v>
      </c>
      <c r="AC330">
        <v>3919834</v>
      </c>
      <c r="AD330" t="s">
        <v>7950</v>
      </c>
    </row>
    <row r="331" spans="1:30" x14ac:dyDescent="0.25">
      <c r="A331">
        <v>2266</v>
      </c>
      <c r="B331">
        <v>2429466</v>
      </c>
      <c r="C331" t="s">
        <v>7954</v>
      </c>
      <c r="D331">
        <v>2429490</v>
      </c>
      <c r="E331">
        <v>1.3129999999999999</v>
      </c>
      <c r="F331">
        <v>0.20049794939999999</v>
      </c>
      <c r="G331" t="s">
        <v>7955</v>
      </c>
      <c r="H331">
        <v>0.66300000000000003</v>
      </c>
      <c r="I331">
        <v>7.8396976680000004E-3</v>
      </c>
      <c r="J331">
        <v>1.98</v>
      </c>
      <c r="K331">
        <v>0.12485</v>
      </c>
      <c r="L331">
        <v>2.9316200000000001</v>
      </c>
      <c r="M331">
        <v>9.2300000000000004E-3</v>
      </c>
      <c r="N331">
        <v>3.057E-2</v>
      </c>
      <c r="O331" t="s">
        <v>7956</v>
      </c>
      <c r="P331">
        <v>1</v>
      </c>
      <c r="Q331" t="s">
        <v>28</v>
      </c>
      <c r="R331" t="s">
        <v>7957</v>
      </c>
      <c r="S331" t="s">
        <v>84</v>
      </c>
      <c r="T331" t="s">
        <v>7958</v>
      </c>
      <c r="U331" t="s">
        <v>7959</v>
      </c>
      <c r="V331" t="s">
        <v>31</v>
      </c>
      <c r="W331" t="s">
        <v>31</v>
      </c>
      <c r="X331" t="s">
        <v>51</v>
      </c>
      <c r="Y331" t="s">
        <v>52</v>
      </c>
      <c r="Z331" t="s">
        <v>45</v>
      </c>
      <c r="AA331">
        <v>0</v>
      </c>
      <c r="AB331">
        <f t="shared" si="5"/>
        <v>1</v>
      </c>
      <c r="AC331">
        <v>2429466</v>
      </c>
      <c r="AD331" t="s">
        <v>7954</v>
      </c>
    </row>
    <row r="332" spans="1:30" x14ac:dyDescent="0.25">
      <c r="A332">
        <v>2268</v>
      </c>
      <c r="B332">
        <v>3749795</v>
      </c>
      <c r="C332" t="s">
        <v>7960</v>
      </c>
      <c r="D332">
        <v>3749812</v>
      </c>
      <c r="E332">
        <v>1.516</v>
      </c>
      <c r="F332">
        <v>1.7604480905999999E-2</v>
      </c>
      <c r="G332">
        <v>3749809</v>
      </c>
      <c r="H332">
        <v>0.79500000000000004</v>
      </c>
      <c r="I332">
        <v>0.12106010666</v>
      </c>
      <c r="J332">
        <v>1.907</v>
      </c>
      <c r="K332">
        <v>1.417E-2</v>
      </c>
      <c r="L332">
        <v>2.9302600000000001</v>
      </c>
      <c r="M332">
        <v>2.1059999999999999E-2</v>
      </c>
      <c r="N332">
        <v>4.6899999999999997E-3</v>
      </c>
      <c r="O332" t="s">
        <v>7961</v>
      </c>
      <c r="P332">
        <v>17</v>
      </c>
      <c r="Q332" t="s">
        <v>28</v>
      </c>
      <c r="R332" t="s">
        <v>7962</v>
      </c>
      <c r="S332" t="s">
        <v>7387</v>
      </c>
      <c r="T332" t="s">
        <v>7963</v>
      </c>
      <c r="U332" t="s">
        <v>6475</v>
      </c>
      <c r="V332" t="s">
        <v>31</v>
      </c>
      <c r="W332" t="s">
        <v>31</v>
      </c>
      <c r="X332" t="s">
        <v>51</v>
      </c>
      <c r="Y332" t="s">
        <v>52</v>
      </c>
      <c r="Z332" t="s">
        <v>45</v>
      </c>
      <c r="AA332">
        <v>0</v>
      </c>
      <c r="AB332">
        <f t="shared" si="5"/>
        <v>1</v>
      </c>
      <c r="AC332">
        <v>3749795</v>
      </c>
      <c r="AD332" t="s">
        <v>7960</v>
      </c>
    </row>
    <row r="333" spans="1:30" x14ac:dyDescent="0.25">
      <c r="A333">
        <v>2271</v>
      </c>
      <c r="B333">
        <v>2440730</v>
      </c>
      <c r="C333" t="s">
        <v>7964</v>
      </c>
      <c r="D333">
        <v>2440743</v>
      </c>
      <c r="E333">
        <v>1.514</v>
      </c>
      <c r="F333">
        <v>7.3654901379999999E-2</v>
      </c>
      <c r="G333">
        <v>2440736</v>
      </c>
      <c r="H333">
        <v>0.75700000000000001</v>
      </c>
      <c r="I333">
        <v>0.18537883799999999</v>
      </c>
      <c r="J333">
        <v>2</v>
      </c>
      <c r="K333">
        <v>7.7229999999999993E-2</v>
      </c>
      <c r="L333">
        <v>2.9262000000000001</v>
      </c>
      <c r="M333">
        <v>3.3369999999999997E-2</v>
      </c>
      <c r="N333">
        <v>1.8319999999999999E-2</v>
      </c>
      <c r="O333" t="s">
        <v>7965</v>
      </c>
      <c r="P333">
        <v>1</v>
      </c>
      <c r="Q333" t="s">
        <v>28</v>
      </c>
      <c r="R333" t="s">
        <v>7966</v>
      </c>
      <c r="S333" t="s">
        <v>143</v>
      </c>
      <c r="T333" t="s">
        <v>7967</v>
      </c>
      <c r="U333" t="s">
        <v>126</v>
      </c>
      <c r="V333" t="s">
        <v>31</v>
      </c>
      <c r="W333" t="s">
        <v>31</v>
      </c>
      <c r="X333" t="s">
        <v>51</v>
      </c>
      <c r="Y333" t="s">
        <v>52</v>
      </c>
      <c r="Z333" t="s">
        <v>45</v>
      </c>
      <c r="AA333">
        <v>0</v>
      </c>
      <c r="AB333">
        <f t="shared" si="5"/>
        <v>1</v>
      </c>
      <c r="AC333">
        <v>2440730</v>
      </c>
      <c r="AD333" t="s">
        <v>7964</v>
      </c>
    </row>
    <row r="334" spans="1:30" x14ac:dyDescent="0.25">
      <c r="A334">
        <v>2287</v>
      </c>
      <c r="B334">
        <v>2656146</v>
      </c>
      <c r="C334" t="s">
        <v>7968</v>
      </c>
      <c r="D334" t="s">
        <v>7969</v>
      </c>
      <c r="E334">
        <v>1.153</v>
      </c>
      <c r="F334">
        <v>0.19298068535999999</v>
      </c>
      <c r="G334">
        <v>2656198</v>
      </c>
      <c r="H334">
        <v>0.73499999999999999</v>
      </c>
      <c r="I334">
        <v>0.15738010023999999</v>
      </c>
      <c r="J334">
        <v>1.57</v>
      </c>
      <c r="K334">
        <v>0.10722</v>
      </c>
      <c r="L334">
        <v>2.8747799999999999</v>
      </c>
      <c r="M334">
        <v>3.8629999999999998E-2</v>
      </c>
      <c r="N334">
        <v>4.6030000000000001E-2</v>
      </c>
      <c r="O334" t="s">
        <v>7970</v>
      </c>
      <c r="P334">
        <v>3</v>
      </c>
      <c r="Q334" t="s">
        <v>49</v>
      </c>
      <c r="R334" t="s">
        <v>7971</v>
      </c>
      <c r="S334" t="s">
        <v>7972</v>
      </c>
      <c r="T334" t="s">
        <v>7973</v>
      </c>
      <c r="U334" t="s">
        <v>7156</v>
      </c>
      <c r="V334" t="s">
        <v>31</v>
      </c>
      <c r="W334" t="s">
        <v>31</v>
      </c>
      <c r="X334" t="s">
        <v>33</v>
      </c>
      <c r="Y334" t="s">
        <v>71</v>
      </c>
      <c r="AA334">
        <v>0</v>
      </c>
      <c r="AB334">
        <f t="shared" si="5"/>
        <v>1</v>
      </c>
      <c r="AC334">
        <v>2656146</v>
      </c>
      <c r="AD334" t="s">
        <v>7968</v>
      </c>
    </row>
    <row r="335" spans="1:30" x14ac:dyDescent="0.25">
      <c r="A335">
        <v>2293</v>
      </c>
      <c r="B335">
        <v>3282601</v>
      </c>
      <c r="C335" t="s">
        <v>962</v>
      </c>
      <c r="D335" t="s">
        <v>7974</v>
      </c>
      <c r="E335">
        <v>4.1890000000000001</v>
      </c>
      <c r="F335">
        <v>9.7904362379999995E-3</v>
      </c>
      <c r="G335">
        <v>3282646</v>
      </c>
      <c r="H335">
        <v>1.641</v>
      </c>
      <c r="I335">
        <v>5.7520599259999999E-2</v>
      </c>
      <c r="J335">
        <v>2.552</v>
      </c>
      <c r="K335">
        <v>7.4480000000000005E-2</v>
      </c>
      <c r="L335">
        <v>2.8540199999999998</v>
      </c>
      <c r="M335">
        <v>2.0000000000000002E-5</v>
      </c>
      <c r="N335">
        <v>1.464E-2</v>
      </c>
      <c r="O335" t="s">
        <v>7975</v>
      </c>
      <c r="P335">
        <v>10</v>
      </c>
      <c r="Q335" t="s">
        <v>28</v>
      </c>
      <c r="R335" t="s">
        <v>7976</v>
      </c>
      <c r="S335" t="s">
        <v>7977</v>
      </c>
      <c r="T335" t="s">
        <v>7978</v>
      </c>
      <c r="U335" t="s">
        <v>229</v>
      </c>
      <c r="V335" t="s">
        <v>31</v>
      </c>
      <c r="W335" t="s">
        <v>31</v>
      </c>
      <c r="X335" t="s">
        <v>33</v>
      </c>
      <c r="Y335" t="s">
        <v>71</v>
      </c>
      <c r="AA335">
        <v>1</v>
      </c>
      <c r="AB335">
        <f t="shared" si="5"/>
        <v>1</v>
      </c>
      <c r="AC335">
        <v>3282601</v>
      </c>
      <c r="AD335" t="s">
        <v>962</v>
      </c>
    </row>
    <row r="336" spans="1:30" x14ac:dyDescent="0.25">
      <c r="A336">
        <v>2298</v>
      </c>
      <c r="B336">
        <v>2697863</v>
      </c>
      <c r="C336" t="s">
        <v>7979</v>
      </c>
      <c r="D336">
        <v>2697868</v>
      </c>
      <c r="E336">
        <v>1.097</v>
      </c>
      <c r="F336">
        <v>0.50013712840000002</v>
      </c>
      <c r="G336">
        <v>2697866</v>
      </c>
      <c r="H336">
        <v>6.7000000000000004E-2</v>
      </c>
      <c r="I336">
        <v>2.0994966399999999E-2</v>
      </c>
      <c r="J336">
        <v>16.056000000000001</v>
      </c>
      <c r="K336">
        <v>1.453E-2</v>
      </c>
      <c r="L336">
        <v>2.84578</v>
      </c>
      <c r="M336">
        <v>1.176E-2</v>
      </c>
      <c r="N336">
        <v>4.0000000000000003E-5</v>
      </c>
      <c r="O336" t="s">
        <v>7980</v>
      </c>
      <c r="P336">
        <v>3</v>
      </c>
      <c r="Q336" t="s">
        <v>28</v>
      </c>
      <c r="R336" t="s">
        <v>7981</v>
      </c>
      <c r="S336" t="s">
        <v>7154</v>
      </c>
      <c r="T336" t="s">
        <v>7982</v>
      </c>
      <c r="U336" t="s">
        <v>30</v>
      </c>
      <c r="V336" t="s">
        <v>32</v>
      </c>
      <c r="W336" t="s">
        <v>43</v>
      </c>
      <c r="X336" t="s">
        <v>44</v>
      </c>
      <c r="Y336" t="s">
        <v>45</v>
      </c>
      <c r="Z336" t="s">
        <v>45</v>
      </c>
      <c r="AA336">
        <v>0</v>
      </c>
      <c r="AB336">
        <f t="shared" si="5"/>
        <v>0</v>
      </c>
      <c r="AC336">
        <v>2697863</v>
      </c>
      <c r="AD336" t="s">
        <v>7979</v>
      </c>
    </row>
    <row r="337" spans="1:30" x14ac:dyDescent="0.25">
      <c r="A337">
        <v>2312</v>
      </c>
      <c r="B337">
        <v>3936887</v>
      </c>
      <c r="C337" t="s">
        <v>6771</v>
      </c>
      <c r="D337">
        <v>3936889</v>
      </c>
      <c r="E337">
        <v>1.117</v>
      </c>
      <c r="F337">
        <v>0.10102300496</v>
      </c>
      <c r="G337">
        <v>3936893</v>
      </c>
      <c r="H337">
        <v>0.50900000000000001</v>
      </c>
      <c r="I337">
        <v>3.5099572920000002E-2</v>
      </c>
      <c r="J337">
        <v>2.1960000000000002</v>
      </c>
      <c r="K337">
        <v>1.6299999999999999E-2</v>
      </c>
      <c r="L337">
        <v>2.8130700000000002</v>
      </c>
      <c r="M337">
        <v>2.6199999999999999E-3</v>
      </c>
      <c r="N337">
        <v>6.62E-3</v>
      </c>
      <c r="O337" t="s">
        <v>6772</v>
      </c>
      <c r="P337">
        <v>22</v>
      </c>
      <c r="Q337" t="s">
        <v>49</v>
      </c>
      <c r="R337" t="s">
        <v>6773</v>
      </c>
      <c r="S337" t="s">
        <v>176</v>
      </c>
      <c r="T337" t="s">
        <v>6774</v>
      </c>
      <c r="U337" t="s">
        <v>6775</v>
      </c>
      <c r="V337" t="s">
        <v>31</v>
      </c>
      <c r="W337" t="s">
        <v>31</v>
      </c>
      <c r="X337" t="s">
        <v>51</v>
      </c>
      <c r="Y337" t="s">
        <v>52</v>
      </c>
      <c r="Z337" t="s">
        <v>45</v>
      </c>
      <c r="AA337">
        <v>0</v>
      </c>
      <c r="AB337">
        <f t="shared" si="5"/>
        <v>1</v>
      </c>
      <c r="AC337">
        <v>3936887</v>
      </c>
      <c r="AD337" t="s">
        <v>6771</v>
      </c>
    </row>
    <row r="338" spans="1:30" x14ac:dyDescent="0.25">
      <c r="A338">
        <v>2372</v>
      </c>
      <c r="B338">
        <v>2955556</v>
      </c>
      <c r="C338" t="s">
        <v>7983</v>
      </c>
      <c r="D338">
        <v>2955592</v>
      </c>
      <c r="E338">
        <v>1.204</v>
      </c>
      <c r="F338">
        <v>0.10525188194</v>
      </c>
      <c r="G338">
        <v>2955617</v>
      </c>
      <c r="H338">
        <v>0.84</v>
      </c>
      <c r="I338">
        <v>0.15398666486000001</v>
      </c>
      <c r="J338">
        <v>1.4339999999999999</v>
      </c>
      <c r="K338">
        <v>8.6499999999999994E-2</v>
      </c>
      <c r="L338">
        <v>2.6711</v>
      </c>
      <c r="M338">
        <v>3.7420000000000002E-2</v>
      </c>
      <c r="N338">
        <v>2.9860000000000001E-2</v>
      </c>
      <c r="O338" t="s">
        <v>7984</v>
      </c>
      <c r="P338">
        <v>6</v>
      </c>
      <c r="Q338" t="s">
        <v>28</v>
      </c>
      <c r="R338" t="s">
        <v>7985</v>
      </c>
      <c r="S338" t="s">
        <v>260</v>
      </c>
      <c r="T338" t="s">
        <v>7986</v>
      </c>
      <c r="U338" t="s">
        <v>6396</v>
      </c>
      <c r="V338" t="s">
        <v>31</v>
      </c>
      <c r="W338" t="s">
        <v>31</v>
      </c>
      <c r="X338" t="s">
        <v>51</v>
      </c>
      <c r="Y338" t="s">
        <v>77</v>
      </c>
      <c r="Z338" t="s">
        <v>45</v>
      </c>
      <c r="AA338">
        <v>0</v>
      </c>
      <c r="AB338">
        <f t="shared" si="5"/>
        <v>1</v>
      </c>
      <c r="AC338">
        <v>2955556</v>
      </c>
      <c r="AD338" t="s">
        <v>7983</v>
      </c>
    </row>
    <row r="339" spans="1:30" x14ac:dyDescent="0.25">
      <c r="A339">
        <v>2393</v>
      </c>
      <c r="B339">
        <v>3259019</v>
      </c>
      <c r="C339" t="s">
        <v>6776</v>
      </c>
      <c r="D339">
        <v>3259035</v>
      </c>
      <c r="E339">
        <v>2.7989999999999999</v>
      </c>
      <c r="F339">
        <v>4.4542954320000001E-2</v>
      </c>
      <c r="G339">
        <v>3259045</v>
      </c>
      <c r="H339">
        <v>1.294</v>
      </c>
      <c r="I339">
        <v>6.7463659140000007E-2</v>
      </c>
      <c r="J339">
        <v>2.1629999999999998</v>
      </c>
      <c r="K339">
        <v>0.10509</v>
      </c>
      <c r="L339">
        <v>2.6185499999999999</v>
      </c>
      <c r="M339">
        <v>4.8999999999999998E-4</v>
      </c>
      <c r="N339">
        <v>8.9200000000000008E-3</v>
      </c>
      <c r="O339" t="s">
        <v>6639</v>
      </c>
      <c r="P339">
        <v>10</v>
      </c>
      <c r="Q339" t="s">
        <v>49</v>
      </c>
      <c r="R339" t="s">
        <v>6777</v>
      </c>
      <c r="S339" t="s">
        <v>134</v>
      </c>
      <c r="T339" t="s">
        <v>6778</v>
      </c>
      <c r="U339" t="s">
        <v>6354</v>
      </c>
      <c r="V339" t="s">
        <v>32</v>
      </c>
      <c r="W339" t="s">
        <v>43</v>
      </c>
      <c r="X339" t="s">
        <v>44</v>
      </c>
      <c r="Y339" t="s">
        <v>45</v>
      </c>
      <c r="Z339" t="s">
        <v>45</v>
      </c>
      <c r="AA339">
        <v>0</v>
      </c>
      <c r="AB339">
        <f t="shared" si="5"/>
        <v>0</v>
      </c>
      <c r="AC339">
        <v>3259019</v>
      </c>
      <c r="AD339" t="s">
        <v>6776</v>
      </c>
    </row>
    <row r="340" spans="1:30" x14ac:dyDescent="0.25">
      <c r="A340">
        <v>2407</v>
      </c>
      <c r="B340">
        <v>2634153</v>
      </c>
      <c r="C340" t="s">
        <v>7987</v>
      </c>
      <c r="D340">
        <v>2634204</v>
      </c>
      <c r="E340">
        <v>2.3029999999999999</v>
      </c>
      <c r="F340">
        <v>3.5259105860000001E-2</v>
      </c>
      <c r="G340">
        <v>2634218</v>
      </c>
      <c r="H340">
        <v>1.151</v>
      </c>
      <c r="I340">
        <v>0.3176326538</v>
      </c>
      <c r="J340">
        <v>2</v>
      </c>
      <c r="K340">
        <v>0.12620000000000001</v>
      </c>
      <c r="L340">
        <v>2.59626</v>
      </c>
      <c r="M340">
        <v>1.0959999999999999E-2</v>
      </c>
      <c r="N340">
        <v>5.8999999999999999E-3</v>
      </c>
      <c r="O340" t="s">
        <v>7988</v>
      </c>
      <c r="P340">
        <v>3</v>
      </c>
      <c r="Q340" t="s">
        <v>49</v>
      </c>
      <c r="R340" t="s">
        <v>7989</v>
      </c>
      <c r="S340" t="s">
        <v>7422</v>
      </c>
      <c r="T340" t="s">
        <v>7990</v>
      </c>
      <c r="U340" t="s">
        <v>7991</v>
      </c>
      <c r="V340" t="s">
        <v>31</v>
      </c>
      <c r="W340" t="s">
        <v>31</v>
      </c>
      <c r="X340" t="s">
        <v>51</v>
      </c>
      <c r="Y340" t="s">
        <v>52</v>
      </c>
      <c r="Z340" t="s">
        <v>45</v>
      </c>
      <c r="AA340">
        <v>0</v>
      </c>
      <c r="AB340">
        <f t="shared" si="5"/>
        <v>1</v>
      </c>
      <c r="AC340">
        <v>2634153</v>
      </c>
      <c r="AD340" t="s">
        <v>7987</v>
      </c>
    </row>
    <row r="341" spans="1:30" x14ac:dyDescent="0.25">
      <c r="A341">
        <v>2414</v>
      </c>
      <c r="B341">
        <v>3399678</v>
      </c>
      <c r="C341" t="s">
        <v>7992</v>
      </c>
      <c r="D341">
        <v>3399692</v>
      </c>
      <c r="E341">
        <v>1.476</v>
      </c>
      <c r="F341">
        <v>5.3917021199999998E-2</v>
      </c>
      <c r="G341">
        <v>3399685</v>
      </c>
      <c r="H341">
        <v>0.74</v>
      </c>
      <c r="I341">
        <v>0.213103915</v>
      </c>
      <c r="J341">
        <v>1.9950000000000001</v>
      </c>
      <c r="K341">
        <v>1.35E-2</v>
      </c>
      <c r="L341">
        <v>2.5731199999999999</v>
      </c>
      <c r="M341">
        <v>9.0500000000000008E-3</v>
      </c>
      <c r="N341">
        <v>4.8899999999999999E-2</v>
      </c>
      <c r="O341" t="s">
        <v>7993</v>
      </c>
      <c r="P341">
        <v>11</v>
      </c>
      <c r="Q341" t="s">
        <v>28</v>
      </c>
      <c r="R341" t="s">
        <v>7994</v>
      </c>
      <c r="S341" t="s">
        <v>149</v>
      </c>
      <c r="T341" t="s">
        <v>7995</v>
      </c>
      <c r="U341" t="s">
        <v>92</v>
      </c>
      <c r="V341" t="s">
        <v>32</v>
      </c>
      <c r="W341" t="s">
        <v>43</v>
      </c>
      <c r="X341" t="s">
        <v>44</v>
      </c>
      <c r="Y341" t="s">
        <v>45</v>
      </c>
      <c r="Z341" t="s">
        <v>45</v>
      </c>
      <c r="AA341">
        <v>0</v>
      </c>
      <c r="AB341">
        <f t="shared" si="5"/>
        <v>0</v>
      </c>
      <c r="AC341">
        <v>3399678</v>
      </c>
      <c r="AD341" t="s">
        <v>7992</v>
      </c>
    </row>
    <row r="342" spans="1:30" x14ac:dyDescent="0.25">
      <c r="A342">
        <v>2423</v>
      </c>
      <c r="B342">
        <v>3911485</v>
      </c>
      <c r="C342" t="s">
        <v>271</v>
      </c>
      <c r="D342">
        <v>3911515</v>
      </c>
      <c r="E342">
        <v>1.2430000000000001</v>
      </c>
      <c r="F342">
        <v>0.16852878160000001</v>
      </c>
      <c r="G342" t="s">
        <v>7996</v>
      </c>
      <c r="H342">
        <v>0.379</v>
      </c>
      <c r="I342" s="1">
        <v>5.6795024300000001E-6</v>
      </c>
      <c r="J342">
        <v>3.274</v>
      </c>
      <c r="K342">
        <v>9.2499999999999995E-3</v>
      </c>
      <c r="L342">
        <v>2.53355</v>
      </c>
      <c r="M342">
        <v>2.0000000000000002E-5</v>
      </c>
      <c r="N342">
        <v>4.3709999999999999E-2</v>
      </c>
      <c r="O342" t="s">
        <v>272</v>
      </c>
      <c r="P342">
        <v>20</v>
      </c>
      <c r="Q342" t="s">
        <v>28</v>
      </c>
      <c r="R342" t="s">
        <v>273</v>
      </c>
      <c r="S342" t="s">
        <v>61</v>
      </c>
      <c r="T342" t="s">
        <v>7997</v>
      </c>
      <c r="U342" t="s">
        <v>7998</v>
      </c>
      <c r="V342" t="s">
        <v>31</v>
      </c>
      <c r="W342" t="s">
        <v>31</v>
      </c>
      <c r="X342" t="s">
        <v>51</v>
      </c>
      <c r="Y342" t="s">
        <v>77</v>
      </c>
      <c r="Z342" t="s">
        <v>45</v>
      </c>
      <c r="AA342">
        <v>1</v>
      </c>
      <c r="AB342">
        <f t="shared" si="5"/>
        <v>1</v>
      </c>
      <c r="AC342">
        <v>3911485</v>
      </c>
      <c r="AD342" t="s">
        <v>271</v>
      </c>
    </row>
    <row r="343" spans="1:30" x14ac:dyDescent="0.25">
      <c r="A343">
        <v>2427</v>
      </c>
      <c r="B343">
        <v>3496409</v>
      </c>
      <c r="C343" t="s">
        <v>7999</v>
      </c>
      <c r="D343">
        <v>3496412</v>
      </c>
      <c r="E343">
        <v>0.875</v>
      </c>
      <c r="F343">
        <v>0.53491738799999999</v>
      </c>
      <c r="G343" t="s">
        <v>8000</v>
      </c>
      <c r="H343">
        <v>0.16200000000000001</v>
      </c>
      <c r="I343">
        <v>6.8035392E-3</v>
      </c>
      <c r="J343">
        <v>5.3860000000000001</v>
      </c>
      <c r="K343">
        <v>3.2009999999999997E-2</v>
      </c>
      <c r="L343">
        <v>2.5249999999999999</v>
      </c>
      <c r="M343">
        <v>7.5799999999999999E-3</v>
      </c>
      <c r="N343">
        <v>2.0879999999999999E-2</v>
      </c>
      <c r="O343" t="s">
        <v>8001</v>
      </c>
      <c r="P343">
        <v>13</v>
      </c>
      <c r="Q343" t="s">
        <v>49</v>
      </c>
      <c r="R343" t="s">
        <v>8002</v>
      </c>
      <c r="S343" t="s">
        <v>8003</v>
      </c>
      <c r="T343" t="s">
        <v>8004</v>
      </c>
      <c r="U343" t="s">
        <v>8005</v>
      </c>
      <c r="V343" t="s">
        <v>31</v>
      </c>
      <c r="W343" t="s">
        <v>31</v>
      </c>
      <c r="X343" t="s">
        <v>33</v>
      </c>
      <c r="Y343" t="s">
        <v>34</v>
      </c>
      <c r="AA343">
        <v>0</v>
      </c>
      <c r="AB343">
        <f t="shared" si="5"/>
        <v>1</v>
      </c>
      <c r="AC343">
        <v>3496409</v>
      </c>
      <c r="AD343" t="s">
        <v>7999</v>
      </c>
    </row>
    <row r="344" spans="1:30" x14ac:dyDescent="0.25">
      <c r="A344">
        <v>2430</v>
      </c>
      <c r="B344">
        <v>3544525</v>
      </c>
      <c r="C344" t="s">
        <v>6779</v>
      </c>
      <c r="D344" t="s">
        <v>6780</v>
      </c>
      <c r="E344">
        <v>2.097</v>
      </c>
      <c r="F344" s="1">
        <v>4.1884071700000003E-5</v>
      </c>
      <c r="G344">
        <v>3544532</v>
      </c>
      <c r="H344">
        <v>1.1279999999999999</v>
      </c>
      <c r="I344">
        <v>9.4157773959999996E-2</v>
      </c>
      <c r="J344">
        <v>1.86</v>
      </c>
      <c r="K344">
        <v>4.8349999999999997E-2</v>
      </c>
      <c r="L344">
        <v>2.5151699999999999</v>
      </c>
      <c r="M344">
        <v>6.2E-4</v>
      </c>
      <c r="N344">
        <v>3.2000000000000003E-4</v>
      </c>
      <c r="O344" t="s">
        <v>6781</v>
      </c>
      <c r="P344">
        <v>14</v>
      </c>
      <c r="Q344" t="s">
        <v>49</v>
      </c>
      <c r="R344" t="s">
        <v>6782</v>
      </c>
      <c r="S344" t="s">
        <v>6783</v>
      </c>
      <c r="T344" t="s">
        <v>6784</v>
      </c>
      <c r="U344" t="s">
        <v>6785</v>
      </c>
      <c r="V344" t="s">
        <v>31</v>
      </c>
      <c r="W344" t="s">
        <v>31</v>
      </c>
      <c r="X344" t="s">
        <v>51</v>
      </c>
      <c r="Y344" t="s">
        <v>77</v>
      </c>
      <c r="Z344" t="s">
        <v>45</v>
      </c>
      <c r="AA344">
        <v>0</v>
      </c>
      <c r="AB344">
        <f t="shared" si="5"/>
        <v>1</v>
      </c>
      <c r="AC344">
        <v>3544525</v>
      </c>
      <c r="AD344" t="s">
        <v>6779</v>
      </c>
    </row>
    <row r="345" spans="1:30" x14ac:dyDescent="0.25">
      <c r="A345">
        <v>2439</v>
      </c>
      <c r="B345">
        <v>2489606</v>
      </c>
      <c r="C345" t="s">
        <v>4026</v>
      </c>
      <c r="D345">
        <v>2489616</v>
      </c>
      <c r="E345">
        <v>1.353</v>
      </c>
      <c r="F345">
        <v>0.14991817694000001</v>
      </c>
      <c r="G345" t="s">
        <v>8006</v>
      </c>
      <c r="H345">
        <v>0.60899999999999999</v>
      </c>
      <c r="I345">
        <v>6.0631548400000004E-3</v>
      </c>
      <c r="J345">
        <v>2.222</v>
      </c>
      <c r="K345">
        <v>9.1E-4</v>
      </c>
      <c r="L345">
        <v>2.4973999999999998</v>
      </c>
      <c r="M345">
        <v>1.73E-3</v>
      </c>
      <c r="N345">
        <v>2.2349999999999998E-2</v>
      </c>
      <c r="O345" t="s">
        <v>8007</v>
      </c>
      <c r="P345">
        <v>2</v>
      </c>
      <c r="Q345" t="s">
        <v>49</v>
      </c>
      <c r="R345" t="s">
        <v>8008</v>
      </c>
      <c r="S345" t="s">
        <v>260</v>
      </c>
      <c r="T345" t="s">
        <v>8009</v>
      </c>
      <c r="U345" t="s">
        <v>8010</v>
      </c>
      <c r="V345" t="s">
        <v>31</v>
      </c>
      <c r="W345" t="s">
        <v>31</v>
      </c>
      <c r="X345" t="s">
        <v>51</v>
      </c>
      <c r="Y345" t="s">
        <v>52</v>
      </c>
      <c r="Z345" t="s">
        <v>45</v>
      </c>
      <c r="AA345">
        <v>1</v>
      </c>
      <c r="AB345">
        <f t="shared" si="5"/>
        <v>1</v>
      </c>
      <c r="AC345">
        <v>2489606</v>
      </c>
      <c r="AD345" t="s">
        <v>4026</v>
      </c>
    </row>
    <row r="346" spans="1:30" x14ac:dyDescent="0.25">
      <c r="A346">
        <v>2448</v>
      </c>
      <c r="B346">
        <v>3031345</v>
      </c>
      <c r="C346" t="s">
        <v>6786</v>
      </c>
      <c r="D346">
        <v>3031354</v>
      </c>
      <c r="E346">
        <v>1.22</v>
      </c>
      <c r="F346">
        <v>0.15802132822000001</v>
      </c>
      <c r="G346">
        <v>3031357</v>
      </c>
      <c r="H346">
        <v>0.752</v>
      </c>
      <c r="I346">
        <v>3.9794422359999998E-2</v>
      </c>
      <c r="J346">
        <v>1.623</v>
      </c>
      <c r="K346">
        <v>5.1119999999999999E-2</v>
      </c>
      <c r="L346">
        <v>2.4747300000000001</v>
      </c>
      <c r="M346">
        <v>8.4700000000000001E-3</v>
      </c>
      <c r="N346">
        <v>9.3900000000000008E-3</v>
      </c>
      <c r="O346" t="s">
        <v>6787</v>
      </c>
      <c r="P346">
        <v>7</v>
      </c>
      <c r="Q346" t="s">
        <v>49</v>
      </c>
      <c r="R346" t="s">
        <v>6788</v>
      </c>
      <c r="S346" t="s">
        <v>6789</v>
      </c>
      <c r="T346" t="s">
        <v>6790</v>
      </c>
      <c r="U346" t="s">
        <v>122</v>
      </c>
      <c r="V346" t="s">
        <v>31</v>
      </c>
      <c r="W346" t="s">
        <v>32</v>
      </c>
      <c r="X346" t="s">
        <v>64</v>
      </c>
      <c r="Y346" t="s">
        <v>157</v>
      </c>
      <c r="Z346" t="s">
        <v>45</v>
      </c>
      <c r="AA346">
        <v>0</v>
      </c>
      <c r="AB346">
        <f t="shared" si="5"/>
        <v>1</v>
      </c>
      <c r="AC346">
        <v>3031345</v>
      </c>
      <c r="AD346" t="s">
        <v>6786</v>
      </c>
    </row>
    <row r="347" spans="1:30" x14ac:dyDescent="0.25">
      <c r="A347">
        <v>2467</v>
      </c>
      <c r="B347">
        <v>2420790</v>
      </c>
      <c r="C347" t="s">
        <v>8011</v>
      </c>
      <c r="D347">
        <v>2420804</v>
      </c>
      <c r="E347">
        <v>1.546</v>
      </c>
      <c r="F347">
        <v>5.5310585080000002E-2</v>
      </c>
      <c r="G347" t="s">
        <v>8012</v>
      </c>
      <c r="H347">
        <v>0.876</v>
      </c>
      <c r="I347">
        <v>0.27195018980000002</v>
      </c>
      <c r="J347">
        <v>1.7649999999999999</v>
      </c>
      <c r="K347">
        <v>2.5520000000000001E-2</v>
      </c>
      <c r="L347">
        <v>2.42395</v>
      </c>
      <c r="M347">
        <v>8.0300000000000007E-3</v>
      </c>
      <c r="N347">
        <v>3.7240000000000002E-2</v>
      </c>
      <c r="O347" t="s">
        <v>8013</v>
      </c>
      <c r="P347">
        <v>1</v>
      </c>
      <c r="Q347" t="s">
        <v>28</v>
      </c>
      <c r="R347" t="s">
        <v>8014</v>
      </c>
      <c r="S347" t="s">
        <v>56</v>
      </c>
      <c r="T347" t="s">
        <v>8015</v>
      </c>
      <c r="U347" t="s">
        <v>8016</v>
      </c>
      <c r="V347" t="s">
        <v>31</v>
      </c>
      <c r="W347" t="s">
        <v>31</v>
      </c>
      <c r="X347" t="s">
        <v>51</v>
      </c>
      <c r="Y347" t="s">
        <v>52</v>
      </c>
      <c r="Z347" t="s">
        <v>45</v>
      </c>
      <c r="AA347">
        <v>0</v>
      </c>
      <c r="AB347">
        <f t="shared" si="5"/>
        <v>1</v>
      </c>
      <c r="AC347">
        <v>2420790</v>
      </c>
      <c r="AD347" t="s">
        <v>8011</v>
      </c>
    </row>
    <row r="348" spans="1:30" x14ac:dyDescent="0.25">
      <c r="A348">
        <v>2468</v>
      </c>
      <c r="B348">
        <v>2341645</v>
      </c>
      <c r="C348" t="s">
        <v>8017</v>
      </c>
      <c r="D348">
        <v>2341657</v>
      </c>
      <c r="E348">
        <v>1.149</v>
      </c>
      <c r="F348">
        <v>0.17634049698000001</v>
      </c>
      <c r="G348">
        <v>2341647</v>
      </c>
      <c r="H348">
        <v>0.70699999999999996</v>
      </c>
      <c r="I348">
        <v>3.9163081920000002E-2</v>
      </c>
      <c r="J348">
        <v>1.625</v>
      </c>
      <c r="K348">
        <v>1.907E-2</v>
      </c>
      <c r="L348">
        <v>2.4236599999999999</v>
      </c>
      <c r="M348">
        <v>2.9399999999999999E-2</v>
      </c>
      <c r="N348">
        <v>3.9390000000000001E-2</v>
      </c>
      <c r="O348" t="s">
        <v>8018</v>
      </c>
      <c r="P348">
        <v>1</v>
      </c>
      <c r="Q348" t="s">
        <v>49</v>
      </c>
      <c r="R348" t="s">
        <v>8019</v>
      </c>
      <c r="S348" t="s">
        <v>30</v>
      </c>
      <c r="T348" t="s">
        <v>8020</v>
      </c>
      <c r="U348" t="s">
        <v>127</v>
      </c>
      <c r="V348" t="s">
        <v>31</v>
      </c>
      <c r="W348" t="s">
        <v>31</v>
      </c>
      <c r="X348" t="s">
        <v>51</v>
      </c>
      <c r="Y348" t="s">
        <v>77</v>
      </c>
      <c r="Z348" t="s">
        <v>45</v>
      </c>
      <c r="AA348">
        <v>0</v>
      </c>
      <c r="AB348">
        <f t="shared" si="5"/>
        <v>1</v>
      </c>
      <c r="AC348">
        <v>2341645</v>
      </c>
      <c r="AD348" t="s">
        <v>8017</v>
      </c>
    </row>
    <row r="349" spans="1:30" x14ac:dyDescent="0.25">
      <c r="A349">
        <v>2480</v>
      </c>
      <c r="B349">
        <v>3282463</v>
      </c>
      <c r="C349" t="s">
        <v>8021</v>
      </c>
      <c r="D349">
        <v>3282499</v>
      </c>
      <c r="E349">
        <v>1.113</v>
      </c>
      <c r="F349">
        <v>0.15537773148</v>
      </c>
      <c r="G349">
        <v>3282498</v>
      </c>
      <c r="H349">
        <v>0.627</v>
      </c>
      <c r="I349">
        <v>1.0419990113999999E-2</v>
      </c>
      <c r="J349">
        <v>1.776</v>
      </c>
      <c r="K349">
        <v>1.2199999999999999E-3</v>
      </c>
      <c r="L349">
        <v>2.39161</v>
      </c>
      <c r="M349">
        <v>1.4789999999999999E-2</v>
      </c>
      <c r="N349">
        <v>1.3050000000000001E-2</v>
      </c>
      <c r="O349" t="s">
        <v>8022</v>
      </c>
      <c r="P349">
        <v>10</v>
      </c>
      <c r="Q349" t="s">
        <v>28</v>
      </c>
      <c r="R349" t="s">
        <v>8023</v>
      </c>
      <c r="S349" t="s">
        <v>112</v>
      </c>
      <c r="T349" t="s">
        <v>8024</v>
      </c>
      <c r="U349" t="s">
        <v>6341</v>
      </c>
      <c r="V349" t="s">
        <v>32</v>
      </c>
      <c r="W349" t="s">
        <v>43</v>
      </c>
      <c r="X349" t="s">
        <v>44</v>
      </c>
      <c r="Y349" t="s">
        <v>45</v>
      </c>
      <c r="Z349" t="s">
        <v>45</v>
      </c>
      <c r="AA349">
        <v>0</v>
      </c>
      <c r="AB349">
        <f t="shared" si="5"/>
        <v>0</v>
      </c>
      <c r="AC349">
        <v>3282463</v>
      </c>
      <c r="AD349" t="s">
        <v>8021</v>
      </c>
    </row>
    <row r="350" spans="1:30" x14ac:dyDescent="0.25">
      <c r="A350">
        <v>2486</v>
      </c>
      <c r="B350">
        <v>2358393</v>
      </c>
      <c r="C350" t="s">
        <v>6791</v>
      </c>
      <c r="D350" t="s">
        <v>6792</v>
      </c>
      <c r="E350">
        <v>1.35</v>
      </c>
      <c r="F350">
        <v>1.8762079803999999E-2</v>
      </c>
      <c r="G350" t="s">
        <v>6793</v>
      </c>
      <c r="H350">
        <v>0.52400000000000002</v>
      </c>
      <c r="I350" s="1">
        <v>7.3922269659999999E-6</v>
      </c>
      <c r="J350">
        <v>2.5750000000000002</v>
      </c>
      <c r="K350">
        <v>2.486E-2</v>
      </c>
      <c r="L350">
        <v>2.3798699999999999</v>
      </c>
      <c r="M350">
        <v>1.0000000000000001E-5</v>
      </c>
      <c r="N350">
        <v>1.49E-3</v>
      </c>
      <c r="O350" t="s">
        <v>6794</v>
      </c>
      <c r="P350">
        <v>1</v>
      </c>
      <c r="Q350" t="s">
        <v>49</v>
      </c>
      <c r="R350" t="s">
        <v>6795</v>
      </c>
      <c r="S350" t="s">
        <v>6796</v>
      </c>
      <c r="T350" t="s">
        <v>6797</v>
      </c>
      <c r="U350" t="s">
        <v>6798</v>
      </c>
      <c r="V350" t="s">
        <v>31</v>
      </c>
      <c r="W350" t="s">
        <v>31</v>
      </c>
      <c r="X350" t="s">
        <v>38</v>
      </c>
      <c r="Y350" t="s">
        <v>39</v>
      </c>
      <c r="Z350" t="s">
        <v>116</v>
      </c>
      <c r="AA350">
        <v>0</v>
      </c>
      <c r="AB350">
        <f t="shared" si="5"/>
        <v>1</v>
      </c>
      <c r="AC350">
        <v>2358393</v>
      </c>
      <c r="AD350" t="s">
        <v>6791</v>
      </c>
    </row>
    <row r="351" spans="1:30" x14ac:dyDescent="0.25">
      <c r="A351">
        <v>2491</v>
      </c>
      <c r="B351">
        <v>3980643</v>
      </c>
      <c r="C351" t="s">
        <v>8025</v>
      </c>
      <c r="D351">
        <v>3980652</v>
      </c>
      <c r="E351">
        <v>1.5760000000000001</v>
      </c>
      <c r="F351">
        <v>0.25127037320000001</v>
      </c>
      <c r="G351" t="s">
        <v>8026</v>
      </c>
      <c r="H351">
        <v>0.57799999999999996</v>
      </c>
      <c r="I351">
        <v>3.7363923239999998E-3</v>
      </c>
      <c r="J351">
        <v>2.7269999999999999</v>
      </c>
      <c r="K351">
        <v>6.6930000000000003E-2</v>
      </c>
      <c r="L351">
        <v>2.3708499999999999</v>
      </c>
      <c r="M351">
        <v>1.8500000000000001E-3</v>
      </c>
      <c r="N351">
        <v>1.7899999999999999E-2</v>
      </c>
      <c r="O351" t="s">
        <v>8027</v>
      </c>
      <c r="P351" t="s">
        <v>194</v>
      </c>
      <c r="Q351" t="s">
        <v>49</v>
      </c>
      <c r="R351" t="s">
        <v>8028</v>
      </c>
      <c r="S351" t="s">
        <v>236</v>
      </c>
      <c r="T351" t="s">
        <v>8029</v>
      </c>
      <c r="U351" t="s">
        <v>8030</v>
      </c>
      <c r="V351" t="s">
        <v>31</v>
      </c>
      <c r="W351" t="s">
        <v>31</v>
      </c>
      <c r="X351" t="s">
        <v>33</v>
      </c>
      <c r="Y351" t="s">
        <v>34</v>
      </c>
      <c r="AA351">
        <v>0</v>
      </c>
      <c r="AB351">
        <f t="shared" si="5"/>
        <v>1</v>
      </c>
      <c r="AC351">
        <v>3980643</v>
      </c>
      <c r="AD351" t="s">
        <v>8025</v>
      </c>
    </row>
    <row r="352" spans="1:30" x14ac:dyDescent="0.25">
      <c r="A352">
        <v>2498</v>
      </c>
      <c r="B352">
        <v>2760632</v>
      </c>
      <c r="C352" t="s">
        <v>8031</v>
      </c>
      <c r="D352">
        <v>2760645</v>
      </c>
      <c r="E352">
        <v>1.53</v>
      </c>
      <c r="F352">
        <v>0.11180163404</v>
      </c>
      <c r="G352" t="s">
        <v>8032</v>
      </c>
      <c r="H352">
        <v>0.88600000000000001</v>
      </c>
      <c r="I352">
        <v>0.26755710119999998</v>
      </c>
      <c r="J352">
        <v>1.726</v>
      </c>
      <c r="K352">
        <v>4.0910000000000002E-2</v>
      </c>
      <c r="L352">
        <v>2.3578000000000001</v>
      </c>
      <c r="M352">
        <v>3.0030000000000001E-2</v>
      </c>
      <c r="N352">
        <v>3.2070000000000001E-2</v>
      </c>
      <c r="O352" t="s">
        <v>8033</v>
      </c>
      <c r="P352">
        <v>4</v>
      </c>
      <c r="Q352" t="s">
        <v>28</v>
      </c>
      <c r="R352" t="s">
        <v>8034</v>
      </c>
      <c r="S352" t="s">
        <v>61</v>
      </c>
      <c r="T352" t="s">
        <v>8035</v>
      </c>
      <c r="U352" t="s">
        <v>8036</v>
      </c>
      <c r="V352" t="s">
        <v>31</v>
      </c>
      <c r="W352" t="s">
        <v>31</v>
      </c>
      <c r="X352" t="s">
        <v>33</v>
      </c>
      <c r="Y352" t="s">
        <v>34</v>
      </c>
      <c r="AA352">
        <v>0</v>
      </c>
      <c r="AB352">
        <f t="shared" si="5"/>
        <v>1</v>
      </c>
      <c r="AC352">
        <v>2760632</v>
      </c>
      <c r="AD352" t="s">
        <v>8031</v>
      </c>
    </row>
    <row r="353" spans="1:30" x14ac:dyDescent="0.25">
      <c r="A353">
        <v>2507</v>
      </c>
      <c r="B353">
        <v>2801694</v>
      </c>
      <c r="C353" t="s">
        <v>6799</v>
      </c>
      <c r="D353">
        <v>2801706</v>
      </c>
      <c r="E353">
        <v>3.7240000000000002</v>
      </c>
      <c r="F353">
        <v>2.0255498340000001E-2</v>
      </c>
      <c r="G353">
        <v>2801699</v>
      </c>
      <c r="H353">
        <v>1.1379999999999999</v>
      </c>
      <c r="I353">
        <v>0.50170047220000002</v>
      </c>
      <c r="J353">
        <v>3.2719999999999998</v>
      </c>
      <c r="K353">
        <v>2.6769999999999999E-2</v>
      </c>
      <c r="L353">
        <v>2.3297300000000001</v>
      </c>
      <c r="M353">
        <v>8.1099999999999992E-3</v>
      </c>
      <c r="N353">
        <v>5.0000000000000001E-4</v>
      </c>
      <c r="O353" t="s">
        <v>6800</v>
      </c>
      <c r="P353">
        <v>5</v>
      </c>
      <c r="Q353" t="s">
        <v>49</v>
      </c>
      <c r="R353" t="s">
        <v>6801</v>
      </c>
      <c r="S353" t="s">
        <v>6802</v>
      </c>
      <c r="T353" t="s">
        <v>6803</v>
      </c>
      <c r="U353" t="s">
        <v>6552</v>
      </c>
      <c r="V353" t="s">
        <v>31</v>
      </c>
      <c r="W353" t="s">
        <v>31</v>
      </c>
      <c r="X353" t="s">
        <v>51</v>
      </c>
      <c r="Y353" t="s">
        <v>77</v>
      </c>
      <c r="Z353" t="s">
        <v>45</v>
      </c>
      <c r="AA353">
        <v>0</v>
      </c>
      <c r="AB353">
        <f t="shared" si="5"/>
        <v>1</v>
      </c>
      <c r="AC353">
        <v>2801694</v>
      </c>
      <c r="AD353" t="s">
        <v>6799</v>
      </c>
    </row>
    <row r="354" spans="1:30" x14ac:dyDescent="0.25">
      <c r="A354">
        <v>2549</v>
      </c>
      <c r="B354">
        <v>3371964</v>
      </c>
      <c r="C354" t="s">
        <v>1210</v>
      </c>
      <c r="D354" t="s">
        <v>8037</v>
      </c>
      <c r="E354">
        <v>0.81599999999999995</v>
      </c>
      <c r="F354">
        <v>1.4911519595999999E-2</v>
      </c>
      <c r="G354" t="s">
        <v>8038</v>
      </c>
      <c r="H354">
        <v>0.53</v>
      </c>
      <c r="I354" s="1">
        <v>5.4397332719999997E-5</v>
      </c>
      <c r="J354">
        <v>1.54</v>
      </c>
      <c r="K354">
        <v>7.1279999999999996E-2</v>
      </c>
      <c r="L354">
        <v>2.2360699999999998</v>
      </c>
      <c r="M354">
        <v>0</v>
      </c>
      <c r="N354">
        <v>4.4330000000000001E-2</v>
      </c>
      <c r="O354" t="s">
        <v>8039</v>
      </c>
      <c r="P354">
        <v>11</v>
      </c>
      <c r="Q354" t="s">
        <v>28</v>
      </c>
      <c r="R354" t="s">
        <v>8040</v>
      </c>
      <c r="S354" t="s">
        <v>8041</v>
      </c>
      <c r="T354" t="s">
        <v>8042</v>
      </c>
      <c r="U354" t="s">
        <v>8043</v>
      </c>
      <c r="V354" t="s">
        <v>31</v>
      </c>
      <c r="W354" t="s">
        <v>31</v>
      </c>
      <c r="X354" t="s">
        <v>33</v>
      </c>
      <c r="Y354" t="s">
        <v>71</v>
      </c>
      <c r="AA354">
        <v>1</v>
      </c>
      <c r="AB354">
        <f t="shared" si="5"/>
        <v>1</v>
      </c>
      <c r="AC354">
        <v>3371964</v>
      </c>
      <c r="AD354" t="s">
        <v>1210</v>
      </c>
    </row>
    <row r="355" spans="1:30" x14ac:dyDescent="0.25">
      <c r="A355">
        <v>2579</v>
      </c>
      <c r="B355">
        <v>3129304</v>
      </c>
      <c r="C355" t="s">
        <v>8044</v>
      </c>
      <c r="D355">
        <v>3129313</v>
      </c>
      <c r="E355">
        <v>1.659</v>
      </c>
      <c r="F355">
        <v>8.4122992440000002E-2</v>
      </c>
      <c r="G355">
        <v>3129319</v>
      </c>
      <c r="H355">
        <v>0.73299999999999998</v>
      </c>
      <c r="I355">
        <v>2.140553354E-2</v>
      </c>
      <c r="J355">
        <v>2.2629999999999999</v>
      </c>
      <c r="K355">
        <v>3.6889999999999999E-2</v>
      </c>
      <c r="L355">
        <v>2.1775199999999999</v>
      </c>
      <c r="M355">
        <v>1.5910000000000001E-2</v>
      </c>
      <c r="N355">
        <v>1.2789999999999999E-2</v>
      </c>
      <c r="O355" t="s">
        <v>8045</v>
      </c>
      <c r="P355">
        <v>8</v>
      </c>
      <c r="Q355" t="s">
        <v>28</v>
      </c>
      <c r="R355" t="s">
        <v>8046</v>
      </c>
      <c r="S355" t="s">
        <v>7771</v>
      </c>
      <c r="T355" t="s">
        <v>8047</v>
      </c>
      <c r="U355" t="s">
        <v>7652</v>
      </c>
      <c r="V355" t="s">
        <v>32</v>
      </c>
      <c r="W355" t="s">
        <v>43</v>
      </c>
      <c r="X355" t="s">
        <v>44</v>
      </c>
      <c r="Y355" t="s">
        <v>45</v>
      </c>
      <c r="Z355" t="s">
        <v>45</v>
      </c>
      <c r="AA355">
        <v>0</v>
      </c>
      <c r="AB355">
        <f t="shared" si="5"/>
        <v>0</v>
      </c>
      <c r="AC355">
        <v>3129304</v>
      </c>
      <c r="AD355" t="s">
        <v>8044</v>
      </c>
    </row>
    <row r="356" spans="1:30" x14ac:dyDescent="0.25">
      <c r="A356">
        <v>2584</v>
      </c>
      <c r="B356">
        <v>3977590</v>
      </c>
      <c r="C356" t="s">
        <v>8048</v>
      </c>
      <c r="D356">
        <v>3977592</v>
      </c>
      <c r="E356">
        <v>1.149</v>
      </c>
      <c r="F356">
        <v>0.28536739100000003</v>
      </c>
      <c r="G356">
        <v>3977597</v>
      </c>
      <c r="H356">
        <v>0.46899999999999997</v>
      </c>
      <c r="I356">
        <v>1.2062262654000001E-2</v>
      </c>
      <c r="J356">
        <v>2.4510000000000001</v>
      </c>
      <c r="K356">
        <v>1.485E-2</v>
      </c>
      <c r="L356">
        <v>2.1668099999999999</v>
      </c>
      <c r="M356">
        <v>2.4240000000000001E-2</v>
      </c>
      <c r="N356">
        <v>3.2000000000000003E-4</v>
      </c>
      <c r="O356" t="s">
        <v>8049</v>
      </c>
      <c r="P356" t="s">
        <v>194</v>
      </c>
      <c r="Q356" t="s">
        <v>49</v>
      </c>
      <c r="R356" t="s">
        <v>8050</v>
      </c>
      <c r="S356" t="s">
        <v>6354</v>
      </c>
      <c r="T356" t="s">
        <v>8051</v>
      </c>
      <c r="U356" t="s">
        <v>8052</v>
      </c>
      <c r="V356" t="s">
        <v>31</v>
      </c>
      <c r="W356" t="s">
        <v>31</v>
      </c>
      <c r="X356" t="s">
        <v>51</v>
      </c>
      <c r="Y356" t="s">
        <v>52</v>
      </c>
      <c r="Z356" t="s">
        <v>45</v>
      </c>
      <c r="AA356">
        <v>0</v>
      </c>
      <c r="AB356">
        <f t="shared" si="5"/>
        <v>1</v>
      </c>
      <c r="AC356">
        <v>3977590</v>
      </c>
      <c r="AD356" t="s">
        <v>8048</v>
      </c>
    </row>
    <row r="357" spans="1:30" x14ac:dyDescent="0.25">
      <c r="A357">
        <v>2589</v>
      </c>
      <c r="B357">
        <v>3881160</v>
      </c>
      <c r="C357" t="s">
        <v>6804</v>
      </c>
      <c r="D357" t="s">
        <v>6805</v>
      </c>
      <c r="E357">
        <v>0.83899999999999997</v>
      </c>
      <c r="F357">
        <v>3.86222539E-2</v>
      </c>
      <c r="G357">
        <v>3881172</v>
      </c>
      <c r="H357">
        <v>0.436</v>
      </c>
      <c r="I357">
        <v>4.06276083E-2</v>
      </c>
      <c r="J357">
        <v>1.925</v>
      </c>
      <c r="K357">
        <v>6.2039999999999998E-2</v>
      </c>
      <c r="L357">
        <v>2.1456300000000001</v>
      </c>
      <c r="M357">
        <v>1.0000000000000001E-5</v>
      </c>
      <c r="N357">
        <v>8.6800000000000002E-3</v>
      </c>
      <c r="O357" t="s">
        <v>6806</v>
      </c>
      <c r="P357">
        <v>20</v>
      </c>
      <c r="Q357" t="s">
        <v>49</v>
      </c>
      <c r="R357" t="s">
        <v>6807</v>
      </c>
      <c r="S357" t="s">
        <v>6808</v>
      </c>
      <c r="T357" t="s">
        <v>6809</v>
      </c>
      <c r="U357" t="s">
        <v>6169</v>
      </c>
      <c r="V357" t="s">
        <v>31</v>
      </c>
      <c r="W357" t="s">
        <v>31</v>
      </c>
      <c r="X357" t="s">
        <v>51</v>
      </c>
      <c r="Y357" t="s">
        <v>77</v>
      </c>
      <c r="Z357" t="s">
        <v>45</v>
      </c>
      <c r="AA357">
        <v>0</v>
      </c>
      <c r="AB357">
        <f t="shared" si="5"/>
        <v>1</v>
      </c>
      <c r="AC357">
        <v>3881160</v>
      </c>
      <c r="AD357" t="s">
        <v>6804</v>
      </c>
    </row>
    <row r="358" spans="1:30" x14ac:dyDescent="0.25">
      <c r="A358">
        <v>2598</v>
      </c>
      <c r="B358">
        <v>3088486</v>
      </c>
      <c r="C358" t="s">
        <v>8053</v>
      </c>
      <c r="D358">
        <v>3088490</v>
      </c>
      <c r="E358">
        <v>3.3479999999999999</v>
      </c>
      <c r="F358">
        <v>2.7390030360000001E-2</v>
      </c>
      <c r="G358">
        <v>3088489</v>
      </c>
      <c r="H358">
        <v>1.0780000000000001</v>
      </c>
      <c r="I358">
        <v>0.4178566044</v>
      </c>
      <c r="J358">
        <v>3.1059999999999999</v>
      </c>
      <c r="K358">
        <v>3.0339999999999999E-2</v>
      </c>
      <c r="L358">
        <v>2.1162899999999998</v>
      </c>
      <c r="M358">
        <v>1.925E-2</v>
      </c>
      <c r="N358">
        <v>7.3800000000000003E-3</v>
      </c>
      <c r="O358" t="s">
        <v>8054</v>
      </c>
      <c r="P358">
        <v>8</v>
      </c>
      <c r="Q358" t="s">
        <v>49</v>
      </c>
      <c r="R358" t="s">
        <v>8055</v>
      </c>
      <c r="S358" t="s">
        <v>84</v>
      </c>
      <c r="T358" t="s">
        <v>8056</v>
      </c>
      <c r="U358" t="s">
        <v>7378</v>
      </c>
      <c r="V358" t="s">
        <v>31</v>
      </c>
      <c r="W358" t="s">
        <v>31</v>
      </c>
      <c r="X358" t="s">
        <v>51</v>
      </c>
      <c r="Y358" t="s">
        <v>77</v>
      </c>
      <c r="Z358" t="s">
        <v>45</v>
      </c>
      <c r="AA358">
        <v>0</v>
      </c>
      <c r="AB358">
        <f t="shared" si="5"/>
        <v>1</v>
      </c>
      <c r="AC358">
        <v>3088486</v>
      </c>
      <c r="AD358" t="s">
        <v>8053</v>
      </c>
    </row>
    <row r="359" spans="1:30" x14ac:dyDescent="0.25">
      <c r="A359">
        <v>2627</v>
      </c>
      <c r="B359">
        <v>2458629</v>
      </c>
      <c r="C359" t="s">
        <v>8057</v>
      </c>
      <c r="D359">
        <v>2458639</v>
      </c>
      <c r="E359">
        <v>1.3720000000000001</v>
      </c>
      <c r="F359">
        <v>2.1979410479999999E-2</v>
      </c>
      <c r="G359">
        <v>2458633</v>
      </c>
      <c r="H359">
        <v>0.76900000000000002</v>
      </c>
      <c r="I359">
        <v>7.0717292639999998E-2</v>
      </c>
      <c r="J359">
        <v>1.784</v>
      </c>
      <c r="K359">
        <v>1.051E-2</v>
      </c>
      <c r="L359">
        <v>2.06732</v>
      </c>
      <c r="M359">
        <v>9.2300000000000004E-3</v>
      </c>
      <c r="N359">
        <v>4.5600000000000002E-2</v>
      </c>
      <c r="O359" t="s">
        <v>8058</v>
      </c>
      <c r="P359">
        <v>1</v>
      </c>
      <c r="Q359" t="s">
        <v>28</v>
      </c>
      <c r="R359" t="s">
        <v>8059</v>
      </c>
      <c r="S359" t="s">
        <v>151</v>
      </c>
      <c r="T359" t="s">
        <v>8060</v>
      </c>
      <c r="U359" t="s">
        <v>92</v>
      </c>
      <c r="V359" t="s">
        <v>31</v>
      </c>
      <c r="W359" t="s">
        <v>31</v>
      </c>
      <c r="X359" t="s">
        <v>51</v>
      </c>
      <c r="Y359" t="s">
        <v>52</v>
      </c>
      <c r="Z359" t="s">
        <v>45</v>
      </c>
      <c r="AA359">
        <v>0</v>
      </c>
      <c r="AB359">
        <f t="shared" si="5"/>
        <v>1</v>
      </c>
      <c r="AC359">
        <v>2458629</v>
      </c>
      <c r="AD359" t="s">
        <v>8057</v>
      </c>
    </row>
    <row r="360" spans="1:30" x14ac:dyDescent="0.25">
      <c r="A360">
        <v>2635</v>
      </c>
      <c r="B360">
        <v>3980522</v>
      </c>
      <c r="C360" t="s">
        <v>8061</v>
      </c>
      <c r="D360" t="s">
        <v>8062</v>
      </c>
      <c r="E360">
        <v>1.3819999999999999</v>
      </c>
      <c r="F360">
        <v>6.1140852959999997E-3</v>
      </c>
      <c r="G360">
        <v>3980532</v>
      </c>
      <c r="H360">
        <v>0.85599999999999998</v>
      </c>
      <c r="I360">
        <v>0.11703903554</v>
      </c>
      <c r="J360">
        <v>1.615</v>
      </c>
      <c r="K360">
        <v>5.8770000000000003E-2</v>
      </c>
      <c r="L360">
        <v>2.0445500000000001</v>
      </c>
      <c r="M360">
        <v>8.3000000000000001E-3</v>
      </c>
      <c r="N360">
        <v>1.1860000000000001E-2</v>
      </c>
      <c r="O360" t="s">
        <v>8063</v>
      </c>
      <c r="P360" t="s">
        <v>194</v>
      </c>
      <c r="Q360" t="s">
        <v>49</v>
      </c>
      <c r="R360" t="s">
        <v>8064</v>
      </c>
      <c r="S360" t="s">
        <v>8065</v>
      </c>
      <c r="T360" t="s">
        <v>8066</v>
      </c>
      <c r="U360" t="s">
        <v>30</v>
      </c>
      <c r="V360" t="s">
        <v>31</v>
      </c>
      <c r="W360" t="s">
        <v>31</v>
      </c>
      <c r="X360" t="s">
        <v>33</v>
      </c>
      <c r="Y360" t="s">
        <v>71</v>
      </c>
      <c r="AA360">
        <v>0</v>
      </c>
      <c r="AB360">
        <f t="shared" si="5"/>
        <v>1</v>
      </c>
      <c r="AC360">
        <v>3980522</v>
      </c>
      <c r="AD360" t="s">
        <v>8061</v>
      </c>
    </row>
    <row r="361" spans="1:30" x14ac:dyDescent="0.25">
      <c r="A361">
        <v>2637</v>
      </c>
      <c r="B361">
        <v>2507173</v>
      </c>
      <c r="C361" t="s">
        <v>8067</v>
      </c>
      <c r="D361">
        <v>2507181</v>
      </c>
      <c r="E361">
        <v>2.0470000000000002</v>
      </c>
      <c r="F361">
        <v>4.7383173959999997E-2</v>
      </c>
      <c r="G361">
        <v>2507180</v>
      </c>
      <c r="H361">
        <v>1.1240000000000001</v>
      </c>
      <c r="I361">
        <v>2.2026229979999999E-2</v>
      </c>
      <c r="J361">
        <v>1.821</v>
      </c>
      <c r="K361">
        <v>8.9959999999999998E-2</v>
      </c>
      <c r="L361">
        <v>2.0421200000000002</v>
      </c>
      <c r="M361">
        <v>2.8E-3</v>
      </c>
      <c r="N361">
        <v>1.455E-2</v>
      </c>
      <c r="O361" t="s">
        <v>8068</v>
      </c>
      <c r="P361">
        <v>2</v>
      </c>
      <c r="Q361" t="s">
        <v>49</v>
      </c>
      <c r="R361" t="s">
        <v>8069</v>
      </c>
      <c r="S361" t="s">
        <v>132</v>
      </c>
      <c r="T361" t="s">
        <v>8070</v>
      </c>
      <c r="U361" t="s">
        <v>172</v>
      </c>
      <c r="V361" t="s">
        <v>32</v>
      </c>
      <c r="W361" t="s">
        <v>43</v>
      </c>
      <c r="X361" t="s">
        <v>44</v>
      </c>
      <c r="Y361" t="s">
        <v>45</v>
      </c>
      <c r="Z361" t="s">
        <v>45</v>
      </c>
      <c r="AA361">
        <v>0</v>
      </c>
      <c r="AB361">
        <f t="shared" si="5"/>
        <v>0</v>
      </c>
      <c r="AC361">
        <v>2507173</v>
      </c>
      <c r="AD361" t="s">
        <v>8067</v>
      </c>
    </row>
    <row r="362" spans="1:30" x14ac:dyDescent="0.25">
      <c r="A362">
        <v>2655</v>
      </c>
      <c r="B362">
        <v>2690776</v>
      </c>
      <c r="C362" t="s">
        <v>8071</v>
      </c>
      <c r="D362" t="s">
        <v>8072</v>
      </c>
      <c r="E362">
        <v>1.575</v>
      </c>
      <c r="F362">
        <v>8.8240486240000002E-3</v>
      </c>
      <c r="G362">
        <v>2690802</v>
      </c>
      <c r="H362">
        <v>0.46200000000000002</v>
      </c>
      <c r="I362">
        <v>1.2907462636000001E-3</v>
      </c>
      <c r="J362">
        <v>3.411</v>
      </c>
      <c r="K362">
        <v>1.0499999999999999E-3</v>
      </c>
      <c r="L362">
        <v>2.0085299999999999</v>
      </c>
      <c r="M362">
        <v>2.5799999999999998E-3</v>
      </c>
      <c r="N362">
        <v>2.2009999999999998E-2</v>
      </c>
      <c r="O362" t="s">
        <v>8073</v>
      </c>
      <c r="P362">
        <v>3</v>
      </c>
      <c r="Q362" t="s">
        <v>28</v>
      </c>
      <c r="R362" t="s">
        <v>8074</v>
      </c>
      <c r="S362" t="s">
        <v>8075</v>
      </c>
      <c r="T362" t="s">
        <v>8076</v>
      </c>
      <c r="U362" t="s">
        <v>229</v>
      </c>
      <c r="V362" t="s">
        <v>31</v>
      </c>
      <c r="W362" t="s">
        <v>31</v>
      </c>
      <c r="X362" t="s">
        <v>33</v>
      </c>
      <c r="Y362" t="s">
        <v>71</v>
      </c>
      <c r="AA362">
        <v>0</v>
      </c>
      <c r="AB362">
        <f t="shared" si="5"/>
        <v>1</v>
      </c>
      <c r="AC362">
        <v>2690776</v>
      </c>
      <c r="AD362" t="s">
        <v>8071</v>
      </c>
    </row>
    <row r="363" spans="1:30" x14ac:dyDescent="0.25">
      <c r="A363">
        <v>2663</v>
      </c>
      <c r="B363">
        <v>3077168</v>
      </c>
      <c r="C363" t="s">
        <v>6810</v>
      </c>
      <c r="D363" t="s">
        <v>6811</v>
      </c>
      <c r="E363">
        <v>1.43</v>
      </c>
      <c r="F363" s="1">
        <v>6.7625464920000004E-5</v>
      </c>
      <c r="G363">
        <v>3077185</v>
      </c>
      <c r="H363">
        <v>0.69099999999999995</v>
      </c>
      <c r="I363">
        <v>1.3515717922000001E-2</v>
      </c>
      <c r="J363">
        <v>2.069</v>
      </c>
      <c r="K363">
        <v>5.1999999999999995E-4</v>
      </c>
      <c r="L363">
        <v>1.9906900000000001</v>
      </c>
      <c r="M363">
        <v>9.7999999999999997E-4</v>
      </c>
      <c r="N363">
        <v>3.7100000000000002E-3</v>
      </c>
      <c r="O363" t="s">
        <v>6812</v>
      </c>
      <c r="P363">
        <v>7</v>
      </c>
      <c r="Q363" t="s">
        <v>28</v>
      </c>
      <c r="R363" t="s">
        <v>6813</v>
      </c>
      <c r="S363" t="s">
        <v>6814</v>
      </c>
      <c r="T363" t="s">
        <v>6815</v>
      </c>
      <c r="U363" t="s">
        <v>214</v>
      </c>
      <c r="V363" t="s">
        <v>31</v>
      </c>
      <c r="W363" t="s">
        <v>31</v>
      </c>
      <c r="X363" t="s">
        <v>33</v>
      </c>
      <c r="Y363" t="s">
        <v>71</v>
      </c>
      <c r="AA363">
        <v>0</v>
      </c>
      <c r="AB363">
        <f t="shared" si="5"/>
        <v>1</v>
      </c>
      <c r="AC363">
        <v>3077168</v>
      </c>
      <c r="AD363" t="s">
        <v>6810</v>
      </c>
    </row>
    <row r="364" spans="1:30" x14ac:dyDescent="0.25">
      <c r="A364">
        <v>2713</v>
      </c>
      <c r="B364">
        <v>2659521</v>
      </c>
      <c r="C364" t="s">
        <v>2604</v>
      </c>
      <c r="D364" t="s">
        <v>8077</v>
      </c>
      <c r="E364">
        <v>2.5230000000000001</v>
      </c>
      <c r="F364" s="1">
        <v>5.7033232299999997E-5</v>
      </c>
      <c r="G364">
        <v>2659543</v>
      </c>
      <c r="H364">
        <v>1.228</v>
      </c>
      <c r="I364">
        <v>6.7957054119999999E-2</v>
      </c>
      <c r="J364">
        <v>2.0539999999999998</v>
      </c>
      <c r="K364">
        <v>6.2199999999999998E-3</v>
      </c>
      <c r="L364">
        <v>1.86225</v>
      </c>
      <c r="M364">
        <v>6.9999999999999999E-4</v>
      </c>
      <c r="N364">
        <v>3.8219999999999997E-2</v>
      </c>
      <c r="O364" t="s">
        <v>8078</v>
      </c>
      <c r="P364">
        <v>3</v>
      </c>
      <c r="Q364" t="s">
        <v>49</v>
      </c>
      <c r="R364" t="s">
        <v>8079</v>
      </c>
      <c r="S364" t="s">
        <v>8080</v>
      </c>
      <c r="T364" t="s">
        <v>8081</v>
      </c>
      <c r="U364" t="s">
        <v>7808</v>
      </c>
      <c r="V364" t="s">
        <v>31</v>
      </c>
      <c r="W364" t="s">
        <v>32</v>
      </c>
      <c r="X364" t="s">
        <v>33</v>
      </c>
      <c r="Y364" t="s">
        <v>71</v>
      </c>
      <c r="Z364" t="s">
        <v>35</v>
      </c>
      <c r="AA364">
        <v>1</v>
      </c>
      <c r="AB364">
        <f t="shared" si="5"/>
        <v>1</v>
      </c>
      <c r="AC364">
        <v>2659521</v>
      </c>
      <c r="AD364" t="s">
        <v>2604</v>
      </c>
    </row>
    <row r="365" spans="1:30" x14ac:dyDescent="0.25">
      <c r="A365">
        <v>2719</v>
      </c>
      <c r="B365">
        <v>3249886</v>
      </c>
      <c r="C365" t="s">
        <v>8082</v>
      </c>
      <c r="D365">
        <v>3249902</v>
      </c>
      <c r="E365">
        <v>1.9790000000000001</v>
      </c>
      <c r="F365">
        <v>9.6634791459999994E-2</v>
      </c>
      <c r="G365">
        <v>3249909</v>
      </c>
      <c r="H365">
        <v>0.71399999999999997</v>
      </c>
      <c r="I365">
        <v>0.25108390380000001</v>
      </c>
      <c r="J365">
        <v>2.77</v>
      </c>
      <c r="K365">
        <v>2.69E-2</v>
      </c>
      <c r="L365">
        <v>1.8513599999999999</v>
      </c>
      <c r="M365">
        <v>3.2419999999999997E-2</v>
      </c>
      <c r="N365">
        <v>4.3729999999999998E-2</v>
      </c>
      <c r="O365" t="s">
        <v>8083</v>
      </c>
      <c r="P365">
        <v>10</v>
      </c>
      <c r="Q365" t="s">
        <v>49</v>
      </c>
      <c r="R365" t="s">
        <v>8084</v>
      </c>
      <c r="S365" t="s">
        <v>30</v>
      </c>
      <c r="T365" t="s">
        <v>8085</v>
      </c>
      <c r="U365" t="s">
        <v>8086</v>
      </c>
      <c r="V365" t="s">
        <v>32</v>
      </c>
      <c r="W365" t="s">
        <v>43</v>
      </c>
      <c r="X365" t="s">
        <v>44</v>
      </c>
      <c r="Y365" t="s">
        <v>45</v>
      </c>
      <c r="Z365" t="s">
        <v>45</v>
      </c>
      <c r="AA365">
        <v>0</v>
      </c>
      <c r="AB365">
        <f t="shared" si="5"/>
        <v>0</v>
      </c>
      <c r="AC365">
        <v>3249886</v>
      </c>
      <c r="AD365" t="s">
        <v>8082</v>
      </c>
    </row>
    <row r="366" spans="1:30" x14ac:dyDescent="0.25">
      <c r="A366">
        <v>2730</v>
      </c>
      <c r="B366">
        <v>2346625</v>
      </c>
      <c r="C366" t="s">
        <v>6816</v>
      </c>
      <c r="D366" t="s">
        <v>6817</v>
      </c>
      <c r="E366">
        <v>4.9969999999999999</v>
      </c>
      <c r="F366" s="1">
        <v>2.770478938E-7</v>
      </c>
      <c r="G366">
        <v>2346630</v>
      </c>
      <c r="H366">
        <v>2.2970000000000002</v>
      </c>
      <c r="I366">
        <v>3.5874991840000002E-2</v>
      </c>
      <c r="J366">
        <v>2.1749999999999998</v>
      </c>
      <c r="K366">
        <v>0.19245000000000001</v>
      </c>
      <c r="L366">
        <v>1.83243</v>
      </c>
      <c r="M366">
        <v>8.1999999999999998E-4</v>
      </c>
      <c r="N366">
        <v>2.0000000000000002E-5</v>
      </c>
      <c r="O366" t="s">
        <v>6818</v>
      </c>
      <c r="P366">
        <v>1</v>
      </c>
      <c r="Q366" t="s">
        <v>49</v>
      </c>
      <c r="R366" t="s">
        <v>6819</v>
      </c>
      <c r="S366" t="s">
        <v>6820</v>
      </c>
      <c r="T366" t="s">
        <v>6821</v>
      </c>
      <c r="U366" t="s">
        <v>6354</v>
      </c>
      <c r="V366" t="s">
        <v>31</v>
      </c>
      <c r="W366" t="s">
        <v>31</v>
      </c>
      <c r="X366" t="s">
        <v>33</v>
      </c>
      <c r="Y366" t="s">
        <v>71</v>
      </c>
      <c r="AA366">
        <v>0</v>
      </c>
      <c r="AB366">
        <f t="shared" si="5"/>
        <v>1</v>
      </c>
      <c r="AC366">
        <v>2346625</v>
      </c>
      <c r="AD366" t="s">
        <v>6816</v>
      </c>
    </row>
    <row r="367" spans="1:30" x14ac:dyDescent="0.25">
      <c r="A367">
        <v>2755</v>
      </c>
      <c r="B367">
        <v>2406722</v>
      </c>
      <c r="C367" t="s">
        <v>8087</v>
      </c>
      <c r="D367">
        <v>2406725</v>
      </c>
      <c r="E367">
        <v>1.972</v>
      </c>
      <c r="F367">
        <v>5.351509434E-2</v>
      </c>
      <c r="G367">
        <v>2406727</v>
      </c>
      <c r="H367">
        <v>0.90200000000000002</v>
      </c>
      <c r="I367">
        <v>0.39845250580000002</v>
      </c>
      <c r="J367">
        <v>2.1859999999999999</v>
      </c>
      <c r="K367">
        <v>1.8919999999999999E-2</v>
      </c>
      <c r="L367">
        <v>1.77969</v>
      </c>
      <c r="M367">
        <v>3.56E-2</v>
      </c>
      <c r="N367">
        <v>1.523E-2</v>
      </c>
      <c r="O367" t="s">
        <v>8087</v>
      </c>
      <c r="P367">
        <v>1</v>
      </c>
      <c r="Q367" t="s">
        <v>28</v>
      </c>
      <c r="R367" t="s">
        <v>8088</v>
      </c>
      <c r="S367" t="s">
        <v>61</v>
      </c>
      <c r="T367" t="s">
        <v>8089</v>
      </c>
      <c r="U367" t="s">
        <v>8090</v>
      </c>
      <c r="V367" t="s">
        <v>31</v>
      </c>
      <c r="W367" t="s">
        <v>32</v>
      </c>
      <c r="X367" t="s">
        <v>64</v>
      </c>
      <c r="Y367" t="s">
        <v>65</v>
      </c>
      <c r="Z367" t="s">
        <v>45</v>
      </c>
      <c r="AA367">
        <v>0</v>
      </c>
      <c r="AB367">
        <f t="shared" si="5"/>
        <v>1</v>
      </c>
      <c r="AC367">
        <v>2406722</v>
      </c>
      <c r="AD367" t="s">
        <v>8087</v>
      </c>
    </row>
    <row r="368" spans="1:30" x14ac:dyDescent="0.25">
      <c r="A368">
        <v>2759</v>
      </c>
      <c r="B368">
        <v>3970214</v>
      </c>
      <c r="C368" t="s">
        <v>8091</v>
      </c>
      <c r="D368" t="s">
        <v>8092</v>
      </c>
      <c r="E368">
        <v>1.32</v>
      </c>
      <c r="F368">
        <v>2.684047866E-2</v>
      </c>
      <c r="G368">
        <v>3970249</v>
      </c>
      <c r="H368">
        <v>0.58199999999999996</v>
      </c>
      <c r="I368">
        <v>3.43147941E-3</v>
      </c>
      <c r="J368">
        <v>2.27</v>
      </c>
      <c r="K368">
        <v>2.6710000000000001E-2</v>
      </c>
      <c r="L368">
        <v>1.7682599999999999</v>
      </c>
      <c r="M368">
        <v>3.3400000000000001E-3</v>
      </c>
      <c r="N368">
        <v>3.6760000000000001E-2</v>
      </c>
      <c r="O368" t="s">
        <v>8093</v>
      </c>
      <c r="P368" t="s">
        <v>194</v>
      </c>
      <c r="Q368" t="s">
        <v>49</v>
      </c>
      <c r="R368" t="s">
        <v>8094</v>
      </c>
      <c r="S368" t="s">
        <v>8095</v>
      </c>
      <c r="T368" t="s">
        <v>8096</v>
      </c>
      <c r="U368" t="s">
        <v>93</v>
      </c>
      <c r="V368" t="s">
        <v>31</v>
      </c>
      <c r="W368" t="s">
        <v>31</v>
      </c>
      <c r="X368" t="s">
        <v>33</v>
      </c>
      <c r="Y368" t="s">
        <v>71</v>
      </c>
      <c r="AA368">
        <v>0</v>
      </c>
      <c r="AB368">
        <f t="shared" si="5"/>
        <v>1</v>
      </c>
      <c r="AC368">
        <v>3970214</v>
      </c>
      <c r="AD368" t="s">
        <v>8091</v>
      </c>
    </row>
    <row r="369" spans="1:30" x14ac:dyDescent="0.25">
      <c r="A369">
        <v>2810</v>
      </c>
      <c r="B369">
        <v>3484060</v>
      </c>
      <c r="C369" t="s">
        <v>6822</v>
      </c>
      <c r="D369">
        <v>3484073</v>
      </c>
      <c r="E369">
        <v>0.59199999999999997</v>
      </c>
      <c r="F369">
        <v>0.13853294697999999</v>
      </c>
      <c r="G369" t="s">
        <v>6823</v>
      </c>
      <c r="H369">
        <v>0.156</v>
      </c>
      <c r="I369" s="1">
        <v>3.01053933E-6</v>
      </c>
      <c r="J369">
        <v>3.7869999999999999</v>
      </c>
      <c r="K369">
        <v>2.9080000000000002E-2</v>
      </c>
      <c r="L369">
        <v>1.66818</v>
      </c>
      <c r="M369">
        <v>2.2899999999999999E-3</v>
      </c>
      <c r="N369">
        <v>8.0000000000000007E-5</v>
      </c>
      <c r="O369" t="s">
        <v>6824</v>
      </c>
      <c r="P369">
        <v>13</v>
      </c>
      <c r="Q369" t="s">
        <v>49</v>
      </c>
      <c r="R369" t="s">
        <v>6825</v>
      </c>
      <c r="S369" t="s">
        <v>6826</v>
      </c>
      <c r="T369" t="s">
        <v>6827</v>
      </c>
      <c r="U369" t="s">
        <v>6828</v>
      </c>
      <c r="V369" t="s">
        <v>31</v>
      </c>
      <c r="W369" t="s">
        <v>31</v>
      </c>
      <c r="X369" t="s">
        <v>33</v>
      </c>
      <c r="Y369" t="s">
        <v>34</v>
      </c>
      <c r="AA369">
        <v>0</v>
      </c>
      <c r="AB369">
        <f t="shared" si="5"/>
        <v>1</v>
      </c>
      <c r="AC369">
        <v>3484060</v>
      </c>
      <c r="AD369" t="s">
        <v>6822</v>
      </c>
    </row>
    <row r="370" spans="1:30" x14ac:dyDescent="0.25">
      <c r="A370">
        <v>2821</v>
      </c>
      <c r="B370">
        <v>3053451</v>
      </c>
      <c r="C370" t="s">
        <v>45</v>
      </c>
      <c r="D370">
        <v>3053489</v>
      </c>
      <c r="E370">
        <v>1.1950000000000001</v>
      </c>
      <c r="F370">
        <v>0.19084379588</v>
      </c>
      <c r="G370">
        <v>3053518</v>
      </c>
      <c r="H370">
        <v>0.57099999999999995</v>
      </c>
      <c r="I370">
        <v>1.0279313036E-2</v>
      </c>
      <c r="J370">
        <v>2.0920000000000001</v>
      </c>
      <c r="K370">
        <v>2.376E-2</v>
      </c>
      <c r="L370">
        <v>1.6482399999999999</v>
      </c>
      <c r="M370">
        <v>4.4650000000000002E-2</v>
      </c>
      <c r="N370">
        <v>1.0630000000000001E-2</v>
      </c>
      <c r="O370" t="s">
        <v>45</v>
      </c>
      <c r="P370">
        <v>7</v>
      </c>
      <c r="Q370" t="s">
        <v>28</v>
      </c>
      <c r="R370" t="s">
        <v>8097</v>
      </c>
      <c r="S370" t="s">
        <v>92</v>
      </c>
      <c r="T370" t="s">
        <v>8098</v>
      </c>
      <c r="U370" t="s">
        <v>132</v>
      </c>
      <c r="V370" t="s">
        <v>32</v>
      </c>
      <c r="W370" t="s">
        <v>43</v>
      </c>
      <c r="X370" t="s">
        <v>44</v>
      </c>
      <c r="Y370" t="s">
        <v>45</v>
      </c>
      <c r="Z370" t="s">
        <v>45</v>
      </c>
      <c r="AA370">
        <v>0</v>
      </c>
      <c r="AB370">
        <f t="shared" si="5"/>
        <v>0</v>
      </c>
      <c r="AC370">
        <v>3053451</v>
      </c>
      <c r="AD370" t="s">
        <v>45</v>
      </c>
    </row>
    <row r="371" spans="1:30" x14ac:dyDescent="0.25">
      <c r="A371">
        <v>2829</v>
      </c>
      <c r="B371">
        <v>3696697</v>
      </c>
      <c r="C371" t="s">
        <v>1725</v>
      </c>
      <c r="D371" t="s">
        <v>8099</v>
      </c>
      <c r="E371">
        <v>0.91</v>
      </c>
      <c r="F371">
        <v>0.36145180519999998</v>
      </c>
      <c r="G371">
        <v>3696700</v>
      </c>
      <c r="H371">
        <v>0.30499999999999999</v>
      </c>
      <c r="I371">
        <v>9.5455440679999993E-3</v>
      </c>
      <c r="J371">
        <v>2.988</v>
      </c>
      <c r="K371">
        <v>2.4299999999999999E-2</v>
      </c>
      <c r="L371">
        <v>1.63595</v>
      </c>
      <c r="M371">
        <v>1.2540000000000001E-2</v>
      </c>
      <c r="N371">
        <v>8.9700000000000005E-3</v>
      </c>
      <c r="O371" t="s">
        <v>8100</v>
      </c>
      <c r="P371">
        <v>16</v>
      </c>
      <c r="Q371" t="s">
        <v>28</v>
      </c>
      <c r="R371" t="s">
        <v>8101</v>
      </c>
      <c r="S371" t="s">
        <v>8102</v>
      </c>
      <c r="T371" t="s">
        <v>8103</v>
      </c>
      <c r="U371" t="s">
        <v>112</v>
      </c>
      <c r="V371" t="s">
        <v>31</v>
      </c>
      <c r="W371" t="s">
        <v>32</v>
      </c>
      <c r="X371" t="s">
        <v>64</v>
      </c>
      <c r="Y371" t="s">
        <v>157</v>
      </c>
      <c r="Z371" t="s">
        <v>45</v>
      </c>
      <c r="AA371">
        <v>1</v>
      </c>
      <c r="AB371">
        <f t="shared" si="5"/>
        <v>1</v>
      </c>
      <c r="AC371">
        <v>3696697</v>
      </c>
      <c r="AD371" t="s">
        <v>1725</v>
      </c>
    </row>
    <row r="372" spans="1:30" x14ac:dyDescent="0.25">
      <c r="A372">
        <v>2849</v>
      </c>
      <c r="B372">
        <v>3843419</v>
      </c>
      <c r="C372" t="s">
        <v>8104</v>
      </c>
      <c r="D372">
        <v>3843422</v>
      </c>
      <c r="E372">
        <v>0.91700000000000004</v>
      </c>
      <c r="F372">
        <v>0.13728017168000001</v>
      </c>
      <c r="G372" t="s">
        <v>8105</v>
      </c>
      <c r="H372">
        <v>0.64100000000000001</v>
      </c>
      <c r="I372">
        <v>1.1644596892E-2</v>
      </c>
      <c r="J372">
        <v>1.43</v>
      </c>
      <c r="K372">
        <v>5.0900000000000001E-2</v>
      </c>
      <c r="L372">
        <v>1.6047</v>
      </c>
      <c r="M372">
        <v>7.28E-3</v>
      </c>
      <c r="N372">
        <v>2.7449999999999999E-2</v>
      </c>
      <c r="O372" t="s">
        <v>8106</v>
      </c>
      <c r="P372">
        <v>19</v>
      </c>
      <c r="Q372" t="s">
        <v>49</v>
      </c>
      <c r="R372" t="s">
        <v>8107</v>
      </c>
      <c r="S372" t="s">
        <v>142</v>
      </c>
      <c r="T372" t="s">
        <v>8108</v>
      </c>
      <c r="U372" t="s">
        <v>8109</v>
      </c>
      <c r="V372" t="s">
        <v>31</v>
      </c>
      <c r="W372" t="s">
        <v>31</v>
      </c>
      <c r="X372" t="s">
        <v>51</v>
      </c>
      <c r="Y372" t="s">
        <v>52</v>
      </c>
      <c r="Z372" t="s">
        <v>45</v>
      </c>
      <c r="AA372">
        <v>0</v>
      </c>
      <c r="AB372">
        <f t="shared" si="5"/>
        <v>1</v>
      </c>
      <c r="AC372">
        <v>3843419</v>
      </c>
      <c r="AD372" t="s">
        <v>8104</v>
      </c>
    </row>
    <row r="373" spans="1:30" x14ac:dyDescent="0.25">
      <c r="A373">
        <v>2870</v>
      </c>
      <c r="B373">
        <v>3011838</v>
      </c>
      <c r="C373" t="s">
        <v>8110</v>
      </c>
      <c r="D373" t="s">
        <v>8111</v>
      </c>
      <c r="E373">
        <v>1.147</v>
      </c>
      <c r="F373">
        <v>0.16460224806000001</v>
      </c>
      <c r="G373">
        <v>3011840</v>
      </c>
      <c r="H373">
        <v>0.48099999999999998</v>
      </c>
      <c r="I373">
        <v>1.2604374676000001E-2</v>
      </c>
      <c r="J373">
        <v>2.383</v>
      </c>
      <c r="K373">
        <v>1.2840000000000001E-2</v>
      </c>
      <c r="L373">
        <v>1.55308</v>
      </c>
      <c r="M373">
        <v>4.1200000000000004E-3</v>
      </c>
      <c r="N373">
        <v>1.1039999999999999E-2</v>
      </c>
      <c r="O373" t="s">
        <v>8112</v>
      </c>
      <c r="P373">
        <v>7</v>
      </c>
      <c r="Q373" t="s">
        <v>49</v>
      </c>
      <c r="R373" t="s">
        <v>8113</v>
      </c>
      <c r="S373" t="s">
        <v>8114</v>
      </c>
      <c r="T373" t="s">
        <v>8115</v>
      </c>
      <c r="U373" t="s">
        <v>92</v>
      </c>
      <c r="V373" t="s">
        <v>31</v>
      </c>
      <c r="W373" t="s">
        <v>31</v>
      </c>
      <c r="X373" t="s">
        <v>33</v>
      </c>
      <c r="Y373" t="s">
        <v>71</v>
      </c>
      <c r="AA373">
        <v>0</v>
      </c>
      <c r="AB373">
        <f t="shared" si="5"/>
        <v>1</v>
      </c>
      <c r="AC373">
        <v>3011838</v>
      </c>
      <c r="AD373" t="s">
        <v>8110</v>
      </c>
    </row>
    <row r="374" spans="1:30" x14ac:dyDescent="0.25">
      <c r="A374">
        <v>2873</v>
      </c>
      <c r="B374">
        <v>3378007</v>
      </c>
      <c r="C374" t="s">
        <v>8116</v>
      </c>
      <c r="D374">
        <v>3378012</v>
      </c>
      <c r="E374">
        <v>1.2410000000000001</v>
      </c>
      <c r="F374">
        <v>0.18353259476</v>
      </c>
      <c r="G374">
        <v>3378008</v>
      </c>
      <c r="H374">
        <v>0.61199999999999999</v>
      </c>
      <c r="I374">
        <v>7.0221072120000005E-2</v>
      </c>
      <c r="J374">
        <v>2.028</v>
      </c>
      <c r="K374">
        <v>8.863E-2</v>
      </c>
      <c r="L374">
        <v>1.5416399999999999</v>
      </c>
      <c r="M374">
        <v>2.913E-2</v>
      </c>
      <c r="N374">
        <v>3.2980000000000002E-2</v>
      </c>
      <c r="O374" t="s">
        <v>8117</v>
      </c>
      <c r="P374">
        <v>11</v>
      </c>
      <c r="Q374" t="s">
        <v>28</v>
      </c>
      <c r="R374" t="s">
        <v>8118</v>
      </c>
      <c r="S374" t="s">
        <v>260</v>
      </c>
      <c r="T374" t="s">
        <v>8119</v>
      </c>
      <c r="U374" t="s">
        <v>8120</v>
      </c>
      <c r="V374" t="s">
        <v>31</v>
      </c>
      <c r="W374" t="s">
        <v>31</v>
      </c>
      <c r="X374" t="s">
        <v>51</v>
      </c>
      <c r="Y374" t="s">
        <v>52</v>
      </c>
      <c r="Z374" t="s">
        <v>45</v>
      </c>
      <c r="AA374">
        <v>0</v>
      </c>
      <c r="AB374">
        <f t="shared" si="5"/>
        <v>1</v>
      </c>
      <c r="AC374">
        <v>3378007</v>
      </c>
      <c r="AD374" t="s">
        <v>8116</v>
      </c>
    </row>
    <row r="375" spans="1:30" x14ac:dyDescent="0.25">
      <c r="A375">
        <v>2890</v>
      </c>
      <c r="B375">
        <v>2427791</v>
      </c>
      <c r="C375" t="s">
        <v>6829</v>
      </c>
      <c r="D375">
        <v>2427821</v>
      </c>
      <c r="E375">
        <v>1.1619999999999999</v>
      </c>
      <c r="F375">
        <v>0.2676283686</v>
      </c>
      <c r="G375" t="s">
        <v>6830</v>
      </c>
      <c r="H375">
        <v>0.27900000000000003</v>
      </c>
      <c r="I375">
        <v>3.6489306980000001E-4</v>
      </c>
      <c r="J375">
        <v>4.1580000000000004</v>
      </c>
      <c r="K375">
        <v>4.7499999999999999E-3</v>
      </c>
      <c r="L375">
        <v>1.5112399999999999</v>
      </c>
      <c r="M375">
        <v>1.24E-3</v>
      </c>
      <c r="N375">
        <v>4.5500000000000002E-3</v>
      </c>
      <c r="O375" t="s">
        <v>27</v>
      </c>
      <c r="P375">
        <v>1</v>
      </c>
      <c r="Q375" t="s">
        <v>28</v>
      </c>
      <c r="R375" t="s">
        <v>6831</v>
      </c>
      <c r="S375" t="s">
        <v>236</v>
      </c>
      <c r="T375" t="s">
        <v>6832</v>
      </c>
      <c r="U375" t="s">
        <v>6833</v>
      </c>
      <c r="V375" t="s">
        <v>31</v>
      </c>
      <c r="W375" t="s">
        <v>31</v>
      </c>
      <c r="X375" t="s">
        <v>33</v>
      </c>
      <c r="Y375" t="s">
        <v>34</v>
      </c>
      <c r="AA375">
        <v>0</v>
      </c>
      <c r="AB375">
        <f t="shared" si="5"/>
        <v>1</v>
      </c>
      <c r="AC375">
        <v>2427791</v>
      </c>
      <c r="AD375" t="s">
        <v>6829</v>
      </c>
    </row>
    <row r="376" spans="1:30" x14ac:dyDescent="0.25">
      <c r="A376">
        <v>2917</v>
      </c>
      <c r="B376">
        <v>3971219</v>
      </c>
      <c r="C376" t="s">
        <v>1036</v>
      </c>
      <c r="D376">
        <v>3971272</v>
      </c>
      <c r="E376">
        <v>1.085</v>
      </c>
      <c r="F376">
        <v>0.51806665600000001</v>
      </c>
      <c r="G376">
        <v>3971278</v>
      </c>
      <c r="H376">
        <v>0.31</v>
      </c>
      <c r="I376">
        <v>2.0200568299999999E-2</v>
      </c>
      <c r="J376">
        <v>3.5019999999999998</v>
      </c>
      <c r="K376">
        <v>1.951E-2</v>
      </c>
      <c r="L376">
        <v>1.4638</v>
      </c>
      <c r="M376">
        <v>3.9269999999999999E-2</v>
      </c>
      <c r="N376">
        <v>3.3640000000000003E-2</v>
      </c>
      <c r="O376" t="s">
        <v>8121</v>
      </c>
      <c r="P376" t="s">
        <v>194</v>
      </c>
      <c r="Q376" t="s">
        <v>49</v>
      </c>
      <c r="R376" t="s">
        <v>8122</v>
      </c>
      <c r="S376" t="s">
        <v>92</v>
      </c>
      <c r="T376" t="s">
        <v>8123</v>
      </c>
      <c r="U376" t="s">
        <v>142</v>
      </c>
      <c r="V376" t="s">
        <v>32</v>
      </c>
      <c r="W376" t="s">
        <v>43</v>
      </c>
      <c r="X376" t="s">
        <v>44</v>
      </c>
      <c r="Y376" t="s">
        <v>45</v>
      </c>
      <c r="Z376" t="s">
        <v>45</v>
      </c>
      <c r="AA376">
        <v>1</v>
      </c>
      <c r="AB376">
        <f t="shared" si="5"/>
        <v>0</v>
      </c>
      <c r="AC376">
        <v>3971219</v>
      </c>
      <c r="AD376" t="s">
        <v>1036</v>
      </c>
    </row>
    <row r="377" spans="1:30" x14ac:dyDescent="0.25">
      <c r="A377">
        <v>2962</v>
      </c>
      <c r="B377">
        <v>2724671</v>
      </c>
      <c r="C377" t="s">
        <v>8124</v>
      </c>
      <c r="D377">
        <v>2724702</v>
      </c>
      <c r="E377">
        <v>6.758</v>
      </c>
      <c r="F377">
        <v>1.6738916457999999E-3</v>
      </c>
      <c r="G377">
        <v>2724699</v>
      </c>
      <c r="H377">
        <v>1.409</v>
      </c>
      <c r="I377">
        <v>0.21848573939999999</v>
      </c>
      <c r="J377">
        <v>4.7949999999999999</v>
      </c>
      <c r="K377">
        <v>2.7689999999999999E-2</v>
      </c>
      <c r="L377">
        <v>1.3648</v>
      </c>
      <c r="M377">
        <v>3.9800000000000002E-2</v>
      </c>
      <c r="N377">
        <v>5.0000000000000002E-5</v>
      </c>
      <c r="O377" t="s">
        <v>7882</v>
      </c>
      <c r="P377">
        <v>4</v>
      </c>
      <c r="Q377" t="s">
        <v>49</v>
      </c>
      <c r="R377" t="s">
        <v>8125</v>
      </c>
      <c r="S377" t="s">
        <v>280</v>
      </c>
      <c r="T377" t="s">
        <v>8126</v>
      </c>
      <c r="U377" t="s">
        <v>144</v>
      </c>
      <c r="V377" t="s">
        <v>31</v>
      </c>
      <c r="W377" t="s">
        <v>32</v>
      </c>
      <c r="X377" t="s">
        <v>64</v>
      </c>
      <c r="Y377" t="s">
        <v>65</v>
      </c>
      <c r="Z377" t="s">
        <v>45</v>
      </c>
      <c r="AA377">
        <v>0</v>
      </c>
      <c r="AB377">
        <f t="shared" si="5"/>
        <v>1</v>
      </c>
      <c r="AC377">
        <v>2724671</v>
      </c>
      <c r="AD377" t="s">
        <v>8124</v>
      </c>
    </row>
    <row r="378" spans="1:30" x14ac:dyDescent="0.25">
      <c r="A378">
        <v>2963</v>
      </c>
      <c r="B378">
        <v>3981959</v>
      </c>
      <c r="C378" t="s">
        <v>8127</v>
      </c>
      <c r="D378" t="s">
        <v>8128</v>
      </c>
      <c r="E378">
        <v>1.7989999999999999</v>
      </c>
      <c r="F378">
        <v>1.237338334E-2</v>
      </c>
      <c r="G378">
        <v>3981962</v>
      </c>
      <c r="H378">
        <v>1.218</v>
      </c>
      <c r="I378">
        <v>0.14070406984</v>
      </c>
      <c r="J378">
        <v>1.4770000000000001</v>
      </c>
      <c r="K378">
        <v>0.28156999999999999</v>
      </c>
      <c r="L378">
        <v>1.3629800000000001</v>
      </c>
      <c r="M378">
        <v>1.3500000000000001E-3</v>
      </c>
      <c r="N378">
        <v>3.6909999999999998E-2</v>
      </c>
      <c r="O378" t="s">
        <v>8129</v>
      </c>
      <c r="P378" t="s">
        <v>194</v>
      </c>
      <c r="Q378" t="s">
        <v>49</v>
      </c>
      <c r="R378" t="s">
        <v>8130</v>
      </c>
      <c r="S378" t="s">
        <v>8131</v>
      </c>
      <c r="T378" t="s">
        <v>8132</v>
      </c>
      <c r="U378" t="s">
        <v>7922</v>
      </c>
      <c r="V378" t="s">
        <v>31</v>
      </c>
      <c r="W378" t="s">
        <v>31</v>
      </c>
      <c r="X378" t="s">
        <v>51</v>
      </c>
      <c r="Y378" t="s">
        <v>77</v>
      </c>
      <c r="Z378" t="s">
        <v>45</v>
      </c>
      <c r="AA378">
        <v>0</v>
      </c>
      <c r="AB378">
        <f t="shared" si="5"/>
        <v>1</v>
      </c>
      <c r="AC378">
        <v>3981959</v>
      </c>
      <c r="AD378" t="s">
        <v>8127</v>
      </c>
    </row>
    <row r="379" spans="1:30" x14ac:dyDescent="0.25">
      <c r="A379">
        <v>2981</v>
      </c>
      <c r="B379">
        <v>3531163</v>
      </c>
      <c r="C379" t="s">
        <v>8133</v>
      </c>
      <c r="D379">
        <v>3531167</v>
      </c>
      <c r="E379">
        <v>1.1850000000000001</v>
      </c>
      <c r="F379">
        <v>0.23395624779999999</v>
      </c>
      <c r="G379">
        <v>3531165</v>
      </c>
      <c r="H379">
        <v>0.754</v>
      </c>
      <c r="I379">
        <v>0.10844091032</v>
      </c>
      <c r="J379">
        <v>1.571</v>
      </c>
      <c r="K379">
        <v>4.6899999999999997E-3</v>
      </c>
      <c r="L379">
        <v>1.3269599999999999</v>
      </c>
      <c r="M379">
        <v>1.8689999999999998E-2</v>
      </c>
      <c r="N379">
        <v>1.9130000000000001E-2</v>
      </c>
      <c r="O379" t="s">
        <v>8134</v>
      </c>
      <c r="P379">
        <v>14</v>
      </c>
      <c r="Q379" t="s">
        <v>49</v>
      </c>
      <c r="R379" t="s">
        <v>8135</v>
      </c>
      <c r="S379" t="s">
        <v>143</v>
      </c>
      <c r="T379" t="s">
        <v>8136</v>
      </c>
      <c r="U379" t="s">
        <v>228</v>
      </c>
      <c r="V379" t="s">
        <v>31</v>
      </c>
      <c r="W379" t="s">
        <v>31</v>
      </c>
      <c r="X379" t="s">
        <v>51</v>
      </c>
      <c r="Y379" t="s">
        <v>77</v>
      </c>
      <c r="Z379" t="s">
        <v>45</v>
      </c>
      <c r="AA379">
        <v>0</v>
      </c>
      <c r="AB379">
        <f t="shared" si="5"/>
        <v>1</v>
      </c>
      <c r="AC379">
        <v>3531163</v>
      </c>
      <c r="AD379" t="s">
        <v>8133</v>
      </c>
    </row>
    <row r="380" spans="1:30" x14ac:dyDescent="0.25">
      <c r="A380">
        <v>2987</v>
      </c>
      <c r="B380">
        <v>3052129</v>
      </c>
      <c r="C380" t="s">
        <v>8137</v>
      </c>
      <c r="D380">
        <v>3052162</v>
      </c>
      <c r="E380">
        <v>3.3519999999999999</v>
      </c>
      <c r="F380">
        <v>1.2380452554000001E-2</v>
      </c>
      <c r="G380">
        <v>3052165</v>
      </c>
      <c r="H380">
        <v>1.54</v>
      </c>
      <c r="I380">
        <v>0.14839499840000001</v>
      </c>
      <c r="J380">
        <v>2.1760000000000002</v>
      </c>
      <c r="K380">
        <v>0.11334</v>
      </c>
      <c r="L380">
        <v>1.3104</v>
      </c>
      <c r="M380">
        <v>1.5959999999999998E-2</v>
      </c>
      <c r="N380">
        <v>4.666E-2</v>
      </c>
      <c r="O380" t="s">
        <v>8138</v>
      </c>
      <c r="P380">
        <v>7</v>
      </c>
      <c r="Q380" t="s">
        <v>28</v>
      </c>
      <c r="R380" t="s">
        <v>8139</v>
      </c>
      <c r="S380" t="s">
        <v>92</v>
      </c>
      <c r="T380" t="s">
        <v>8140</v>
      </c>
      <c r="U380" t="s">
        <v>30</v>
      </c>
      <c r="V380" t="s">
        <v>32</v>
      </c>
      <c r="W380" t="s">
        <v>43</v>
      </c>
      <c r="X380" t="s">
        <v>44</v>
      </c>
      <c r="Y380" t="s">
        <v>45</v>
      </c>
      <c r="Z380" t="s">
        <v>45</v>
      </c>
      <c r="AA380">
        <v>0</v>
      </c>
      <c r="AB380">
        <f t="shared" si="5"/>
        <v>0</v>
      </c>
      <c r="AC380">
        <v>3052129</v>
      </c>
      <c r="AD380" t="s">
        <v>8137</v>
      </c>
    </row>
    <row r="381" spans="1:30" x14ac:dyDescent="0.25">
      <c r="A381">
        <v>3003</v>
      </c>
      <c r="B381">
        <v>2576608</v>
      </c>
      <c r="C381" t="s">
        <v>8141</v>
      </c>
      <c r="D381" t="s">
        <v>8142</v>
      </c>
      <c r="E381">
        <v>1.506</v>
      </c>
      <c r="F381">
        <v>1.176230556E-2</v>
      </c>
      <c r="G381">
        <v>2576645</v>
      </c>
      <c r="H381">
        <v>0.72399999999999998</v>
      </c>
      <c r="I381">
        <v>0.28821591800000002</v>
      </c>
      <c r="J381">
        <v>2.081</v>
      </c>
      <c r="K381">
        <v>2.1579999999999998E-2</v>
      </c>
      <c r="L381">
        <v>1.2828299999999999</v>
      </c>
      <c r="M381">
        <v>2.4599999999999999E-3</v>
      </c>
      <c r="N381">
        <v>2.579E-2</v>
      </c>
      <c r="O381" t="s">
        <v>8143</v>
      </c>
      <c r="P381">
        <v>2</v>
      </c>
      <c r="Q381" t="s">
        <v>28</v>
      </c>
      <c r="R381" t="s">
        <v>8144</v>
      </c>
      <c r="S381" t="s">
        <v>8145</v>
      </c>
      <c r="T381" t="s">
        <v>8146</v>
      </c>
      <c r="U381" t="s">
        <v>30</v>
      </c>
      <c r="V381" t="s">
        <v>31</v>
      </c>
      <c r="W381" t="s">
        <v>32</v>
      </c>
      <c r="X381" t="s">
        <v>64</v>
      </c>
      <c r="Y381" t="s">
        <v>65</v>
      </c>
      <c r="Z381" t="s">
        <v>45</v>
      </c>
      <c r="AA381">
        <v>0</v>
      </c>
      <c r="AB381">
        <f t="shared" si="5"/>
        <v>1</v>
      </c>
      <c r="AC381">
        <v>2576608</v>
      </c>
      <c r="AD381" t="s">
        <v>8141</v>
      </c>
    </row>
    <row r="382" spans="1:30" x14ac:dyDescent="0.25">
      <c r="A382">
        <v>3008</v>
      </c>
      <c r="B382">
        <v>3458837</v>
      </c>
      <c r="C382" t="s">
        <v>8147</v>
      </c>
      <c r="D382">
        <v>3458846</v>
      </c>
      <c r="E382">
        <v>3.4140000000000001</v>
      </c>
      <c r="F382">
        <v>9.0883134800000001E-2</v>
      </c>
      <c r="G382">
        <v>3458845</v>
      </c>
      <c r="H382">
        <v>0.81299999999999994</v>
      </c>
      <c r="I382">
        <v>0.10269407652</v>
      </c>
      <c r="J382">
        <v>4.1989999999999998</v>
      </c>
      <c r="K382">
        <v>6.1240000000000003E-2</v>
      </c>
      <c r="L382">
        <v>1.28026</v>
      </c>
      <c r="M382">
        <v>2.1800000000000001E-3</v>
      </c>
      <c r="N382">
        <v>3.5709999999999999E-2</v>
      </c>
      <c r="O382" t="s">
        <v>8148</v>
      </c>
      <c r="P382">
        <v>12</v>
      </c>
      <c r="Q382" t="s">
        <v>28</v>
      </c>
      <c r="R382" t="s">
        <v>8149</v>
      </c>
      <c r="S382" t="s">
        <v>30</v>
      </c>
      <c r="T382" t="s">
        <v>8150</v>
      </c>
      <c r="U382" t="s">
        <v>141</v>
      </c>
      <c r="V382" t="s">
        <v>31</v>
      </c>
      <c r="W382" t="s">
        <v>31</v>
      </c>
      <c r="X382" t="s">
        <v>51</v>
      </c>
      <c r="Y382" t="s">
        <v>52</v>
      </c>
      <c r="Z382" t="s">
        <v>45</v>
      </c>
      <c r="AA382">
        <v>0</v>
      </c>
      <c r="AB382">
        <f t="shared" si="5"/>
        <v>1</v>
      </c>
      <c r="AC382">
        <v>3458837</v>
      </c>
      <c r="AD382" t="s">
        <v>8147</v>
      </c>
    </row>
    <row r="383" spans="1:30" x14ac:dyDescent="0.25">
      <c r="A383">
        <v>3014</v>
      </c>
      <c r="B383">
        <v>3907072</v>
      </c>
      <c r="C383" t="s">
        <v>8151</v>
      </c>
      <c r="D383">
        <v>3907079</v>
      </c>
      <c r="E383">
        <v>1.2569999999999999</v>
      </c>
      <c r="F383">
        <v>2.226738042E-2</v>
      </c>
      <c r="G383">
        <v>3907077</v>
      </c>
      <c r="H383">
        <v>0.89</v>
      </c>
      <c r="I383">
        <v>9.1220778779999998E-2</v>
      </c>
      <c r="J383">
        <v>1.413</v>
      </c>
      <c r="K383">
        <v>3.8620000000000002E-2</v>
      </c>
      <c r="L383">
        <v>1.27373</v>
      </c>
      <c r="M383">
        <v>8.94E-3</v>
      </c>
      <c r="N383">
        <v>1.5100000000000001E-2</v>
      </c>
      <c r="O383" t="s">
        <v>8152</v>
      </c>
      <c r="P383">
        <v>20</v>
      </c>
      <c r="Q383" t="s">
        <v>28</v>
      </c>
      <c r="R383" t="s">
        <v>8153</v>
      </c>
      <c r="S383" t="s">
        <v>6785</v>
      </c>
      <c r="T383" t="s">
        <v>8154</v>
      </c>
      <c r="U383" t="s">
        <v>7552</v>
      </c>
      <c r="V383" t="s">
        <v>32</v>
      </c>
      <c r="W383" t="s">
        <v>43</v>
      </c>
      <c r="X383" t="s">
        <v>44</v>
      </c>
      <c r="Y383" t="s">
        <v>45</v>
      </c>
      <c r="Z383" t="s">
        <v>45</v>
      </c>
      <c r="AA383">
        <v>0</v>
      </c>
      <c r="AB383">
        <f t="shared" si="5"/>
        <v>0</v>
      </c>
      <c r="AC383">
        <v>3907072</v>
      </c>
      <c r="AD383" t="s">
        <v>8151</v>
      </c>
    </row>
    <row r="384" spans="1:30" x14ac:dyDescent="0.25">
      <c r="A384">
        <v>3016</v>
      </c>
      <c r="B384">
        <v>2752085</v>
      </c>
      <c r="C384" t="s">
        <v>6834</v>
      </c>
      <c r="D384">
        <v>2752120</v>
      </c>
      <c r="E384">
        <v>0.64600000000000002</v>
      </c>
      <c r="F384">
        <v>4.6507175560000003E-2</v>
      </c>
      <c r="G384">
        <v>2752121</v>
      </c>
      <c r="H384">
        <v>0.26700000000000002</v>
      </c>
      <c r="I384">
        <v>2.003021E-2</v>
      </c>
      <c r="J384">
        <v>2.423</v>
      </c>
      <c r="K384">
        <v>0.10396</v>
      </c>
      <c r="L384">
        <v>1.2715700000000001</v>
      </c>
      <c r="M384">
        <v>7.9000000000000001E-4</v>
      </c>
      <c r="N384">
        <v>6.4799999999999996E-3</v>
      </c>
      <c r="O384" t="s">
        <v>6835</v>
      </c>
      <c r="P384">
        <v>4</v>
      </c>
      <c r="Q384" t="s">
        <v>49</v>
      </c>
      <c r="R384" t="s">
        <v>6836</v>
      </c>
      <c r="S384" t="s">
        <v>6837</v>
      </c>
      <c r="T384" t="s">
        <v>6838</v>
      </c>
      <c r="U384" t="s">
        <v>75</v>
      </c>
      <c r="V384" t="s">
        <v>31</v>
      </c>
      <c r="W384" t="s">
        <v>32</v>
      </c>
      <c r="X384" t="s">
        <v>64</v>
      </c>
      <c r="Y384" t="s">
        <v>157</v>
      </c>
      <c r="Z384" t="s">
        <v>45</v>
      </c>
      <c r="AA384">
        <v>0</v>
      </c>
      <c r="AB384">
        <f t="shared" si="5"/>
        <v>1</v>
      </c>
      <c r="AC384">
        <v>2752085</v>
      </c>
      <c r="AD384" t="s">
        <v>6834</v>
      </c>
    </row>
    <row r="385" spans="1:30" x14ac:dyDescent="0.25">
      <c r="A385">
        <v>3023</v>
      </c>
      <c r="B385">
        <v>3951302</v>
      </c>
      <c r="C385" t="s">
        <v>8155</v>
      </c>
      <c r="D385">
        <v>3951315</v>
      </c>
      <c r="E385">
        <v>0.80400000000000005</v>
      </c>
      <c r="F385">
        <v>0.2184074936</v>
      </c>
      <c r="G385">
        <v>3951316</v>
      </c>
      <c r="H385">
        <v>0.44</v>
      </c>
      <c r="I385">
        <v>6.5752965799999993E-2</v>
      </c>
      <c r="J385">
        <v>1.8260000000000001</v>
      </c>
      <c r="K385">
        <v>0.21890000000000001</v>
      </c>
      <c r="L385">
        <v>1.26231</v>
      </c>
      <c r="M385">
        <v>2.4850000000000001E-2</v>
      </c>
      <c r="N385">
        <v>4.2020000000000002E-2</v>
      </c>
      <c r="O385" t="s">
        <v>8156</v>
      </c>
      <c r="P385">
        <v>22</v>
      </c>
      <c r="Q385" t="s">
        <v>28</v>
      </c>
      <c r="R385" t="s">
        <v>8157</v>
      </c>
      <c r="S385" t="s">
        <v>6330</v>
      </c>
      <c r="T385" t="s">
        <v>8158</v>
      </c>
      <c r="U385" t="s">
        <v>30</v>
      </c>
      <c r="V385" t="s">
        <v>31</v>
      </c>
      <c r="W385" t="s">
        <v>32</v>
      </c>
      <c r="X385" t="s">
        <v>64</v>
      </c>
      <c r="Y385" t="s">
        <v>65</v>
      </c>
      <c r="Z385" t="s">
        <v>45</v>
      </c>
      <c r="AA385">
        <v>0</v>
      </c>
      <c r="AB385">
        <f t="shared" si="5"/>
        <v>1</v>
      </c>
      <c r="AC385">
        <v>3951302</v>
      </c>
      <c r="AD385" t="s">
        <v>8155</v>
      </c>
    </row>
    <row r="386" spans="1:30" x14ac:dyDescent="0.25">
      <c r="A386">
        <v>3025</v>
      </c>
      <c r="B386">
        <v>3680213</v>
      </c>
      <c r="C386" t="s">
        <v>8159</v>
      </c>
      <c r="D386">
        <v>3680216</v>
      </c>
      <c r="E386">
        <v>2.4169999999999998</v>
      </c>
      <c r="F386">
        <v>4.2391909339999999E-2</v>
      </c>
      <c r="G386">
        <v>3680219</v>
      </c>
      <c r="H386">
        <v>1.33</v>
      </c>
      <c r="I386">
        <v>0.14284523801999999</v>
      </c>
      <c r="J386">
        <v>1.8169999999999999</v>
      </c>
      <c r="K386">
        <v>9.6019999999999994E-2</v>
      </c>
      <c r="L386">
        <v>1.2600100000000001</v>
      </c>
      <c r="M386">
        <v>8.8599999999999998E-3</v>
      </c>
      <c r="N386">
        <v>1.9009999999999999E-2</v>
      </c>
      <c r="O386" t="s">
        <v>8160</v>
      </c>
      <c r="P386">
        <v>16</v>
      </c>
      <c r="Q386" t="s">
        <v>28</v>
      </c>
      <c r="R386" t="s">
        <v>8161</v>
      </c>
      <c r="S386" t="s">
        <v>8162</v>
      </c>
      <c r="T386" t="s">
        <v>8163</v>
      </c>
      <c r="U386" t="s">
        <v>228</v>
      </c>
      <c r="V386" t="s">
        <v>31</v>
      </c>
      <c r="W386" t="s">
        <v>32</v>
      </c>
      <c r="X386" t="s">
        <v>64</v>
      </c>
      <c r="Y386" t="s">
        <v>65</v>
      </c>
      <c r="Z386" t="s">
        <v>45</v>
      </c>
      <c r="AA386">
        <v>0</v>
      </c>
      <c r="AB386">
        <f t="shared" si="5"/>
        <v>1</v>
      </c>
      <c r="AC386">
        <v>3680213</v>
      </c>
      <c r="AD386" t="s">
        <v>8159</v>
      </c>
    </row>
    <row r="387" spans="1:30" x14ac:dyDescent="0.25">
      <c r="A387">
        <v>3030</v>
      </c>
      <c r="B387">
        <v>3581485</v>
      </c>
      <c r="C387" t="s">
        <v>6839</v>
      </c>
      <c r="D387">
        <v>3581499</v>
      </c>
      <c r="E387">
        <v>1.093</v>
      </c>
      <c r="F387">
        <v>0.28907153359999999</v>
      </c>
      <c r="G387">
        <v>3581495</v>
      </c>
      <c r="H387">
        <v>0.4</v>
      </c>
      <c r="I387">
        <v>3.9284263620000003E-2</v>
      </c>
      <c r="J387">
        <v>2.7320000000000002</v>
      </c>
      <c r="K387">
        <v>1.8620000000000001E-2</v>
      </c>
      <c r="L387">
        <v>1.24946</v>
      </c>
      <c r="M387">
        <v>6.2E-4</v>
      </c>
      <c r="N387">
        <v>2.15E-3</v>
      </c>
      <c r="O387" t="s">
        <v>6840</v>
      </c>
      <c r="P387">
        <v>14</v>
      </c>
      <c r="Q387" t="s">
        <v>28</v>
      </c>
      <c r="R387" t="s">
        <v>6841</v>
      </c>
      <c r="S387" t="s">
        <v>185</v>
      </c>
      <c r="T387" t="s">
        <v>6842</v>
      </c>
      <c r="U387" t="s">
        <v>132</v>
      </c>
      <c r="V387" t="s">
        <v>31</v>
      </c>
      <c r="W387" t="s">
        <v>31</v>
      </c>
      <c r="X387" t="s">
        <v>51</v>
      </c>
      <c r="Y387" t="s">
        <v>52</v>
      </c>
      <c r="Z387" t="s">
        <v>45</v>
      </c>
      <c r="AA387">
        <v>0</v>
      </c>
      <c r="AB387">
        <f t="shared" ref="AB387:AB427" si="6">IF(X387="Unclassified",0,1)</f>
        <v>1</v>
      </c>
      <c r="AC387">
        <v>3581485</v>
      </c>
      <c r="AD387" t="s">
        <v>6839</v>
      </c>
    </row>
    <row r="388" spans="1:30" x14ac:dyDescent="0.25">
      <c r="A388">
        <v>3046</v>
      </c>
      <c r="B388">
        <v>3148871</v>
      </c>
      <c r="C388" t="s">
        <v>6843</v>
      </c>
      <c r="D388">
        <v>3148874</v>
      </c>
      <c r="E388">
        <v>0.72399999999999998</v>
      </c>
      <c r="F388">
        <v>7.3411119400000002E-2</v>
      </c>
      <c r="G388" t="s">
        <v>6844</v>
      </c>
      <c r="H388">
        <v>0.45500000000000002</v>
      </c>
      <c r="I388" s="1">
        <v>2.692928932E-6</v>
      </c>
      <c r="J388">
        <v>1.591</v>
      </c>
      <c r="K388">
        <v>0.19928999999999999</v>
      </c>
      <c r="L388">
        <v>1.22658</v>
      </c>
      <c r="M388">
        <v>5.0000000000000002E-5</v>
      </c>
      <c r="N388">
        <v>1.8699999999999999E-3</v>
      </c>
      <c r="O388" t="s">
        <v>6845</v>
      </c>
      <c r="P388">
        <v>8</v>
      </c>
      <c r="Q388" t="s">
        <v>28</v>
      </c>
      <c r="R388" t="s">
        <v>6846</v>
      </c>
      <c r="S388" t="s">
        <v>6847</v>
      </c>
      <c r="T388" t="s">
        <v>6848</v>
      </c>
      <c r="U388" t="s">
        <v>6849</v>
      </c>
      <c r="V388" t="s">
        <v>31</v>
      </c>
      <c r="W388" t="s">
        <v>32</v>
      </c>
      <c r="X388" t="s">
        <v>64</v>
      </c>
      <c r="Y388" t="s">
        <v>65</v>
      </c>
      <c r="Z388" t="s">
        <v>45</v>
      </c>
      <c r="AA388">
        <v>0</v>
      </c>
      <c r="AB388">
        <f t="shared" si="6"/>
        <v>1</v>
      </c>
      <c r="AC388">
        <v>3148871</v>
      </c>
      <c r="AD388" t="s">
        <v>6843</v>
      </c>
    </row>
    <row r="389" spans="1:30" x14ac:dyDescent="0.25">
      <c r="A389">
        <v>3049</v>
      </c>
      <c r="B389">
        <v>3499132</v>
      </c>
      <c r="C389" t="s">
        <v>204</v>
      </c>
      <c r="D389">
        <v>3499138</v>
      </c>
      <c r="E389">
        <v>1.25</v>
      </c>
      <c r="F389">
        <v>0.13464923252</v>
      </c>
      <c r="G389" t="s">
        <v>6850</v>
      </c>
      <c r="H389">
        <v>0.17899999999999999</v>
      </c>
      <c r="I389" s="1">
        <v>7.6727513240000002E-13</v>
      </c>
      <c r="J389">
        <v>7.0019999999999998</v>
      </c>
      <c r="K389">
        <v>6.0000000000000002E-5</v>
      </c>
      <c r="L389">
        <v>1.2234799999999999</v>
      </c>
      <c r="M389">
        <v>1.0000000000000001E-5</v>
      </c>
      <c r="N389">
        <v>0</v>
      </c>
      <c r="O389" t="s">
        <v>205</v>
      </c>
      <c r="P389">
        <v>13</v>
      </c>
      <c r="Q389" t="s">
        <v>49</v>
      </c>
      <c r="R389" t="s">
        <v>206</v>
      </c>
      <c r="S389" t="s">
        <v>191</v>
      </c>
      <c r="T389" t="s">
        <v>6851</v>
      </c>
      <c r="U389" t="s">
        <v>6852</v>
      </c>
      <c r="V389" t="s">
        <v>31</v>
      </c>
      <c r="W389" t="s">
        <v>31</v>
      </c>
      <c r="X389" t="s">
        <v>33</v>
      </c>
      <c r="Y389" t="s">
        <v>34</v>
      </c>
      <c r="AA389">
        <v>0</v>
      </c>
      <c r="AB389">
        <f t="shared" si="6"/>
        <v>1</v>
      </c>
      <c r="AC389">
        <v>3499132</v>
      </c>
      <c r="AD389" t="s">
        <v>204</v>
      </c>
    </row>
    <row r="390" spans="1:30" x14ac:dyDescent="0.25">
      <c r="A390">
        <v>3052</v>
      </c>
      <c r="B390">
        <v>3577775</v>
      </c>
      <c r="C390" t="s">
        <v>8164</v>
      </c>
      <c r="D390">
        <v>3577794</v>
      </c>
      <c r="E390">
        <v>1.3520000000000001</v>
      </c>
      <c r="F390">
        <v>0.13609941378000001</v>
      </c>
      <c r="G390">
        <v>3577788</v>
      </c>
      <c r="H390">
        <v>0.76300000000000001</v>
      </c>
      <c r="I390">
        <v>1.4910120418E-2</v>
      </c>
      <c r="J390">
        <v>1.772</v>
      </c>
      <c r="K390">
        <v>3.8249999999999999E-2</v>
      </c>
      <c r="L390">
        <v>1.21719</v>
      </c>
      <c r="M390">
        <v>1.6570000000000001E-2</v>
      </c>
      <c r="N390">
        <v>4.0460000000000003E-2</v>
      </c>
      <c r="O390" t="s">
        <v>8165</v>
      </c>
      <c r="P390">
        <v>14</v>
      </c>
      <c r="Q390" t="s">
        <v>28</v>
      </c>
      <c r="R390" t="s">
        <v>8166</v>
      </c>
      <c r="S390" t="s">
        <v>8167</v>
      </c>
      <c r="T390" t="s">
        <v>8168</v>
      </c>
      <c r="U390" t="s">
        <v>7378</v>
      </c>
      <c r="V390" t="s">
        <v>31</v>
      </c>
      <c r="W390" t="s">
        <v>31</v>
      </c>
      <c r="X390" t="s">
        <v>51</v>
      </c>
      <c r="Y390" t="s">
        <v>52</v>
      </c>
      <c r="Z390" t="s">
        <v>45</v>
      </c>
      <c r="AA390">
        <v>0</v>
      </c>
      <c r="AB390">
        <f t="shared" si="6"/>
        <v>1</v>
      </c>
      <c r="AC390">
        <v>3577775</v>
      </c>
      <c r="AD390" t="s">
        <v>8164</v>
      </c>
    </row>
    <row r="391" spans="1:30" x14ac:dyDescent="0.25">
      <c r="A391">
        <v>3058</v>
      </c>
      <c r="B391">
        <v>3265140</v>
      </c>
      <c r="C391" t="s">
        <v>1591</v>
      </c>
      <c r="D391">
        <v>3265147</v>
      </c>
      <c r="E391">
        <v>0.91600000000000004</v>
      </c>
      <c r="F391">
        <v>0.23747943099999999</v>
      </c>
      <c r="G391" t="s">
        <v>6853</v>
      </c>
      <c r="H391">
        <v>0.44500000000000001</v>
      </c>
      <c r="I391">
        <v>2.167271442E-4</v>
      </c>
      <c r="J391">
        <v>2.0569999999999999</v>
      </c>
      <c r="K391">
        <v>1.086E-2</v>
      </c>
      <c r="L391">
        <v>1.2029799999999999</v>
      </c>
      <c r="M391">
        <v>6.4999999999999997E-4</v>
      </c>
      <c r="N391">
        <v>6.9100000000000003E-3</v>
      </c>
      <c r="O391" t="s">
        <v>6577</v>
      </c>
      <c r="P391">
        <v>10</v>
      </c>
      <c r="Q391" t="s">
        <v>49</v>
      </c>
      <c r="R391" t="s">
        <v>6854</v>
      </c>
      <c r="S391" t="s">
        <v>143</v>
      </c>
      <c r="T391" t="s">
        <v>6855</v>
      </c>
      <c r="U391" t="s">
        <v>6856</v>
      </c>
      <c r="V391" t="s">
        <v>31</v>
      </c>
      <c r="W391" t="s">
        <v>31</v>
      </c>
      <c r="X391" t="s">
        <v>51</v>
      </c>
      <c r="Y391" t="s">
        <v>77</v>
      </c>
      <c r="Z391" t="s">
        <v>45</v>
      </c>
      <c r="AA391">
        <v>1</v>
      </c>
      <c r="AB391">
        <f t="shared" si="6"/>
        <v>1</v>
      </c>
      <c r="AC391">
        <v>3265140</v>
      </c>
      <c r="AD391" t="s">
        <v>1591</v>
      </c>
    </row>
    <row r="392" spans="1:30" x14ac:dyDescent="0.25">
      <c r="A392">
        <v>3074</v>
      </c>
      <c r="B392">
        <v>3839563</v>
      </c>
      <c r="C392" t="s">
        <v>6857</v>
      </c>
      <c r="D392">
        <v>3839584</v>
      </c>
      <c r="E392">
        <v>3.9489999999999998</v>
      </c>
      <c r="F392">
        <v>1.9492344376E-2</v>
      </c>
      <c r="G392">
        <v>3839566</v>
      </c>
      <c r="H392">
        <v>1.3460000000000001</v>
      </c>
      <c r="I392">
        <v>0.14628804964</v>
      </c>
      <c r="J392">
        <v>2.9350000000000001</v>
      </c>
      <c r="K392">
        <v>8.9810000000000001E-2</v>
      </c>
      <c r="L392">
        <v>1.1896500000000001</v>
      </c>
      <c r="M392">
        <v>1.5900000000000001E-3</v>
      </c>
      <c r="N392">
        <v>1.5200000000000001E-3</v>
      </c>
      <c r="O392" t="s">
        <v>6858</v>
      </c>
      <c r="P392">
        <v>19</v>
      </c>
      <c r="Q392" t="s">
        <v>49</v>
      </c>
      <c r="R392" t="s">
        <v>6859</v>
      </c>
      <c r="S392" t="s">
        <v>61</v>
      </c>
      <c r="T392" t="s">
        <v>6860</v>
      </c>
      <c r="U392" t="s">
        <v>92</v>
      </c>
      <c r="V392" t="s">
        <v>31</v>
      </c>
      <c r="W392" t="s">
        <v>31</v>
      </c>
      <c r="X392" t="s">
        <v>51</v>
      </c>
      <c r="Y392" t="s">
        <v>77</v>
      </c>
      <c r="Z392" t="s">
        <v>45</v>
      </c>
      <c r="AA392">
        <v>0</v>
      </c>
      <c r="AB392">
        <f t="shared" si="6"/>
        <v>1</v>
      </c>
      <c r="AC392">
        <v>3839563</v>
      </c>
      <c r="AD392" t="s">
        <v>6857</v>
      </c>
    </row>
    <row r="393" spans="1:30" x14ac:dyDescent="0.25">
      <c r="A393">
        <v>3087</v>
      </c>
      <c r="B393">
        <v>3768627</v>
      </c>
      <c r="C393" t="s">
        <v>8169</v>
      </c>
      <c r="D393">
        <v>3768646</v>
      </c>
      <c r="E393">
        <v>1.7110000000000001</v>
      </c>
      <c r="F393">
        <v>7.6154307879999997E-3</v>
      </c>
      <c r="G393">
        <v>3768686</v>
      </c>
      <c r="H393">
        <v>0.65600000000000003</v>
      </c>
      <c r="I393">
        <v>0.12117776669999999</v>
      </c>
      <c r="J393">
        <v>2.609</v>
      </c>
      <c r="K393">
        <v>3.1850000000000003E-2</v>
      </c>
      <c r="L393">
        <v>1.1717299999999999</v>
      </c>
      <c r="M393">
        <v>2.068E-2</v>
      </c>
      <c r="N393">
        <v>2.3699999999999999E-2</v>
      </c>
      <c r="O393" t="s">
        <v>6167</v>
      </c>
      <c r="P393">
        <v>17</v>
      </c>
      <c r="Q393" t="s">
        <v>28</v>
      </c>
      <c r="R393" t="s">
        <v>8170</v>
      </c>
      <c r="S393" t="s">
        <v>47</v>
      </c>
      <c r="T393" t="s">
        <v>8171</v>
      </c>
      <c r="U393" t="s">
        <v>134</v>
      </c>
      <c r="V393" t="s">
        <v>32</v>
      </c>
      <c r="W393" t="s">
        <v>43</v>
      </c>
      <c r="X393" t="s">
        <v>44</v>
      </c>
      <c r="Y393" t="s">
        <v>45</v>
      </c>
      <c r="Z393" t="s">
        <v>45</v>
      </c>
      <c r="AA393">
        <v>0</v>
      </c>
      <c r="AB393">
        <f t="shared" si="6"/>
        <v>0</v>
      </c>
      <c r="AC393">
        <v>3768627</v>
      </c>
      <c r="AD393" t="s">
        <v>8169</v>
      </c>
    </row>
    <row r="394" spans="1:30" x14ac:dyDescent="0.25">
      <c r="A394">
        <v>3089</v>
      </c>
      <c r="B394">
        <v>4010352</v>
      </c>
      <c r="C394" t="s">
        <v>239</v>
      </c>
      <c r="D394">
        <v>4010357</v>
      </c>
      <c r="E394">
        <v>1.1759999999999999</v>
      </c>
      <c r="F394">
        <v>0.12889903046000001</v>
      </c>
      <c r="G394" t="s">
        <v>240</v>
      </c>
      <c r="H394">
        <v>0.66400000000000003</v>
      </c>
      <c r="I394">
        <v>3.9712826419999996E-3</v>
      </c>
      <c r="J394">
        <v>1.77</v>
      </c>
      <c r="K394">
        <v>5.5739999999999998E-2</v>
      </c>
      <c r="L394">
        <v>1.16283</v>
      </c>
      <c r="M394">
        <v>4.0000000000000002E-4</v>
      </c>
      <c r="N394">
        <v>2.0469999999999999E-2</v>
      </c>
      <c r="O394" t="s">
        <v>241</v>
      </c>
      <c r="P394" t="s">
        <v>194</v>
      </c>
      <c r="Q394" t="s">
        <v>28</v>
      </c>
      <c r="R394" t="s">
        <v>8172</v>
      </c>
      <c r="S394" t="s">
        <v>143</v>
      </c>
      <c r="T394" t="s">
        <v>242</v>
      </c>
      <c r="U394" t="s">
        <v>243</v>
      </c>
      <c r="V394" t="s">
        <v>31</v>
      </c>
      <c r="W394" t="s">
        <v>32</v>
      </c>
      <c r="X394" t="s">
        <v>64</v>
      </c>
      <c r="Y394" t="s">
        <v>157</v>
      </c>
      <c r="Z394" t="s">
        <v>45</v>
      </c>
      <c r="AA394">
        <v>0</v>
      </c>
      <c r="AB394">
        <f t="shared" si="6"/>
        <v>1</v>
      </c>
      <c r="AC394">
        <v>4010352</v>
      </c>
      <c r="AD394" t="s">
        <v>239</v>
      </c>
    </row>
    <row r="395" spans="1:30" x14ac:dyDescent="0.25">
      <c r="A395">
        <v>3130</v>
      </c>
      <c r="B395">
        <v>3600874</v>
      </c>
      <c r="C395" t="s">
        <v>6861</v>
      </c>
      <c r="D395">
        <v>3600944</v>
      </c>
      <c r="E395">
        <v>1.998</v>
      </c>
      <c r="F395">
        <v>2.3978450240000001E-2</v>
      </c>
      <c r="G395">
        <v>3600947</v>
      </c>
      <c r="H395">
        <v>1.395</v>
      </c>
      <c r="I395">
        <v>7.9861857620000004E-2</v>
      </c>
      <c r="J395">
        <v>1.4319999999999999</v>
      </c>
      <c r="K395">
        <v>0.19012000000000001</v>
      </c>
      <c r="L395">
        <v>1.0919399999999999</v>
      </c>
      <c r="M395">
        <v>5.6299999999999996E-3</v>
      </c>
      <c r="N395">
        <v>3.3300000000000001E-3</v>
      </c>
      <c r="O395" t="s">
        <v>6498</v>
      </c>
      <c r="P395">
        <v>15</v>
      </c>
      <c r="Q395" t="s">
        <v>49</v>
      </c>
      <c r="R395" t="s">
        <v>6862</v>
      </c>
      <c r="S395" t="s">
        <v>134</v>
      </c>
      <c r="T395" t="s">
        <v>6863</v>
      </c>
      <c r="U395" t="s">
        <v>134</v>
      </c>
      <c r="V395" t="s">
        <v>32</v>
      </c>
      <c r="W395" t="s">
        <v>43</v>
      </c>
      <c r="X395" t="s">
        <v>44</v>
      </c>
      <c r="Y395" t="s">
        <v>45</v>
      </c>
      <c r="Z395" t="s">
        <v>45</v>
      </c>
      <c r="AA395">
        <v>0</v>
      </c>
      <c r="AB395">
        <f t="shared" si="6"/>
        <v>0</v>
      </c>
      <c r="AC395">
        <v>3600874</v>
      </c>
      <c r="AD395" t="s">
        <v>6861</v>
      </c>
    </row>
    <row r="396" spans="1:30" x14ac:dyDescent="0.25">
      <c r="A396">
        <v>3143</v>
      </c>
      <c r="B396">
        <v>3179359</v>
      </c>
      <c r="C396" t="s">
        <v>8173</v>
      </c>
      <c r="D396">
        <v>3179363</v>
      </c>
      <c r="E396">
        <v>1.1160000000000001</v>
      </c>
      <c r="F396">
        <v>0.19124306724000001</v>
      </c>
      <c r="G396" t="s">
        <v>8174</v>
      </c>
      <c r="H396">
        <v>0.48099999999999998</v>
      </c>
      <c r="I396">
        <v>4.7290224619999998E-4</v>
      </c>
      <c r="J396">
        <v>2.3199999999999998</v>
      </c>
      <c r="K396">
        <v>1.473E-2</v>
      </c>
      <c r="L396">
        <v>1.07443</v>
      </c>
      <c r="M396">
        <v>4.8399999999999997E-3</v>
      </c>
      <c r="N396">
        <v>1.2749999999999999E-2</v>
      </c>
      <c r="O396" t="s">
        <v>8175</v>
      </c>
      <c r="P396">
        <v>9</v>
      </c>
      <c r="Q396" t="s">
        <v>49</v>
      </c>
      <c r="R396" t="s">
        <v>8176</v>
      </c>
      <c r="S396" t="s">
        <v>6519</v>
      </c>
      <c r="T396" t="s">
        <v>8177</v>
      </c>
      <c r="U396" t="s">
        <v>8178</v>
      </c>
      <c r="V396" t="s">
        <v>31</v>
      </c>
      <c r="W396" t="s">
        <v>31</v>
      </c>
      <c r="X396" t="s">
        <v>51</v>
      </c>
      <c r="Y396" t="s">
        <v>52</v>
      </c>
      <c r="Z396" t="s">
        <v>45</v>
      </c>
      <c r="AA396">
        <v>0</v>
      </c>
      <c r="AB396">
        <f t="shared" si="6"/>
        <v>1</v>
      </c>
      <c r="AC396">
        <v>3179359</v>
      </c>
      <c r="AD396" t="s">
        <v>8173</v>
      </c>
    </row>
    <row r="397" spans="1:30" x14ac:dyDescent="0.25">
      <c r="A397">
        <v>3184</v>
      </c>
      <c r="B397">
        <v>3273178</v>
      </c>
      <c r="C397" t="s">
        <v>8179</v>
      </c>
      <c r="D397">
        <v>3273181</v>
      </c>
      <c r="E397">
        <v>0.88100000000000001</v>
      </c>
      <c r="F397">
        <v>0.11263895944000001</v>
      </c>
      <c r="G397">
        <v>3273189</v>
      </c>
      <c r="H397">
        <v>0.59499999999999997</v>
      </c>
      <c r="I397">
        <v>2.2319059780000001E-2</v>
      </c>
      <c r="J397">
        <v>1.4790000000000001</v>
      </c>
      <c r="K397">
        <v>0.10854999999999999</v>
      </c>
      <c r="L397">
        <v>1.0190900000000001</v>
      </c>
      <c r="M397">
        <v>2.3429999999999999E-2</v>
      </c>
      <c r="N397">
        <v>3.09E-2</v>
      </c>
      <c r="O397" t="s">
        <v>8180</v>
      </c>
      <c r="P397">
        <v>10</v>
      </c>
      <c r="Q397" t="s">
        <v>28</v>
      </c>
      <c r="R397" t="s">
        <v>8181</v>
      </c>
      <c r="S397" t="s">
        <v>75</v>
      </c>
      <c r="T397" t="s">
        <v>8182</v>
      </c>
      <c r="U397" t="s">
        <v>6419</v>
      </c>
      <c r="V397" t="s">
        <v>31</v>
      </c>
      <c r="W397" t="s">
        <v>31</v>
      </c>
      <c r="X397" t="s">
        <v>51</v>
      </c>
      <c r="Y397" t="s">
        <v>77</v>
      </c>
      <c r="Z397" t="s">
        <v>45</v>
      </c>
      <c r="AA397">
        <v>0</v>
      </c>
      <c r="AB397">
        <f t="shared" si="6"/>
        <v>1</v>
      </c>
      <c r="AC397">
        <v>3273178</v>
      </c>
      <c r="AD397" t="s">
        <v>8179</v>
      </c>
    </row>
    <row r="398" spans="1:30" x14ac:dyDescent="0.25">
      <c r="A398">
        <v>3186</v>
      </c>
      <c r="B398">
        <v>2888674</v>
      </c>
      <c r="C398" t="s">
        <v>8183</v>
      </c>
      <c r="D398">
        <v>2888677</v>
      </c>
      <c r="E398">
        <v>1.159</v>
      </c>
      <c r="F398">
        <v>6.16892884E-2</v>
      </c>
      <c r="G398">
        <v>2888685</v>
      </c>
      <c r="H398">
        <v>0.53</v>
      </c>
      <c r="I398">
        <v>1.6607632130000001E-2</v>
      </c>
      <c r="J398">
        <v>2.1859999999999999</v>
      </c>
      <c r="K398">
        <v>1.7510000000000001E-2</v>
      </c>
      <c r="L398">
        <v>1.01624</v>
      </c>
      <c r="M398">
        <v>4.8599999999999997E-3</v>
      </c>
      <c r="N398">
        <v>2.9590000000000002E-2</v>
      </c>
      <c r="O398" t="s">
        <v>8184</v>
      </c>
      <c r="P398">
        <v>5</v>
      </c>
      <c r="Q398" t="s">
        <v>28</v>
      </c>
      <c r="R398" t="s">
        <v>8185</v>
      </c>
      <c r="S398" t="s">
        <v>142</v>
      </c>
      <c r="T398" t="s">
        <v>8186</v>
      </c>
      <c r="U398" t="s">
        <v>30</v>
      </c>
      <c r="V398" t="s">
        <v>31</v>
      </c>
      <c r="W398" t="s">
        <v>31</v>
      </c>
      <c r="X398" t="s">
        <v>51</v>
      </c>
      <c r="Y398" t="s">
        <v>77</v>
      </c>
      <c r="Z398" t="s">
        <v>45</v>
      </c>
      <c r="AA398">
        <v>0</v>
      </c>
      <c r="AB398">
        <f t="shared" si="6"/>
        <v>1</v>
      </c>
      <c r="AC398">
        <v>2888674</v>
      </c>
      <c r="AD398" t="s">
        <v>8183</v>
      </c>
    </row>
    <row r="399" spans="1:30" x14ac:dyDescent="0.25">
      <c r="A399">
        <v>3192</v>
      </c>
      <c r="B399">
        <v>3389647</v>
      </c>
      <c r="C399" t="s">
        <v>8187</v>
      </c>
      <c r="D399">
        <v>3389735</v>
      </c>
      <c r="E399">
        <v>1.361</v>
      </c>
      <c r="F399">
        <v>0.17328958006</v>
      </c>
      <c r="G399" t="s">
        <v>8188</v>
      </c>
      <c r="H399">
        <v>0.57899999999999996</v>
      </c>
      <c r="I399">
        <v>3.3404028640000001E-3</v>
      </c>
      <c r="J399">
        <v>2.3519999999999999</v>
      </c>
      <c r="K399">
        <v>3.9170000000000003E-2</v>
      </c>
      <c r="L399">
        <v>1.0072300000000001</v>
      </c>
      <c r="M399">
        <v>5.4799999999999996E-3</v>
      </c>
      <c r="N399">
        <v>1.523E-2</v>
      </c>
      <c r="O399" t="s">
        <v>8189</v>
      </c>
      <c r="P399">
        <v>11</v>
      </c>
      <c r="Q399" t="s">
        <v>28</v>
      </c>
      <c r="R399" t="s">
        <v>8190</v>
      </c>
      <c r="S399" t="s">
        <v>112</v>
      </c>
      <c r="T399" t="s">
        <v>8191</v>
      </c>
      <c r="U399" t="s">
        <v>8192</v>
      </c>
      <c r="V399" t="s">
        <v>31</v>
      </c>
      <c r="W399" t="s">
        <v>31</v>
      </c>
      <c r="X399" t="s">
        <v>33</v>
      </c>
      <c r="Y399" t="s">
        <v>34</v>
      </c>
      <c r="AA399">
        <v>0</v>
      </c>
      <c r="AB399">
        <f t="shared" si="6"/>
        <v>1</v>
      </c>
      <c r="AC399">
        <v>3389647</v>
      </c>
      <c r="AD399" t="s">
        <v>8187</v>
      </c>
    </row>
    <row r="400" spans="1:30" x14ac:dyDescent="0.25">
      <c r="A400">
        <v>3199</v>
      </c>
      <c r="B400">
        <v>2744674</v>
      </c>
      <c r="C400" t="s">
        <v>6864</v>
      </c>
      <c r="D400">
        <v>2744683</v>
      </c>
      <c r="E400">
        <v>1.7569999999999999</v>
      </c>
      <c r="F400">
        <v>1.9479875760000001E-2</v>
      </c>
      <c r="G400">
        <v>2744685</v>
      </c>
      <c r="H400">
        <v>1.08</v>
      </c>
      <c r="I400">
        <v>5.1163400019999999E-2</v>
      </c>
      <c r="J400">
        <v>1.6259999999999999</v>
      </c>
      <c r="K400">
        <v>3.3410000000000002E-2</v>
      </c>
      <c r="L400">
        <v>0.99660000000000004</v>
      </c>
      <c r="M400">
        <v>4.7299999999999998E-3</v>
      </c>
      <c r="N400">
        <v>6.3400000000000001E-3</v>
      </c>
      <c r="O400" t="s">
        <v>6864</v>
      </c>
      <c r="P400">
        <v>4</v>
      </c>
      <c r="Q400" t="s">
        <v>49</v>
      </c>
      <c r="R400" t="s">
        <v>6865</v>
      </c>
      <c r="S400" t="s">
        <v>134</v>
      </c>
      <c r="T400" t="s">
        <v>6866</v>
      </c>
      <c r="U400" t="s">
        <v>280</v>
      </c>
      <c r="V400" t="s">
        <v>31</v>
      </c>
      <c r="W400" t="s">
        <v>31</v>
      </c>
      <c r="X400" t="s">
        <v>51</v>
      </c>
      <c r="Y400" t="s">
        <v>52</v>
      </c>
      <c r="Z400" t="s">
        <v>45</v>
      </c>
      <c r="AA400">
        <v>0</v>
      </c>
      <c r="AB400">
        <f t="shared" si="6"/>
        <v>1</v>
      </c>
      <c r="AC400">
        <v>2744674</v>
      </c>
      <c r="AD400" t="s">
        <v>6864</v>
      </c>
    </row>
    <row r="401" spans="1:30" x14ac:dyDescent="0.25">
      <c r="A401">
        <v>3200</v>
      </c>
      <c r="B401">
        <v>3453712</v>
      </c>
      <c r="C401" t="s">
        <v>8193</v>
      </c>
      <c r="D401">
        <v>3453718</v>
      </c>
      <c r="E401">
        <v>1.91</v>
      </c>
      <c r="F401">
        <v>4.351840672E-3</v>
      </c>
      <c r="G401">
        <v>3453715</v>
      </c>
      <c r="H401">
        <v>0.754</v>
      </c>
      <c r="I401">
        <v>9.6380283519999999E-2</v>
      </c>
      <c r="J401">
        <v>2.532</v>
      </c>
      <c r="K401">
        <v>1.3999999999999999E-4</v>
      </c>
      <c r="L401">
        <v>0.99499000000000004</v>
      </c>
      <c r="M401">
        <v>1.8610000000000002E-2</v>
      </c>
      <c r="N401">
        <v>3.27E-2</v>
      </c>
      <c r="O401" t="s">
        <v>8194</v>
      </c>
      <c r="P401">
        <v>12</v>
      </c>
      <c r="Q401" t="s">
        <v>28</v>
      </c>
      <c r="R401" t="s">
        <v>8195</v>
      </c>
      <c r="S401" t="s">
        <v>134</v>
      </c>
      <c r="T401" t="s">
        <v>8196</v>
      </c>
      <c r="U401" t="s">
        <v>90</v>
      </c>
      <c r="V401" t="s">
        <v>32</v>
      </c>
      <c r="W401" t="s">
        <v>43</v>
      </c>
      <c r="X401" t="s">
        <v>44</v>
      </c>
      <c r="Y401" t="s">
        <v>45</v>
      </c>
      <c r="Z401" t="s">
        <v>45</v>
      </c>
      <c r="AA401">
        <v>0</v>
      </c>
      <c r="AB401">
        <f t="shared" si="6"/>
        <v>0</v>
      </c>
      <c r="AC401">
        <v>3453712</v>
      </c>
      <c r="AD401" t="s">
        <v>8193</v>
      </c>
    </row>
    <row r="402" spans="1:30" x14ac:dyDescent="0.25">
      <c r="A402">
        <v>3220</v>
      </c>
      <c r="B402">
        <v>3868518</v>
      </c>
      <c r="C402" t="s">
        <v>8197</v>
      </c>
      <c r="D402">
        <v>3868520</v>
      </c>
      <c r="E402">
        <v>1.532</v>
      </c>
      <c r="F402">
        <v>7.3999278720000006E-2</v>
      </c>
      <c r="G402">
        <v>3868522</v>
      </c>
      <c r="H402">
        <v>0.879</v>
      </c>
      <c r="I402">
        <v>0.25443395660000001</v>
      </c>
      <c r="J402">
        <v>1.7430000000000001</v>
      </c>
      <c r="K402">
        <v>4.5220000000000003E-2</v>
      </c>
      <c r="L402">
        <v>0.95843999999999996</v>
      </c>
      <c r="M402">
        <v>4.0739999999999998E-2</v>
      </c>
      <c r="N402">
        <v>3.9719999999999998E-2</v>
      </c>
      <c r="O402" t="s">
        <v>8198</v>
      </c>
      <c r="P402">
        <v>19</v>
      </c>
      <c r="Q402" t="s">
        <v>28</v>
      </c>
      <c r="R402" t="s">
        <v>8199</v>
      </c>
      <c r="S402" t="s">
        <v>172</v>
      </c>
      <c r="T402" t="s">
        <v>8200</v>
      </c>
      <c r="U402" t="s">
        <v>7558</v>
      </c>
      <c r="V402" t="s">
        <v>32</v>
      </c>
      <c r="W402" t="s">
        <v>43</v>
      </c>
      <c r="X402" t="s">
        <v>44</v>
      </c>
      <c r="Y402" t="s">
        <v>45</v>
      </c>
      <c r="Z402" t="s">
        <v>45</v>
      </c>
      <c r="AA402">
        <v>0</v>
      </c>
      <c r="AB402">
        <f t="shared" si="6"/>
        <v>0</v>
      </c>
      <c r="AC402">
        <v>3868518</v>
      </c>
      <c r="AD402" t="s">
        <v>8197</v>
      </c>
    </row>
    <row r="403" spans="1:30" x14ac:dyDescent="0.25">
      <c r="A403">
        <v>3223</v>
      </c>
      <c r="B403">
        <v>3756750</v>
      </c>
      <c r="C403" t="s">
        <v>6867</v>
      </c>
      <c r="D403">
        <v>3756753</v>
      </c>
      <c r="E403">
        <v>1.165</v>
      </c>
      <c r="F403">
        <v>0.14253582664</v>
      </c>
      <c r="G403">
        <v>3756752</v>
      </c>
      <c r="H403">
        <v>0.31</v>
      </c>
      <c r="I403">
        <v>3.705971902E-3</v>
      </c>
      <c r="J403">
        <v>3.762</v>
      </c>
      <c r="K403">
        <v>3.4099999999999998E-3</v>
      </c>
      <c r="L403">
        <v>0.95379000000000003</v>
      </c>
      <c r="M403">
        <v>6.2399999999999999E-3</v>
      </c>
      <c r="N403">
        <v>1.0000000000000001E-5</v>
      </c>
      <c r="O403" t="s">
        <v>6868</v>
      </c>
      <c r="P403">
        <v>17</v>
      </c>
      <c r="Q403" t="s">
        <v>28</v>
      </c>
      <c r="R403" t="s">
        <v>6869</v>
      </c>
      <c r="S403" t="s">
        <v>56</v>
      </c>
      <c r="T403" t="s">
        <v>6870</v>
      </c>
      <c r="U403" t="s">
        <v>30</v>
      </c>
      <c r="V403" t="s">
        <v>31</v>
      </c>
      <c r="W403" t="s">
        <v>32</v>
      </c>
      <c r="X403" t="s">
        <v>64</v>
      </c>
      <c r="Y403" t="s">
        <v>157</v>
      </c>
      <c r="Z403" t="s">
        <v>45</v>
      </c>
      <c r="AA403">
        <v>0</v>
      </c>
      <c r="AB403">
        <f t="shared" si="6"/>
        <v>1</v>
      </c>
      <c r="AC403">
        <v>3756750</v>
      </c>
      <c r="AD403" t="s">
        <v>6867</v>
      </c>
    </row>
    <row r="404" spans="1:30" x14ac:dyDescent="0.25">
      <c r="A404">
        <v>3239</v>
      </c>
      <c r="B404">
        <v>2429371</v>
      </c>
      <c r="C404" t="s">
        <v>1050</v>
      </c>
      <c r="D404">
        <v>2429391</v>
      </c>
      <c r="E404">
        <v>1.21</v>
      </c>
      <c r="F404">
        <v>0.21663203580000001</v>
      </c>
      <c r="G404">
        <v>2429387</v>
      </c>
      <c r="H404">
        <v>0.307</v>
      </c>
      <c r="I404">
        <v>3.3727795860000001E-3</v>
      </c>
      <c r="J404">
        <v>3.9359999999999999</v>
      </c>
      <c r="K404">
        <v>4.79E-3</v>
      </c>
      <c r="L404">
        <v>0.93249000000000004</v>
      </c>
      <c r="M404">
        <v>2.8459999999999999E-2</v>
      </c>
      <c r="N404">
        <v>7.6899999999999998E-3</v>
      </c>
      <c r="O404" t="s">
        <v>8201</v>
      </c>
      <c r="P404">
        <v>1</v>
      </c>
      <c r="Q404" t="s">
        <v>28</v>
      </c>
      <c r="R404" t="s">
        <v>8202</v>
      </c>
      <c r="S404" t="s">
        <v>6652</v>
      </c>
      <c r="T404" t="s">
        <v>8203</v>
      </c>
      <c r="U404" t="s">
        <v>8167</v>
      </c>
      <c r="V404" t="s">
        <v>32</v>
      </c>
      <c r="W404" t="s">
        <v>43</v>
      </c>
      <c r="X404" t="s">
        <v>44</v>
      </c>
      <c r="Y404" t="s">
        <v>45</v>
      </c>
      <c r="Z404" t="s">
        <v>45</v>
      </c>
      <c r="AA404">
        <v>1</v>
      </c>
      <c r="AB404">
        <f t="shared" si="6"/>
        <v>0</v>
      </c>
      <c r="AC404">
        <v>2429371</v>
      </c>
      <c r="AD404" t="s">
        <v>1050</v>
      </c>
    </row>
    <row r="405" spans="1:30" x14ac:dyDescent="0.25">
      <c r="A405">
        <v>3288</v>
      </c>
      <c r="B405">
        <v>3304853</v>
      </c>
      <c r="C405" t="s">
        <v>8204</v>
      </c>
      <c r="D405" t="s">
        <v>8205</v>
      </c>
      <c r="E405">
        <v>2.246</v>
      </c>
      <c r="F405" s="1">
        <v>1.0713949728000001E-8</v>
      </c>
      <c r="G405">
        <v>3304909</v>
      </c>
      <c r="H405">
        <v>0.75</v>
      </c>
      <c r="I405">
        <v>5.3228403959999997E-2</v>
      </c>
      <c r="J405">
        <v>2.9940000000000002</v>
      </c>
      <c r="K405">
        <v>4.2100000000000002E-3</v>
      </c>
      <c r="L405">
        <v>0.86407</v>
      </c>
      <c r="M405">
        <v>0</v>
      </c>
      <c r="N405">
        <v>2.5610000000000001E-2</v>
      </c>
      <c r="O405" t="s">
        <v>8206</v>
      </c>
      <c r="P405">
        <v>10</v>
      </c>
      <c r="Q405" t="s">
        <v>28</v>
      </c>
      <c r="R405" t="s">
        <v>8207</v>
      </c>
      <c r="S405" t="s">
        <v>8208</v>
      </c>
      <c r="T405" t="s">
        <v>8209</v>
      </c>
      <c r="U405" t="s">
        <v>143</v>
      </c>
      <c r="V405" t="s">
        <v>31</v>
      </c>
      <c r="W405" t="s">
        <v>31</v>
      </c>
      <c r="X405" t="s">
        <v>33</v>
      </c>
      <c r="Y405" t="s">
        <v>71</v>
      </c>
      <c r="AA405">
        <v>0</v>
      </c>
      <c r="AB405">
        <f t="shared" si="6"/>
        <v>1</v>
      </c>
      <c r="AC405">
        <v>3304853</v>
      </c>
      <c r="AD405" t="s">
        <v>8204</v>
      </c>
    </row>
    <row r="406" spans="1:30" x14ac:dyDescent="0.25">
      <c r="A406">
        <v>3294</v>
      </c>
      <c r="B406">
        <v>3182984</v>
      </c>
      <c r="C406" t="s">
        <v>8210</v>
      </c>
      <c r="D406" t="s">
        <v>8211</v>
      </c>
      <c r="E406">
        <v>2.1619999999999999</v>
      </c>
      <c r="F406">
        <v>9.4788111040000004E-4</v>
      </c>
      <c r="G406">
        <v>3182986</v>
      </c>
      <c r="H406">
        <v>0.85099999999999998</v>
      </c>
      <c r="I406">
        <v>0.32261915839999999</v>
      </c>
      <c r="J406">
        <v>2.5409999999999999</v>
      </c>
      <c r="K406">
        <v>9.4689999999999996E-2</v>
      </c>
      <c r="L406">
        <v>0.85829999999999995</v>
      </c>
      <c r="M406">
        <v>2.6210000000000001E-2</v>
      </c>
      <c r="N406">
        <v>9.2700000000000005E-3</v>
      </c>
      <c r="O406" t="s">
        <v>8212</v>
      </c>
      <c r="P406">
        <v>9</v>
      </c>
      <c r="Q406" t="s">
        <v>49</v>
      </c>
      <c r="R406" t="s">
        <v>8213</v>
      </c>
      <c r="S406" t="s">
        <v>8214</v>
      </c>
      <c r="T406" t="s">
        <v>8215</v>
      </c>
      <c r="U406" t="s">
        <v>176</v>
      </c>
      <c r="V406" t="s">
        <v>31</v>
      </c>
      <c r="W406" t="s">
        <v>31</v>
      </c>
      <c r="X406" t="s">
        <v>51</v>
      </c>
      <c r="Y406" t="s">
        <v>77</v>
      </c>
      <c r="Z406" t="s">
        <v>45</v>
      </c>
      <c r="AA406">
        <v>0</v>
      </c>
      <c r="AB406">
        <f t="shared" si="6"/>
        <v>1</v>
      </c>
      <c r="AC406">
        <v>3182984</v>
      </c>
      <c r="AD406" t="s">
        <v>8210</v>
      </c>
    </row>
    <row r="407" spans="1:30" x14ac:dyDescent="0.25">
      <c r="A407">
        <v>3336</v>
      </c>
      <c r="B407">
        <v>2558612</v>
      </c>
      <c r="C407" t="s">
        <v>869</v>
      </c>
      <c r="D407">
        <v>2558709</v>
      </c>
      <c r="E407">
        <v>0.83699999999999997</v>
      </c>
      <c r="F407">
        <v>0.25673235560000002</v>
      </c>
      <c r="G407" t="s">
        <v>6871</v>
      </c>
      <c r="H407">
        <v>0.252</v>
      </c>
      <c r="I407" s="1">
        <v>3.0733077220000001E-6</v>
      </c>
      <c r="J407">
        <v>3.323</v>
      </c>
      <c r="K407">
        <v>1.7500000000000002E-2</v>
      </c>
      <c r="L407">
        <v>0.79079999999999995</v>
      </c>
      <c r="M407">
        <v>1.6000000000000001E-3</v>
      </c>
      <c r="N407">
        <v>4.4000000000000002E-4</v>
      </c>
      <c r="O407" t="s">
        <v>6872</v>
      </c>
      <c r="P407">
        <v>2</v>
      </c>
      <c r="Q407" t="s">
        <v>28</v>
      </c>
      <c r="R407" t="s">
        <v>6873</v>
      </c>
      <c r="S407" t="s">
        <v>168</v>
      </c>
      <c r="T407" t="s">
        <v>6874</v>
      </c>
      <c r="U407" t="s">
        <v>6875</v>
      </c>
      <c r="V407" t="s">
        <v>31</v>
      </c>
      <c r="W407" t="s">
        <v>31</v>
      </c>
      <c r="X407" t="s">
        <v>33</v>
      </c>
      <c r="Y407" t="s">
        <v>34</v>
      </c>
      <c r="AA407">
        <v>1</v>
      </c>
      <c r="AB407">
        <f t="shared" si="6"/>
        <v>1</v>
      </c>
      <c r="AC407">
        <v>2558612</v>
      </c>
      <c r="AD407" t="s">
        <v>869</v>
      </c>
    </row>
    <row r="408" spans="1:30" x14ac:dyDescent="0.25">
      <c r="A408">
        <v>3353</v>
      </c>
      <c r="B408">
        <v>2439052</v>
      </c>
      <c r="C408" t="s">
        <v>8216</v>
      </c>
      <c r="D408">
        <v>2439086</v>
      </c>
      <c r="E408">
        <v>1.8640000000000001</v>
      </c>
      <c r="F408">
        <v>2.0308116859999999E-2</v>
      </c>
      <c r="G408">
        <v>2439079</v>
      </c>
      <c r="H408">
        <v>0.65500000000000003</v>
      </c>
      <c r="I408">
        <v>0.15921977364000001</v>
      </c>
      <c r="J408">
        <v>2.8450000000000002</v>
      </c>
      <c r="K408">
        <v>5.951E-2</v>
      </c>
      <c r="L408">
        <v>0.76905999999999997</v>
      </c>
      <c r="M408">
        <v>1.302E-2</v>
      </c>
      <c r="N408">
        <v>9.5200000000000007E-3</v>
      </c>
      <c r="O408" t="s">
        <v>8217</v>
      </c>
      <c r="P408">
        <v>1</v>
      </c>
      <c r="Q408" t="s">
        <v>28</v>
      </c>
      <c r="R408" t="s">
        <v>8218</v>
      </c>
      <c r="S408" t="s">
        <v>75</v>
      </c>
      <c r="T408" t="s">
        <v>8219</v>
      </c>
      <c r="U408" t="s">
        <v>61</v>
      </c>
      <c r="V408" t="s">
        <v>32</v>
      </c>
      <c r="W408" t="s">
        <v>43</v>
      </c>
      <c r="X408" t="s">
        <v>44</v>
      </c>
      <c r="Y408" t="s">
        <v>45</v>
      </c>
      <c r="Z408" t="s">
        <v>45</v>
      </c>
      <c r="AA408">
        <v>0</v>
      </c>
      <c r="AB408">
        <f t="shared" si="6"/>
        <v>0</v>
      </c>
      <c r="AC408">
        <v>2439052</v>
      </c>
      <c r="AD408" t="s">
        <v>8216</v>
      </c>
    </row>
    <row r="409" spans="1:30" x14ac:dyDescent="0.25">
      <c r="A409">
        <v>3407</v>
      </c>
      <c r="B409">
        <v>3357279</v>
      </c>
      <c r="C409" t="s">
        <v>8220</v>
      </c>
      <c r="D409">
        <v>3357280</v>
      </c>
      <c r="E409">
        <v>1.266</v>
      </c>
      <c r="F409">
        <v>8.1017754499999997E-2</v>
      </c>
      <c r="G409" t="s">
        <v>8221</v>
      </c>
      <c r="H409">
        <v>0.75600000000000001</v>
      </c>
      <c r="I409">
        <v>3.6408857759999999E-3</v>
      </c>
      <c r="J409">
        <v>1.675</v>
      </c>
      <c r="K409">
        <v>1.341E-2</v>
      </c>
      <c r="L409">
        <v>0.69445000000000001</v>
      </c>
      <c r="M409">
        <v>5.0499999999999998E-3</v>
      </c>
      <c r="N409">
        <v>2.35E-2</v>
      </c>
      <c r="O409" t="s">
        <v>8222</v>
      </c>
      <c r="P409">
        <v>11</v>
      </c>
      <c r="Q409" t="s">
        <v>49</v>
      </c>
      <c r="R409" t="s">
        <v>8223</v>
      </c>
      <c r="S409" t="s">
        <v>8224</v>
      </c>
      <c r="T409" t="s">
        <v>8225</v>
      </c>
      <c r="U409" t="s">
        <v>8226</v>
      </c>
      <c r="V409" t="s">
        <v>31</v>
      </c>
      <c r="W409" t="s">
        <v>31</v>
      </c>
      <c r="X409" t="s">
        <v>51</v>
      </c>
      <c r="Y409" t="s">
        <v>52</v>
      </c>
      <c r="Z409" t="s">
        <v>45</v>
      </c>
      <c r="AA409">
        <v>0</v>
      </c>
      <c r="AB409">
        <f t="shared" si="6"/>
        <v>1</v>
      </c>
      <c r="AC409">
        <v>3357279</v>
      </c>
      <c r="AD409" t="s">
        <v>8220</v>
      </c>
    </row>
    <row r="410" spans="1:30" x14ac:dyDescent="0.25">
      <c r="A410">
        <v>3417</v>
      </c>
      <c r="B410">
        <v>2495410</v>
      </c>
      <c r="C410" t="s">
        <v>8227</v>
      </c>
      <c r="D410">
        <v>2495423</v>
      </c>
      <c r="E410">
        <v>2.9350000000000001</v>
      </c>
      <c r="F410">
        <v>2.6246146420000002E-2</v>
      </c>
      <c r="G410">
        <v>2495418</v>
      </c>
      <c r="H410">
        <v>0.88200000000000001</v>
      </c>
      <c r="I410">
        <v>0.3890908468</v>
      </c>
      <c r="J410">
        <v>3.3290000000000002</v>
      </c>
      <c r="K410">
        <v>3.2390000000000002E-2</v>
      </c>
      <c r="L410">
        <v>0.68354999999999999</v>
      </c>
      <c r="M410">
        <v>1.864E-2</v>
      </c>
      <c r="N410">
        <v>4.3209999999999998E-2</v>
      </c>
      <c r="O410" t="s">
        <v>8228</v>
      </c>
      <c r="P410">
        <v>2</v>
      </c>
      <c r="Q410" t="s">
        <v>49</v>
      </c>
      <c r="R410" t="s">
        <v>8229</v>
      </c>
      <c r="S410" t="s">
        <v>92</v>
      </c>
      <c r="T410" t="s">
        <v>8230</v>
      </c>
      <c r="U410" t="s">
        <v>7451</v>
      </c>
      <c r="V410" t="s">
        <v>31</v>
      </c>
      <c r="W410" t="s">
        <v>31</v>
      </c>
      <c r="X410" t="s">
        <v>51</v>
      </c>
      <c r="Y410" t="s">
        <v>77</v>
      </c>
      <c r="Z410" t="s">
        <v>45</v>
      </c>
      <c r="AA410">
        <v>0</v>
      </c>
      <c r="AB410">
        <f t="shared" si="6"/>
        <v>1</v>
      </c>
      <c r="AC410">
        <v>2495410</v>
      </c>
      <c r="AD410" t="s">
        <v>8227</v>
      </c>
    </row>
    <row r="411" spans="1:30" x14ac:dyDescent="0.25">
      <c r="A411">
        <v>3429</v>
      </c>
      <c r="B411">
        <v>4007689</v>
      </c>
      <c r="C411" t="s">
        <v>8231</v>
      </c>
      <c r="D411">
        <v>4007696</v>
      </c>
      <c r="E411">
        <v>0.76800000000000002</v>
      </c>
      <c r="F411">
        <v>0.30034002700000001</v>
      </c>
      <c r="G411">
        <v>4007700</v>
      </c>
      <c r="H411">
        <v>0.46400000000000002</v>
      </c>
      <c r="I411">
        <v>3.039923852E-2</v>
      </c>
      <c r="J411">
        <v>1.655</v>
      </c>
      <c r="K411">
        <v>0.30669999999999997</v>
      </c>
      <c r="L411">
        <v>0.67303000000000002</v>
      </c>
      <c r="M411">
        <v>2.4799999999999999E-2</v>
      </c>
      <c r="N411">
        <v>9.9600000000000001E-3</v>
      </c>
      <c r="O411" t="s">
        <v>6624</v>
      </c>
      <c r="P411" t="s">
        <v>194</v>
      </c>
      <c r="Q411" t="s">
        <v>28</v>
      </c>
      <c r="R411" t="s">
        <v>8232</v>
      </c>
      <c r="S411" t="s">
        <v>6158</v>
      </c>
      <c r="T411" t="s">
        <v>8233</v>
      </c>
      <c r="U411" t="s">
        <v>7652</v>
      </c>
      <c r="V411" t="s">
        <v>31</v>
      </c>
      <c r="W411" t="s">
        <v>31</v>
      </c>
      <c r="X411" t="s">
        <v>51</v>
      </c>
      <c r="Y411" t="s">
        <v>77</v>
      </c>
      <c r="Z411" t="s">
        <v>45</v>
      </c>
      <c r="AA411">
        <v>0</v>
      </c>
      <c r="AB411">
        <f t="shared" si="6"/>
        <v>1</v>
      </c>
      <c r="AC411">
        <v>4007689</v>
      </c>
      <c r="AD411" t="s">
        <v>8231</v>
      </c>
    </row>
    <row r="412" spans="1:30" x14ac:dyDescent="0.25">
      <c r="A412">
        <v>3481</v>
      </c>
      <c r="B412">
        <v>3543539</v>
      </c>
      <c r="C412" t="s">
        <v>313</v>
      </c>
      <c r="D412">
        <v>3543567</v>
      </c>
      <c r="E412">
        <v>1.2090000000000001</v>
      </c>
      <c r="F412">
        <v>0.15701817539999999</v>
      </c>
      <c r="G412" t="s">
        <v>8234</v>
      </c>
      <c r="H412">
        <v>0.40300000000000002</v>
      </c>
      <c r="I412" s="1">
        <v>8.0203583780000001E-9</v>
      </c>
      <c r="J412">
        <v>3</v>
      </c>
      <c r="K412">
        <v>4.3800000000000002E-3</v>
      </c>
      <c r="L412">
        <v>0.61084000000000005</v>
      </c>
      <c r="M412">
        <v>0</v>
      </c>
      <c r="N412">
        <v>1.076E-2</v>
      </c>
      <c r="O412" t="s">
        <v>8235</v>
      </c>
      <c r="P412">
        <v>14</v>
      </c>
      <c r="Q412" t="s">
        <v>49</v>
      </c>
      <c r="R412" t="s">
        <v>8236</v>
      </c>
      <c r="S412" t="s">
        <v>75</v>
      </c>
      <c r="T412" t="s">
        <v>8237</v>
      </c>
      <c r="U412" t="s">
        <v>8238</v>
      </c>
      <c r="V412" t="s">
        <v>31</v>
      </c>
      <c r="W412" t="s">
        <v>31</v>
      </c>
      <c r="X412" t="s">
        <v>33</v>
      </c>
      <c r="Y412" t="s">
        <v>34</v>
      </c>
      <c r="AA412">
        <v>1</v>
      </c>
      <c r="AB412">
        <f t="shared" si="6"/>
        <v>1</v>
      </c>
      <c r="AC412">
        <v>3543539</v>
      </c>
      <c r="AD412" t="s">
        <v>313</v>
      </c>
    </row>
    <row r="413" spans="1:30" x14ac:dyDescent="0.25">
      <c r="A413">
        <v>3500</v>
      </c>
      <c r="B413">
        <v>3509645</v>
      </c>
      <c r="C413" t="s">
        <v>8239</v>
      </c>
      <c r="D413">
        <v>3509663</v>
      </c>
      <c r="E413">
        <v>0.79700000000000004</v>
      </c>
      <c r="F413">
        <v>0.31405457320000002</v>
      </c>
      <c r="G413">
        <v>3509662</v>
      </c>
      <c r="H413">
        <v>0.36</v>
      </c>
      <c r="I413">
        <v>3.6909972819999998E-2</v>
      </c>
      <c r="J413">
        <v>2.2170000000000001</v>
      </c>
      <c r="K413">
        <v>0.12058000000000001</v>
      </c>
      <c r="L413">
        <v>0.59235000000000004</v>
      </c>
      <c r="M413">
        <v>2.2530000000000001E-2</v>
      </c>
      <c r="N413">
        <v>2.5690000000000001E-2</v>
      </c>
      <c r="O413" t="s">
        <v>8240</v>
      </c>
      <c r="P413">
        <v>13</v>
      </c>
      <c r="Q413" t="s">
        <v>28</v>
      </c>
      <c r="R413" t="s">
        <v>8241</v>
      </c>
      <c r="S413" t="s">
        <v>6519</v>
      </c>
      <c r="T413" t="s">
        <v>8242</v>
      </c>
      <c r="U413" t="s">
        <v>141</v>
      </c>
      <c r="V413" t="s">
        <v>32</v>
      </c>
      <c r="W413" t="s">
        <v>43</v>
      </c>
      <c r="X413" t="s">
        <v>44</v>
      </c>
      <c r="Y413" t="s">
        <v>45</v>
      </c>
      <c r="Z413" t="s">
        <v>45</v>
      </c>
      <c r="AA413">
        <v>0</v>
      </c>
      <c r="AB413">
        <f t="shared" si="6"/>
        <v>0</v>
      </c>
      <c r="AC413">
        <v>3509645</v>
      </c>
      <c r="AD413" t="s">
        <v>8239</v>
      </c>
    </row>
    <row r="414" spans="1:30" x14ac:dyDescent="0.25">
      <c r="A414">
        <v>3619</v>
      </c>
      <c r="B414">
        <v>3867247</v>
      </c>
      <c r="C414" t="s">
        <v>6876</v>
      </c>
      <c r="D414">
        <v>3867251</v>
      </c>
      <c r="E414">
        <v>0.82799999999999996</v>
      </c>
      <c r="F414">
        <v>0.1387037794</v>
      </c>
      <c r="G414">
        <v>3867255</v>
      </c>
      <c r="H414">
        <v>0.52700000000000002</v>
      </c>
      <c r="I414">
        <v>6.7851325279999999E-2</v>
      </c>
      <c r="J414">
        <v>1.571</v>
      </c>
      <c r="K414">
        <v>0.17401</v>
      </c>
      <c r="L414">
        <v>0.46190999999999999</v>
      </c>
      <c r="M414">
        <v>9.3799999999999994E-3</v>
      </c>
      <c r="N414">
        <v>4.5799999999999999E-3</v>
      </c>
      <c r="O414" t="s">
        <v>6877</v>
      </c>
      <c r="P414">
        <v>19</v>
      </c>
      <c r="Q414" t="s">
        <v>28</v>
      </c>
      <c r="R414" t="s">
        <v>6878</v>
      </c>
      <c r="S414" t="s">
        <v>6359</v>
      </c>
      <c r="T414" t="s">
        <v>6879</v>
      </c>
      <c r="U414" t="s">
        <v>6304</v>
      </c>
      <c r="V414" t="s">
        <v>31</v>
      </c>
      <c r="W414" t="s">
        <v>32</v>
      </c>
      <c r="X414" t="s">
        <v>64</v>
      </c>
      <c r="Y414" t="s">
        <v>65</v>
      </c>
      <c r="Z414" t="s">
        <v>45</v>
      </c>
      <c r="AA414">
        <v>0</v>
      </c>
      <c r="AB414">
        <f t="shared" si="6"/>
        <v>1</v>
      </c>
      <c r="AC414">
        <v>3867247</v>
      </c>
      <c r="AD414" t="s">
        <v>6876</v>
      </c>
    </row>
    <row r="415" spans="1:30" x14ac:dyDescent="0.25">
      <c r="A415">
        <v>3629</v>
      </c>
      <c r="B415">
        <v>2953798</v>
      </c>
      <c r="C415" t="s">
        <v>8243</v>
      </c>
      <c r="D415">
        <v>2953814</v>
      </c>
      <c r="E415">
        <v>0.57199999999999995</v>
      </c>
      <c r="F415">
        <v>0.2044048456</v>
      </c>
      <c r="G415" t="s">
        <v>8244</v>
      </c>
      <c r="H415">
        <v>0.443</v>
      </c>
      <c r="I415">
        <v>2.7664453859999998E-4</v>
      </c>
      <c r="J415">
        <v>1.2909999999999999</v>
      </c>
      <c r="K415">
        <v>0.54547000000000001</v>
      </c>
      <c r="L415">
        <v>0.45518999999999998</v>
      </c>
      <c r="M415">
        <v>1.1E-4</v>
      </c>
      <c r="N415">
        <v>1.762E-2</v>
      </c>
      <c r="O415" t="s">
        <v>8245</v>
      </c>
      <c r="P415">
        <v>6</v>
      </c>
      <c r="Q415" t="s">
        <v>28</v>
      </c>
      <c r="R415" t="s">
        <v>8246</v>
      </c>
      <c r="S415" t="s">
        <v>7330</v>
      </c>
      <c r="T415" t="s">
        <v>8247</v>
      </c>
      <c r="U415" t="s">
        <v>8248</v>
      </c>
      <c r="V415" t="s">
        <v>32</v>
      </c>
      <c r="W415" t="s">
        <v>43</v>
      </c>
      <c r="X415" t="s">
        <v>44</v>
      </c>
      <c r="Y415" t="s">
        <v>45</v>
      </c>
      <c r="Z415" t="s">
        <v>45</v>
      </c>
      <c r="AA415">
        <v>0</v>
      </c>
      <c r="AB415">
        <f t="shared" si="6"/>
        <v>0</v>
      </c>
      <c r="AC415">
        <v>2953798</v>
      </c>
      <c r="AD415" t="s">
        <v>8243</v>
      </c>
    </row>
    <row r="416" spans="1:30" x14ac:dyDescent="0.25">
      <c r="A416">
        <v>3640</v>
      </c>
      <c r="B416">
        <v>2324856</v>
      </c>
      <c r="C416" t="s">
        <v>8249</v>
      </c>
      <c r="D416">
        <v>2324865</v>
      </c>
      <c r="E416">
        <v>2.1659999999999999</v>
      </c>
      <c r="F416">
        <v>2.776283874E-2</v>
      </c>
      <c r="G416">
        <v>2324867</v>
      </c>
      <c r="H416">
        <v>1.349</v>
      </c>
      <c r="I416">
        <v>8.245156428E-2</v>
      </c>
      <c r="J416">
        <v>1.6060000000000001</v>
      </c>
      <c r="K416">
        <v>0.20313000000000001</v>
      </c>
      <c r="L416">
        <v>0.44180999999999998</v>
      </c>
      <c r="M416">
        <v>1.405E-2</v>
      </c>
      <c r="N416">
        <v>6.3600000000000002E-3</v>
      </c>
      <c r="O416" t="s">
        <v>8250</v>
      </c>
      <c r="P416">
        <v>1</v>
      </c>
      <c r="Q416" t="s">
        <v>49</v>
      </c>
      <c r="R416" t="s">
        <v>8251</v>
      </c>
      <c r="S416" t="s">
        <v>237</v>
      </c>
      <c r="T416" t="s">
        <v>8252</v>
      </c>
      <c r="U416" t="s">
        <v>218</v>
      </c>
      <c r="V416" t="s">
        <v>31</v>
      </c>
      <c r="W416" t="s">
        <v>31</v>
      </c>
      <c r="X416" t="s">
        <v>51</v>
      </c>
      <c r="Y416" t="s">
        <v>52</v>
      </c>
      <c r="Z416" t="s">
        <v>45</v>
      </c>
      <c r="AA416">
        <v>0</v>
      </c>
      <c r="AB416">
        <f t="shared" si="6"/>
        <v>1</v>
      </c>
      <c r="AC416">
        <v>2324856</v>
      </c>
      <c r="AD416" t="s">
        <v>8249</v>
      </c>
    </row>
    <row r="417" spans="1:30" x14ac:dyDescent="0.25">
      <c r="A417">
        <v>3662</v>
      </c>
      <c r="B417">
        <v>2325274</v>
      </c>
      <c r="C417" t="s">
        <v>8253</v>
      </c>
      <c r="D417" t="s">
        <v>8254</v>
      </c>
      <c r="E417">
        <v>1.325</v>
      </c>
      <c r="F417">
        <v>1.1932471801999999E-2</v>
      </c>
      <c r="G417">
        <v>2325280</v>
      </c>
      <c r="H417">
        <v>0.77400000000000002</v>
      </c>
      <c r="I417">
        <v>0.15560611671999999</v>
      </c>
      <c r="J417">
        <v>1.712</v>
      </c>
      <c r="K417">
        <v>2.2679999999999999E-2</v>
      </c>
      <c r="L417">
        <v>0.42198999999999998</v>
      </c>
      <c r="M417">
        <v>7.1999999999999998E-3</v>
      </c>
      <c r="N417">
        <v>4.2209999999999998E-2</v>
      </c>
      <c r="O417" t="s">
        <v>8255</v>
      </c>
      <c r="P417">
        <v>1</v>
      </c>
      <c r="Q417" t="s">
        <v>49</v>
      </c>
      <c r="R417" t="s">
        <v>8256</v>
      </c>
      <c r="S417" t="s">
        <v>8257</v>
      </c>
      <c r="T417" t="s">
        <v>8258</v>
      </c>
      <c r="U417" t="s">
        <v>7156</v>
      </c>
      <c r="V417" t="s">
        <v>31</v>
      </c>
      <c r="W417" t="s">
        <v>31</v>
      </c>
      <c r="X417" t="s">
        <v>33</v>
      </c>
      <c r="Y417" t="s">
        <v>71</v>
      </c>
      <c r="AA417">
        <v>0</v>
      </c>
      <c r="AB417">
        <f t="shared" si="6"/>
        <v>1</v>
      </c>
      <c r="AC417">
        <v>2325274</v>
      </c>
      <c r="AD417" t="s">
        <v>8253</v>
      </c>
    </row>
    <row r="418" spans="1:30" x14ac:dyDescent="0.25">
      <c r="A418">
        <v>3683</v>
      </c>
      <c r="B418">
        <v>3807261</v>
      </c>
      <c r="C418" t="s">
        <v>8259</v>
      </c>
      <c r="D418">
        <v>3807304</v>
      </c>
      <c r="E418">
        <v>1.1279999999999999</v>
      </c>
      <c r="F418">
        <v>0.2596761574</v>
      </c>
      <c r="G418" t="s">
        <v>8260</v>
      </c>
      <c r="H418">
        <v>0.41199999999999998</v>
      </c>
      <c r="I418">
        <v>1.7764634382E-4</v>
      </c>
      <c r="J418">
        <v>2.7349999999999999</v>
      </c>
      <c r="K418">
        <v>3.1609999999999999E-2</v>
      </c>
      <c r="L418">
        <v>0.39411000000000002</v>
      </c>
      <c r="M418">
        <v>7.5000000000000002E-4</v>
      </c>
      <c r="N418">
        <v>4.1189999999999997E-2</v>
      </c>
      <c r="O418" t="s">
        <v>8261</v>
      </c>
      <c r="P418">
        <v>18</v>
      </c>
      <c r="Q418" t="s">
        <v>28</v>
      </c>
      <c r="R418" t="s">
        <v>8262</v>
      </c>
      <c r="S418" t="s">
        <v>7373</v>
      </c>
      <c r="T418" t="s">
        <v>8263</v>
      </c>
      <c r="U418" t="s">
        <v>8264</v>
      </c>
      <c r="V418" t="s">
        <v>31</v>
      </c>
      <c r="W418" t="s">
        <v>31</v>
      </c>
      <c r="X418" t="s">
        <v>51</v>
      </c>
      <c r="Y418" t="s">
        <v>52</v>
      </c>
      <c r="Z418" t="s">
        <v>45</v>
      </c>
      <c r="AA418">
        <v>0</v>
      </c>
      <c r="AB418">
        <f t="shared" si="6"/>
        <v>1</v>
      </c>
      <c r="AC418">
        <v>3807261</v>
      </c>
      <c r="AD418" t="s">
        <v>8259</v>
      </c>
    </row>
    <row r="419" spans="1:30" x14ac:dyDescent="0.25">
      <c r="A419">
        <v>3686</v>
      </c>
      <c r="B419">
        <v>2638824</v>
      </c>
      <c r="C419" t="s">
        <v>8265</v>
      </c>
      <c r="D419">
        <v>2638825</v>
      </c>
      <c r="E419">
        <v>1.8049999999999999</v>
      </c>
      <c r="F419">
        <v>7.8888528540000002E-2</v>
      </c>
      <c r="G419">
        <v>2638836</v>
      </c>
      <c r="H419">
        <v>1.107</v>
      </c>
      <c r="I419">
        <v>6.2970990379999994E-2</v>
      </c>
      <c r="J419">
        <v>1.63</v>
      </c>
      <c r="K419">
        <v>0.12479</v>
      </c>
      <c r="L419">
        <v>0.39201000000000003</v>
      </c>
      <c r="M419">
        <v>5.0000000000000001E-4</v>
      </c>
      <c r="N419">
        <v>4.5010000000000001E-2</v>
      </c>
      <c r="O419" t="s">
        <v>8266</v>
      </c>
      <c r="P419">
        <v>3</v>
      </c>
      <c r="Q419" t="s">
        <v>49</v>
      </c>
      <c r="R419" t="s">
        <v>8267</v>
      </c>
      <c r="S419" t="s">
        <v>7451</v>
      </c>
      <c r="T419" t="s">
        <v>8268</v>
      </c>
      <c r="U419" t="s">
        <v>8269</v>
      </c>
      <c r="V419" t="s">
        <v>31</v>
      </c>
      <c r="W419" t="s">
        <v>31</v>
      </c>
      <c r="X419" t="s">
        <v>51</v>
      </c>
      <c r="Y419" t="s">
        <v>52</v>
      </c>
      <c r="Z419" t="s">
        <v>45</v>
      </c>
      <c r="AA419">
        <v>0</v>
      </c>
      <c r="AB419">
        <f t="shared" si="6"/>
        <v>1</v>
      </c>
      <c r="AC419">
        <v>2638824</v>
      </c>
      <c r="AD419" t="s">
        <v>8265</v>
      </c>
    </row>
    <row r="420" spans="1:30" x14ac:dyDescent="0.25">
      <c r="A420">
        <v>3873</v>
      </c>
      <c r="B420">
        <v>3213120</v>
      </c>
      <c r="C420" t="s">
        <v>8270</v>
      </c>
      <c r="D420">
        <v>3213184</v>
      </c>
      <c r="E420">
        <v>2.42</v>
      </c>
      <c r="F420">
        <v>6.7408219199999994E-2</v>
      </c>
      <c r="G420">
        <v>3213185</v>
      </c>
      <c r="H420">
        <v>1.2609999999999999</v>
      </c>
      <c r="I420">
        <v>0.21942810160000001</v>
      </c>
      <c r="J420">
        <v>1.919</v>
      </c>
      <c r="K420">
        <v>0.13508999999999999</v>
      </c>
      <c r="L420">
        <v>0.22234999999999999</v>
      </c>
      <c r="M420">
        <v>6.5599999999999999E-3</v>
      </c>
      <c r="N420">
        <v>2.2950000000000002E-2</v>
      </c>
      <c r="O420" t="s">
        <v>8271</v>
      </c>
      <c r="P420">
        <v>9</v>
      </c>
      <c r="Q420" t="s">
        <v>28</v>
      </c>
      <c r="R420" t="s">
        <v>8272</v>
      </c>
      <c r="S420" t="s">
        <v>8273</v>
      </c>
      <c r="T420" t="s">
        <v>8274</v>
      </c>
      <c r="U420" t="s">
        <v>8275</v>
      </c>
      <c r="V420" t="s">
        <v>31</v>
      </c>
      <c r="W420" t="s">
        <v>32</v>
      </c>
      <c r="X420" t="s">
        <v>64</v>
      </c>
      <c r="Y420" t="s">
        <v>65</v>
      </c>
      <c r="Z420" t="s">
        <v>45</v>
      </c>
      <c r="AA420">
        <v>0</v>
      </c>
      <c r="AB420">
        <f t="shared" si="6"/>
        <v>1</v>
      </c>
      <c r="AC420">
        <v>3213120</v>
      </c>
      <c r="AD420" t="s">
        <v>8270</v>
      </c>
    </row>
    <row r="421" spans="1:30" x14ac:dyDescent="0.25">
      <c r="A421">
        <v>3895</v>
      </c>
      <c r="B421">
        <v>3219215</v>
      </c>
      <c r="C421" t="s">
        <v>8276</v>
      </c>
      <c r="D421">
        <v>3219230</v>
      </c>
      <c r="E421">
        <v>0.63600000000000001</v>
      </c>
      <c r="F421">
        <v>5.4169485580000003E-2</v>
      </c>
      <c r="G421" t="s">
        <v>8277</v>
      </c>
      <c r="H421">
        <v>0.33200000000000002</v>
      </c>
      <c r="I421">
        <v>2.1967093660000001E-3</v>
      </c>
      <c r="J421">
        <v>1.9139999999999999</v>
      </c>
      <c r="K421">
        <v>0.15472</v>
      </c>
      <c r="L421">
        <v>0.20648</v>
      </c>
      <c r="M421">
        <v>2.4000000000000001E-4</v>
      </c>
      <c r="N421">
        <v>1.2840000000000001E-2</v>
      </c>
      <c r="O421" t="s">
        <v>8278</v>
      </c>
      <c r="P421">
        <v>9</v>
      </c>
      <c r="Q421" t="s">
        <v>28</v>
      </c>
      <c r="R421" t="s">
        <v>8279</v>
      </c>
      <c r="S421" t="s">
        <v>6652</v>
      </c>
      <c r="T421" t="s">
        <v>8280</v>
      </c>
      <c r="U421" t="s">
        <v>8281</v>
      </c>
      <c r="V421" t="s">
        <v>31</v>
      </c>
      <c r="W421" t="s">
        <v>32</v>
      </c>
      <c r="X421" t="s">
        <v>33</v>
      </c>
      <c r="Y421" t="s">
        <v>34</v>
      </c>
      <c r="Z421" t="s">
        <v>35</v>
      </c>
      <c r="AA421">
        <v>0</v>
      </c>
      <c r="AB421">
        <f t="shared" si="6"/>
        <v>1</v>
      </c>
      <c r="AC421">
        <v>3219215</v>
      </c>
      <c r="AD421" t="s">
        <v>8276</v>
      </c>
    </row>
    <row r="422" spans="1:30" x14ac:dyDescent="0.25">
      <c r="A422">
        <v>3898</v>
      </c>
      <c r="B422">
        <v>3667508</v>
      </c>
      <c r="C422" t="s">
        <v>6880</v>
      </c>
      <c r="D422">
        <v>3667521</v>
      </c>
      <c r="E422">
        <v>0.73799999999999999</v>
      </c>
      <c r="F422">
        <v>7.5415721980000003E-2</v>
      </c>
      <c r="G422">
        <v>3667526</v>
      </c>
      <c r="H422">
        <v>0.41299999999999998</v>
      </c>
      <c r="I422">
        <v>3.6750560260000002E-2</v>
      </c>
      <c r="J422">
        <v>1.786</v>
      </c>
      <c r="K422">
        <v>0.16542000000000001</v>
      </c>
      <c r="L422">
        <v>0.20577000000000001</v>
      </c>
      <c r="M422">
        <v>4.3299999999999996E-3</v>
      </c>
      <c r="N422">
        <v>2.5899999999999999E-3</v>
      </c>
      <c r="O422" t="s">
        <v>6881</v>
      </c>
      <c r="P422">
        <v>16</v>
      </c>
      <c r="Q422" t="s">
        <v>49</v>
      </c>
      <c r="R422" t="s">
        <v>6882</v>
      </c>
      <c r="S422" t="s">
        <v>6575</v>
      </c>
      <c r="T422" t="s">
        <v>6883</v>
      </c>
      <c r="U422" t="s">
        <v>237</v>
      </c>
      <c r="V422" t="s">
        <v>32</v>
      </c>
      <c r="W422" t="s">
        <v>43</v>
      </c>
      <c r="X422" t="s">
        <v>44</v>
      </c>
      <c r="Y422" t="s">
        <v>45</v>
      </c>
      <c r="Z422" t="s">
        <v>45</v>
      </c>
      <c r="AA422">
        <v>0</v>
      </c>
      <c r="AB422">
        <f t="shared" si="6"/>
        <v>0</v>
      </c>
      <c r="AC422">
        <v>3667508</v>
      </c>
      <c r="AD422" t="s">
        <v>6880</v>
      </c>
    </row>
    <row r="423" spans="1:30" x14ac:dyDescent="0.25">
      <c r="A423">
        <v>3953</v>
      </c>
      <c r="B423">
        <v>3794641</v>
      </c>
      <c r="C423" t="s">
        <v>8282</v>
      </c>
      <c r="D423">
        <v>3794670</v>
      </c>
      <c r="E423">
        <v>1.7270000000000001</v>
      </c>
      <c r="F423">
        <v>9.6752307999999995E-2</v>
      </c>
      <c r="G423">
        <v>3794666</v>
      </c>
      <c r="H423">
        <v>0.90400000000000003</v>
      </c>
      <c r="I423">
        <v>0.24010525760000001</v>
      </c>
      <c r="J423">
        <v>1.91</v>
      </c>
      <c r="K423">
        <v>5.6640000000000003E-2</v>
      </c>
      <c r="L423">
        <v>0.17230999999999999</v>
      </c>
      <c r="M423">
        <v>3.789E-2</v>
      </c>
      <c r="N423">
        <v>4.1509999999999998E-2</v>
      </c>
      <c r="O423" t="s">
        <v>8283</v>
      </c>
      <c r="P423">
        <v>18</v>
      </c>
      <c r="Q423" t="s">
        <v>49</v>
      </c>
      <c r="R423" t="s">
        <v>8284</v>
      </c>
      <c r="S423" t="s">
        <v>8285</v>
      </c>
      <c r="T423" t="s">
        <v>8286</v>
      </c>
      <c r="U423" t="s">
        <v>238</v>
      </c>
      <c r="V423" t="s">
        <v>31</v>
      </c>
      <c r="W423" t="s">
        <v>31</v>
      </c>
      <c r="X423" t="s">
        <v>51</v>
      </c>
      <c r="Y423" t="s">
        <v>77</v>
      </c>
      <c r="Z423" t="s">
        <v>45</v>
      </c>
      <c r="AA423">
        <v>0</v>
      </c>
      <c r="AB423">
        <f t="shared" si="6"/>
        <v>1</v>
      </c>
      <c r="AC423">
        <v>3794641</v>
      </c>
      <c r="AD423" t="s">
        <v>8282</v>
      </c>
    </row>
    <row r="424" spans="1:30" x14ac:dyDescent="0.25">
      <c r="A424">
        <v>3963</v>
      </c>
      <c r="B424">
        <v>2740896</v>
      </c>
      <c r="C424" t="s">
        <v>8287</v>
      </c>
      <c r="D424">
        <v>2740944</v>
      </c>
      <c r="E424">
        <v>0.73299999999999998</v>
      </c>
      <c r="F424">
        <v>0.11691907276000001</v>
      </c>
      <c r="G424">
        <v>2740928</v>
      </c>
      <c r="H424">
        <v>0.48199999999999998</v>
      </c>
      <c r="I424">
        <v>7.815324002E-2</v>
      </c>
      <c r="J424">
        <v>1.5189999999999999</v>
      </c>
      <c r="K424">
        <v>0.24410999999999999</v>
      </c>
      <c r="L424">
        <v>0.16814000000000001</v>
      </c>
      <c r="M424">
        <v>2.6589999999999999E-2</v>
      </c>
      <c r="N424">
        <v>1.2829999999999999E-2</v>
      </c>
      <c r="O424" t="s">
        <v>8288</v>
      </c>
      <c r="P424">
        <v>4</v>
      </c>
      <c r="Q424" t="s">
        <v>49</v>
      </c>
      <c r="R424" t="s">
        <v>8289</v>
      </c>
      <c r="S424" t="s">
        <v>214</v>
      </c>
      <c r="T424" t="s">
        <v>8290</v>
      </c>
      <c r="U424" t="s">
        <v>84</v>
      </c>
      <c r="V424" t="s">
        <v>32</v>
      </c>
      <c r="W424" t="s">
        <v>43</v>
      </c>
      <c r="X424" t="s">
        <v>44</v>
      </c>
      <c r="Y424" t="s">
        <v>45</v>
      </c>
      <c r="Z424" t="s">
        <v>45</v>
      </c>
      <c r="AA424">
        <v>0</v>
      </c>
      <c r="AB424">
        <f t="shared" si="6"/>
        <v>0</v>
      </c>
      <c r="AC424">
        <v>2740896</v>
      </c>
      <c r="AD424" t="s">
        <v>8287</v>
      </c>
    </row>
    <row r="425" spans="1:30" x14ac:dyDescent="0.25">
      <c r="A425">
        <v>4049</v>
      </c>
      <c r="B425">
        <v>2438938</v>
      </c>
      <c r="C425" t="s">
        <v>8291</v>
      </c>
      <c r="D425">
        <v>2438953</v>
      </c>
      <c r="E425">
        <v>2.0049999999999999</v>
      </c>
      <c r="F425">
        <v>2.5080727479999999E-2</v>
      </c>
      <c r="G425" t="s">
        <v>8292</v>
      </c>
      <c r="H425">
        <v>1.2090000000000001</v>
      </c>
      <c r="I425">
        <v>5.8934101000000003E-2</v>
      </c>
      <c r="J425">
        <v>1.6579999999999999</v>
      </c>
      <c r="K425">
        <v>4.1739999999999999E-2</v>
      </c>
      <c r="L425">
        <v>0.11688999999999999</v>
      </c>
      <c r="M425">
        <v>6.4999999999999997E-4</v>
      </c>
      <c r="N425">
        <v>1.379E-2</v>
      </c>
      <c r="O425" t="s">
        <v>8293</v>
      </c>
      <c r="P425">
        <v>1</v>
      </c>
      <c r="Q425" t="s">
        <v>28</v>
      </c>
      <c r="R425" t="s">
        <v>8294</v>
      </c>
      <c r="S425" t="s">
        <v>6175</v>
      </c>
      <c r="T425" t="s">
        <v>8295</v>
      </c>
      <c r="U425" t="s">
        <v>8296</v>
      </c>
      <c r="V425" t="s">
        <v>31</v>
      </c>
      <c r="W425" t="s">
        <v>31</v>
      </c>
      <c r="X425" t="s">
        <v>33</v>
      </c>
      <c r="Y425" t="s">
        <v>34</v>
      </c>
      <c r="AA425">
        <v>0</v>
      </c>
      <c r="AB425">
        <f t="shared" si="6"/>
        <v>1</v>
      </c>
      <c r="AC425">
        <v>2438938</v>
      </c>
      <c r="AD425" t="s">
        <v>8291</v>
      </c>
    </row>
    <row r="426" spans="1:30" x14ac:dyDescent="0.25">
      <c r="A426">
        <v>4093</v>
      </c>
      <c r="B426">
        <v>3947310</v>
      </c>
      <c r="C426" t="s">
        <v>8297</v>
      </c>
      <c r="D426">
        <v>3947319</v>
      </c>
      <c r="E426">
        <v>0.84399999999999997</v>
      </c>
      <c r="F426">
        <v>0.11411870575999999</v>
      </c>
      <c r="G426">
        <v>3947320</v>
      </c>
      <c r="H426">
        <v>0.63100000000000001</v>
      </c>
      <c r="I426">
        <v>5.4013260539999997E-2</v>
      </c>
      <c r="J426">
        <v>1.3360000000000001</v>
      </c>
      <c r="K426">
        <v>0.13503000000000001</v>
      </c>
      <c r="L426">
        <v>9.3289999999999998E-2</v>
      </c>
      <c r="M426">
        <v>7.9600000000000001E-3</v>
      </c>
      <c r="N426">
        <v>1.7850000000000001E-2</v>
      </c>
      <c r="O426" t="s">
        <v>8298</v>
      </c>
      <c r="P426">
        <v>22</v>
      </c>
      <c r="Q426" t="s">
        <v>49</v>
      </c>
      <c r="R426" t="s">
        <v>8299</v>
      </c>
      <c r="S426" t="s">
        <v>6826</v>
      </c>
      <c r="T426" t="s">
        <v>8300</v>
      </c>
      <c r="U426" t="s">
        <v>8301</v>
      </c>
      <c r="V426" t="s">
        <v>31</v>
      </c>
      <c r="W426" t="s">
        <v>32</v>
      </c>
      <c r="X426" t="s">
        <v>64</v>
      </c>
      <c r="Y426" t="s">
        <v>157</v>
      </c>
      <c r="Z426" t="s">
        <v>45</v>
      </c>
      <c r="AA426">
        <v>0</v>
      </c>
      <c r="AB426">
        <f t="shared" si="6"/>
        <v>1</v>
      </c>
      <c r="AC426">
        <v>3947310</v>
      </c>
      <c r="AD426" t="s">
        <v>8297</v>
      </c>
    </row>
    <row r="427" spans="1:30" x14ac:dyDescent="0.25">
      <c r="A427">
        <v>4103</v>
      </c>
      <c r="B427">
        <v>2423907</v>
      </c>
      <c r="C427" t="s">
        <v>277</v>
      </c>
      <c r="D427" t="s">
        <v>6884</v>
      </c>
      <c r="E427">
        <v>4.4480000000000004</v>
      </c>
      <c r="F427" s="1">
        <v>1.2028828156E-8</v>
      </c>
      <c r="G427">
        <v>2423934</v>
      </c>
      <c r="H427">
        <v>1.355</v>
      </c>
      <c r="I427">
        <v>0.16143631934</v>
      </c>
      <c r="J427">
        <v>3.282</v>
      </c>
      <c r="K427">
        <v>2.5190000000000001E-2</v>
      </c>
      <c r="L427">
        <v>8.8160000000000002E-2</v>
      </c>
      <c r="M427">
        <v>7.8499999999999993E-3</v>
      </c>
      <c r="N427">
        <v>3.31E-3</v>
      </c>
      <c r="O427" t="s">
        <v>278</v>
      </c>
      <c r="P427">
        <v>1</v>
      </c>
      <c r="Q427" t="s">
        <v>28</v>
      </c>
      <c r="R427" t="s">
        <v>6885</v>
      </c>
      <c r="S427" t="s">
        <v>6886</v>
      </c>
      <c r="T427" t="s">
        <v>279</v>
      </c>
      <c r="U427" t="s">
        <v>229</v>
      </c>
      <c r="V427" t="s">
        <v>31</v>
      </c>
      <c r="W427" t="s">
        <v>31</v>
      </c>
      <c r="X427" t="s">
        <v>51</v>
      </c>
      <c r="Y427" t="s">
        <v>77</v>
      </c>
      <c r="Z427" t="s">
        <v>45</v>
      </c>
      <c r="AA427">
        <v>0</v>
      </c>
      <c r="AB427">
        <f t="shared" si="6"/>
        <v>1</v>
      </c>
      <c r="AC427">
        <v>2423907</v>
      </c>
      <c r="AD427" t="s">
        <v>277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activeCell="G26" sqref="G26"/>
    </sheetView>
  </sheetViews>
  <sheetFormatPr defaultRowHeight="15" x14ac:dyDescent="0.25"/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s="6" customFormat="1" x14ac:dyDescent="0.25">
      <c r="A2" s="6">
        <v>1</v>
      </c>
      <c r="B2" s="6">
        <v>3449760</v>
      </c>
      <c r="C2" s="6" t="s">
        <v>26</v>
      </c>
      <c r="D2" s="6">
        <v>3449789</v>
      </c>
      <c r="E2" s="6">
        <v>3.63</v>
      </c>
      <c r="F2" s="6">
        <v>2.2757446019999999E-2</v>
      </c>
      <c r="G2" s="13" t="s">
        <v>6887</v>
      </c>
      <c r="H2" s="6">
        <v>0.41499999999999998</v>
      </c>
      <c r="I2" s="14">
        <v>4.8237244200000002E-9</v>
      </c>
      <c r="J2" s="6">
        <v>8.7409999999999997</v>
      </c>
      <c r="K2" s="6">
        <v>2.069E-2</v>
      </c>
      <c r="L2" s="6">
        <v>597.62814000000003</v>
      </c>
      <c r="M2" s="6">
        <v>0</v>
      </c>
      <c r="N2" s="6">
        <v>2.6210000000000001E-2</v>
      </c>
      <c r="O2" s="6" t="s">
        <v>27</v>
      </c>
      <c r="P2" s="6">
        <v>12</v>
      </c>
      <c r="Q2" s="6" t="s">
        <v>28</v>
      </c>
      <c r="R2" s="6" t="s">
        <v>29</v>
      </c>
      <c r="S2" s="6" t="s">
        <v>30</v>
      </c>
      <c r="T2" s="13" t="s">
        <v>6888</v>
      </c>
      <c r="U2" s="6" t="s">
        <v>6889</v>
      </c>
      <c r="V2" s="6" t="s">
        <v>31</v>
      </c>
      <c r="W2" s="6" t="s">
        <v>32</v>
      </c>
      <c r="X2" s="6" t="s">
        <v>33</v>
      </c>
      <c r="Y2" s="6" t="s">
        <v>34</v>
      </c>
      <c r="Z2" s="6" t="s">
        <v>35</v>
      </c>
    </row>
    <row r="3" spans="1:26" s="6" customFormat="1" x14ac:dyDescent="0.25">
      <c r="A3" s="6">
        <v>3</v>
      </c>
      <c r="B3" s="6">
        <v>2583254</v>
      </c>
      <c r="C3" s="6" t="s">
        <v>36</v>
      </c>
      <c r="D3" s="6" t="s">
        <v>6145</v>
      </c>
      <c r="E3" s="6">
        <v>1.72</v>
      </c>
      <c r="F3" s="6">
        <v>6.0064039000000001E-4</v>
      </c>
      <c r="G3" s="6" t="s">
        <v>6146</v>
      </c>
      <c r="H3" s="6">
        <v>0.35699999999999998</v>
      </c>
      <c r="I3" s="6">
        <v>1.2910309396E-2</v>
      </c>
      <c r="J3" s="6">
        <v>4.8239999999999998</v>
      </c>
      <c r="K3" s="6">
        <v>3.3700000000000002E-3</v>
      </c>
      <c r="L3" s="6">
        <v>294.58963</v>
      </c>
      <c r="M3" s="6">
        <v>0</v>
      </c>
      <c r="N3" s="6">
        <v>5.9000000000000003E-4</v>
      </c>
      <c r="O3" s="6" t="s">
        <v>37</v>
      </c>
      <c r="P3" s="6">
        <v>2</v>
      </c>
      <c r="Q3" s="6" t="s">
        <v>28</v>
      </c>
      <c r="R3" s="6" t="s">
        <v>6147</v>
      </c>
      <c r="S3" s="6" t="s">
        <v>6148</v>
      </c>
      <c r="T3" s="6" t="s">
        <v>6149</v>
      </c>
      <c r="U3" s="6" t="s">
        <v>6150</v>
      </c>
      <c r="V3" s="6" t="s">
        <v>31</v>
      </c>
      <c r="W3" s="6" t="s">
        <v>31</v>
      </c>
      <c r="X3" s="6" t="s">
        <v>38</v>
      </c>
      <c r="Y3" s="6" t="s">
        <v>39</v>
      </c>
      <c r="Z3" s="6" t="s">
        <v>40</v>
      </c>
    </row>
    <row r="4" spans="1:26" s="6" customFormat="1" x14ac:dyDescent="0.25">
      <c r="A4" s="6">
        <v>7</v>
      </c>
      <c r="B4" s="6">
        <v>3331487</v>
      </c>
      <c r="C4" s="6" t="s">
        <v>6010</v>
      </c>
      <c r="D4" s="6" t="s">
        <v>6890</v>
      </c>
      <c r="E4" s="6">
        <v>1.6160000000000001</v>
      </c>
      <c r="F4" s="6">
        <v>4.6568730379999999E-2</v>
      </c>
      <c r="G4" s="6" t="s">
        <v>6891</v>
      </c>
      <c r="H4" s="6">
        <v>0.66300000000000003</v>
      </c>
      <c r="I4" s="14">
        <v>2.7097931759999999E-5</v>
      </c>
      <c r="J4" s="6">
        <v>2.4390000000000001</v>
      </c>
      <c r="K4" s="6">
        <v>0.12851000000000001</v>
      </c>
      <c r="L4" s="6">
        <v>211.92633000000001</v>
      </c>
      <c r="M4" s="6">
        <v>0</v>
      </c>
      <c r="N4" s="6">
        <v>3.7879999999999997E-2</v>
      </c>
      <c r="O4" s="6" t="s">
        <v>6892</v>
      </c>
      <c r="P4" s="6">
        <v>11</v>
      </c>
      <c r="Q4" s="6" t="s">
        <v>49</v>
      </c>
      <c r="R4" s="6" t="s">
        <v>6893</v>
      </c>
      <c r="S4" s="6" t="s">
        <v>6894</v>
      </c>
      <c r="T4" s="6" t="s">
        <v>6895</v>
      </c>
      <c r="U4" s="6" t="s">
        <v>6896</v>
      </c>
      <c r="V4" s="6" t="s">
        <v>32</v>
      </c>
      <c r="W4" s="6" t="s">
        <v>43</v>
      </c>
      <c r="X4" s="6" t="s">
        <v>44</v>
      </c>
      <c r="Y4" s="6" t="s">
        <v>45</v>
      </c>
      <c r="Z4" s="6" t="s">
        <v>45</v>
      </c>
    </row>
    <row r="5" spans="1:26" s="6" customFormat="1" x14ac:dyDescent="0.25">
      <c r="A5" s="6">
        <v>8</v>
      </c>
      <c r="B5" s="6">
        <v>3049522</v>
      </c>
      <c r="C5" s="6" t="s">
        <v>41</v>
      </c>
      <c r="D5" s="6" t="s">
        <v>6897</v>
      </c>
      <c r="E5" s="6">
        <v>1.6859999999999999</v>
      </c>
      <c r="F5" s="6">
        <v>1.3445097045999999E-3</v>
      </c>
      <c r="G5" s="6" t="s">
        <v>6898</v>
      </c>
      <c r="H5" s="6">
        <v>0.38600000000000001</v>
      </c>
      <c r="I5" s="6">
        <v>3.9033637879999999E-2</v>
      </c>
      <c r="J5" s="6">
        <v>4.3680000000000003</v>
      </c>
      <c r="K5" s="6">
        <v>2.1099999999999999E-3</v>
      </c>
      <c r="L5" s="6">
        <v>204.70813999999999</v>
      </c>
      <c r="M5" s="6">
        <v>0</v>
      </c>
      <c r="N5" s="6">
        <v>1.167E-2</v>
      </c>
      <c r="O5" s="6" t="s">
        <v>42</v>
      </c>
      <c r="P5" s="6">
        <v>7</v>
      </c>
      <c r="Q5" s="6" t="s">
        <v>28</v>
      </c>
      <c r="R5" s="6" t="s">
        <v>6899</v>
      </c>
      <c r="S5" s="6" t="s">
        <v>6900</v>
      </c>
      <c r="T5" s="6" t="s">
        <v>6901</v>
      </c>
      <c r="U5" s="6" t="s">
        <v>6902</v>
      </c>
      <c r="V5" s="6" t="s">
        <v>31</v>
      </c>
      <c r="W5" s="6" t="s">
        <v>31</v>
      </c>
      <c r="X5" s="6" t="s">
        <v>51</v>
      </c>
      <c r="Y5" s="6" t="s">
        <v>77</v>
      </c>
      <c r="Z5" s="6" t="s">
        <v>45</v>
      </c>
    </row>
    <row r="6" spans="1:26" x14ac:dyDescent="0.25">
      <c r="A6">
        <v>14</v>
      </c>
      <c r="B6">
        <v>3126191</v>
      </c>
      <c r="C6" t="s">
        <v>53</v>
      </c>
      <c r="D6">
        <v>3126297</v>
      </c>
      <c r="E6">
        <v>2.129</v>
      </c>
      <c r="F6">
        <v>8.4401242180000002E-2</v>
      </c>
      <c r="G6" t="s">
        <v>6903</v>
      </c>
      <c r="H6">
        <v>0.52600000000000002</v>
      </c>
      <c r="I6" s="1">
        <v>7.2814035360000004E-6</v>
      </c>
      <c r="J6">
        <v>4.0439999999999996</v>
      </c>
      <c r="K6">
        <v>5.3929999999999999E-2</v>
      </c>
      <c r="L6">
        <v>157.20022</v>
      </c>
      <c r="M6">
        <v>0</v>
      </c>
      <c r="N6">
        <v>3.9E-2</v>
      </c>
      <c r="O6" t="s">
        <v>54</v>
      </c>
      <c r="P6">
        <v>8</v>
      </c>
      <c r="Q6" t="s">
        <v>28</v>
      </c>
      <c r="R6" t="s">
        <v>55</v>
      </c>
      <c r="S6" t="s">
        <v>56</v>
      </c>
      <c r="T6" t="s">
        <v>6904</v>
      </c>
      <c r="U6" t="s">
        <v>6905</v>
      </c>
      <c r="V6" t="s">
        <v>31</v>
      </c>
      <c r="W6" t="s">
        <v>31</v>
      </c>
      <c r="X6" t="s">
        <v>33</v>
      </c>
      <c r="Y6" t="s">
        <v>34</v>
      </c>
    </row>
    <row r="7" spans="1:26" x14ac:dyDescent="0.25">
      <c r="A7">
        <v>43</v>
      </c>
      <c r="B7">
        <v>3979762</v>
      </c>
      <c r="C7" t="s">
        <v>6906</v>
      </c>
      <c r="D7">
        <v>3979800</v>
      </c>
      <c r="E7">
        <v>2.6539999999999999</v>
      </c>
      <c r="F7">
        <v>3.4105311999999999E-2</v>
      </c>
      <c r="G7" t="s">
        <v>6907</v>
      </c>
      <c r="H7">
        <v>0.52600000000000002</v>
      </c>
      <c r="I7">
        <v>2.4738310320000002E-2</v>
      </c>
      <c r="J7">
        <v>5.0439999999999996</v>
      </c>
      <c r="K7">
        <v>1.525E-2</v>
      </c>
      <c r="L7">
        <v>63.50047</v>
      </c>
      <c r="M7">
        <v>0</v>
      </c>
      <c r="N7">
        <v>3.3360000000000001E-2</v>
      </c>
      <c r="O7" t="s">
        <v>6908</v>
      </c>
      <c r="P7" t="s">
        <v>194</v>
      </c>
      <c r="Q7" t="s">
        <v>49</v>
      </c>
      <c r="R7" t="s">
        <v>6909</v>
      </c>
      <c r="S7" t="s">
        <v>30</v>
      </c>
      <c r="T7" t="s">
        <v>6910</v>
      </c>
      <c r="U7" t="s">
        <v>6911</v>
      </c>
      <c r="V7" t="s">
        <v>31</v>
      </c>
      <c r="W7" t="s">
        <v>31</v>
      </c>
      <c r="X7" t="s">
        <v>33</v>
      </c>
      <c r="Y7" t="s">
        <v>34</v>
      </c>
    </row>
    <row r="8" spans="1:26" x14ac:dyDescent="0.25">
      <c r="A8">
        <v>65</v>
      </c>
      <c r="B8">
        <v>3401099</v>
      </c>
      <c r="C8" t="s">
        <v>3791</v>
      </c>
      <c r="D8">
        <v>3401101</v>
      </c>
      <c r="E8">
        <v>1.661</v>
      </c>
      <c r="F8">
        <v>7.5566440160000003E-3</v>
      </c>
      <c r="G8" t="s">
        <v>6912</v>
      </c>
      <c r="H8">
        <v>0.67200000000000004</v>
      </c>
      <c r="I8">
        <v>3.1920592160000001E-4</v>
      </c>
      <c r="J8">
        <v>2.4700000000000002</v>
      </c>
      <c r="K8">
        <v>6.9999999999999999E-4</v>
      </c>
      <c r="L8">
        <v>47.793979999999998</v>
      </c>
      <c r="M8">
        <v>0</v>
      </c>
      <c r="N8">
        <v>3.2379999999999999E-2</v>
      </c>
      <c r="O8" t="s">
        <v>6913</v>
      </c>
      <c r="P8">
        <v>12</v>
      </c>
      <c r="Q8" t="s">
        <v>49</v>
      </c>
      <c r="R8" t="s">
        <v>6914</v>
      </c>
      <c r="S8" t="s">
        <v>149</v>
      </c>
      <c r="T8" t="s">
        <v>6915</v>
      </c>
      <c r="U8" t="s">
        <v>6916</v>
      </c>
      <c r="V8" t="s">
        <v>31</v>
      </c>
      <c r="W8" t="s">
        <v>31</v>
      </c>
      <c r="X8" t="s">
        <v>51</v>
      </c>
      <c r="Y8" t="s">
        <v>52</v>
      </c>
      <c r="Z8" t="s">
        <v>45</v>
      </c>
    </row>
    <row r="9" spans="1:26" x14ac:dyDescent="0.25">
      <c r="A9">
        <v>68</v>
      </c>
      <c r="B9">
        <v>3873699</v>
      </c>
      <c r="C9" t="s">
        <v>57</v>
      </c>
      <c r="D9">
        <v>3873715</v>
      </c>
      <c r="E9">
        <v>1.647</v>
      </c>
      <c r="F9">
        <v>4.0938670439999998E-2</v>
      </c>
      <c r="G9" t="s">
        <v>58</v>
      </c>
      <c r="H9">
        <v>0.72</v>
      </c>
      <c r="I9">
        <v>2.7470419220000002E-3</v>
      </c>
      <c r="J9">
        <v>2.2879999999999998</v>
      </c>
      <c r="K9">
        <v>1.225E-2</v>
      </c>
      <c r="L9">
        <v>47.076369999999997</v>
      </c>
      <c r="M9">
        <v>0</v>
      </c>
      <c r="N9">
        <v>1.4300000000000001E-3</v>
      </c>
      <c r="O9" t="s">
        <v>59</v>
      </c>
      <c r="P9">
        <v>20</v>
      </c>
      <c r="Q9" t="s">
        <v>49</v>
      </c>
      <c r="R9" t="s">
        <v>60</v>
      </c>
      <c r="S9" t="s">
        <v>61</v>
      </c>
      <c r="T9" t="s">
        <v>62</v>
      </c>
      <c r="U9" t="s">
        <v>63</v>
      </c>
      <c r="V9" t="s">
        <v>31</v>
      </c>
      <c r="W9" t="s">
        <v>32</v>
      </c>
      <c r="X9" t="s">
        <v>64</v>
      </c>
      <c r="Y9" t="s">
        <v>65</v>
      </c>
      <c r="Z9" t="s">
        <v>45</v>
      </c>
    </row>
    <row r="10" spans="1:26" x14ac:dyDescent="0.25">
      <c r="A10">
        <v>74</v>
      </c>
      <c r="B10">
        <v>3456700</v>
      </c>
      <c r="C10" t="s">
        <v>6118</v>
      </c>
      <c r="D10" t="s">
        <v>6917</v>
      </c>
      <c r="E10">
        <v>1.375</v>
      </c>
      <c r="F10">
        <v>2.9666004619999999E-2</v>
      </c>
      <c r="G10" t="s">
        <v>6918</v>
      </c>
      <c r="H10">
        <v>0.66500000000000004</v>
      </c>
      <c r="I10">
        <v>1.8118822262000001E-2</v>
      </c>
      <c r="J10">
        <v>2.0680000000000001</v>
      </c>
      <c r="K10">
        <v>1.9179999999999999E-2</v>
      </c>
      <c r="L10">
        <v>44.271039999999999</v>
      </c>
      <c r="M10">
        <v>0</v>
      </c>
      <c r="N10">
        <v>4.2810000000000001E-2</v>
      </c>
      <c r="O10" t="s">
        <v>6919</v>
      </c>
      <c r="P10">
        <v>12</v>
      </c>
      <c r="Q10" t="s">
        <v>28</v>
      </c>
      <c r="R10" t="s">
        <v>6920</v>
      </c>
      <c r="S10" t="s">
        <v>6921</v>
      </c>
      <c r="T10" t="s">
        <v>6922</v>
      </c>
      <c r="U10" t="s">
        <v>6923</v>
      </c>
      <c r="V10" t="s">
        <v>31</v>
      </c>
      <c r="W10" t="s">
        <v>31</v>
      </c>
      <c r="X10" t="s">
        <v>51</v>
      </c>
      <c r="Y10" t="s">
        <v>52</v>
      </c>
      <c r="Z10" t="s">
        <v>45</v>
      </c>
    </row>
    <row r="11" spans="1:26" x14ac:dyDescent="0.25">
      <c r="A11">
        <v>77</v>
      </c>
      <c r="B11">
        <v>3671506</v>
      </c>
      <c r="C11" t="s">
        <v>187</v>
      </c>
      <c r="D11">
        <v>3671533</v>
      </c>
      <c r="E11">
        <v>1.653</v>
      </c>
      <c r="F11">
        <v>8.4727839900000004E-2</v>
      </c>
      <c r="G11" t="s">
        <v>188</v>
      </c>
      <c r="H11">
        <v>0.61699999999999999</v>
      </c>
      <c r="I11">
        <v>5.025739062E-4</v>
      </c>
      <c r="J11">
        <v>2.68</v>
      </c>
      <c r="K11">
        <v>1.866E-2</v>
      </c>
      <c r="L11">
        <v>44.110469999999999</v>
      </c>
      <c r="M11">
        <v>0</v>
      </c>
      <c r="N11">
        <v>4.3800000000000002E-3</v>
      </c>
      <c r="O11" t="s">
        <v>189</v>
      </c>
      <c r="P11">
        <v>16</v>
      </c>
      <c r="Q11" t="s">
        <v>49</v>
      </c>
      <c r="R11" t="s">
        <v>190</v>
      </c>
      <c r="S11" t="s">
        <v>191</v>
      </c>
      <c r="T11" t="s">
        <v>192</v>
      </c>
      <c r="U11" t="s">
        <v>193</v>
      </c>
      <c r="V11" t="s">
        <v>31</v>
      </c>
      <c r="W11" t="s">
        <v>31</v>
      </c>
      <c r="X11" t="s">
        <v>51</v>
      </c>
      <c r="Y11" t="s">
        <v>52</v>
      </c>
      <c r="Z11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08"/>
  <sheetViews>
    <sheetView workbookViewId="0">
      <selection activeCell="X25" sqref="X24:X25"/>
    </sheetView>
  </sheetViews>
  <sheetFormatPr defaultRowHeight="15" x14ac:dyDescent="0.25"/>
  <cols>
    <col min="12" max="12" width="8" customWidth="1"/>
    <col min="13" max="13" width="10.5703125" customWidth="1"/>
    <col min="14" max="14" width="11" customWidth="1"/>
    <col min="22" max="22" width="15.5703125" customWidth="1"/>
    <col min="27" max="27" width="26.5703125" customWidth="1"/>
    <col min="32" max="32" width="27.85546875" customWidth="1"/>
    <col min="39" max="39" width="16.85546875" customWidth="1"/>
  </cols>
  <sheetData>
    <row r="1" spans="1:56" x14ac:dyDescent="0.25">
      <c r="A1" t="s">
        <v>0</v>
      </c>
      <c r="B1" t="s">
        <v>1</v>
      </c>
      <c r="C1" t="s">
        <v>2</v>
      </c>
      <c r="D1" t="s">
        <v>3</v>
      </c>
      <c r="E1" t="s">
        <v>14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8309</v>
      </c>
      <c r="L1" t="s">
        <v>8377</v>
      </c>
      <c r="M1" t="s">
        <v>1</v>
      </c>
      <c r="N1" t="s">
        <v>2</v>
      </c>
      <c r="P1" t="s">
        <v>8363</v>
      </c>
      <c r="R1" t="s">
        <v>8364</v>
      </c>
      <c r="X1" t="s">
        <v>8367</v>
      </c>
      <c r="AC1" t="s">
        <v>8372</v>
      </c>
      <c r="AG1" s="20" t="s">
        <v>8375</v>
      </c>
      <c r="AH1" t="s">
        <v>8373</v>
      </c>
      <c r="AM1" s="20" t="s">
        <v>8375</v>
      </c>
      <c r="AO1" t="s">
        <v>8374</v>
      </c>
      <c r="AU1" s="20" t="s">
        <v>8375</v>
      </c>
      <c r="AV1">
        <v>281</v>
      </c>
      <c r="AW1" t="s">
        <v>8376</v>
      </c>
      <c r="BC1" t="s">
        <v>8394</v>
      </c>
      <c r="BD1" t="s">
        <v>8395</v>
      </c>
    </row>
    <row r="2" spans="1:56" x14ac:dyDescent="0.25">
      <c r="A2">
        <v>1</v>
      </c>
      <c r="B2">
        <v>3449760</v>
      </c>
      <c r="C2" t="s">
        <v>26</v>
      </c>
      <c r="D2">
        <v>3449789</v>
      </c>
      <c r="E2" t="s">
        <v>27</v>
      </c>
      <c r="F2" t="s">
        <v>31</v>
      </c>
      <c r="G2" t="s">
        <v>31</v>
      </c>
      <c r="H2" t="s">
        <v>38</v>
      </c>
      <c r="I2" t="s">
        <v>39</v>
      </c>
      <c r="J2" t="s">
        <v>116</v>
      </c>
      <c r="K2">
        <v>1</v>
      </c>
      <c r="L2">
        <v>1</v>
      </c>
      <c r="M2">
        <v>3449760</v>
      </c>
      <c r="N2" t="s">
        <v>26</v>
      </c>
      <c r="P2" t="s">
        <v>8360</v>
      </c>
      <c r="V2" t="s">
        <v>8365</v>
      </c>
      <c r="W2">
        <v>426</v>
      </c>
      <c r="X2">
        <v>60</v>
      </c>
      <c r="Y2">
        <f>X2/W2</f>
        <v>0.14084507042253522</v>
      </c>
      <c r="BA2">
        <f>SUM(AZ4:AZ284)</f>
        <v>27</v>
      </c>
    </row>
    <row r="3" spans="1:56" x14ac:dyDescent="0.25">
      <c r="A3">
        <v>3</v>
      </c>
      <c r="B3">
        <v>2583254</v>
      </c>
      <c r="C3" t="s">
        <v>36</v>
      </c>
      <c r="D3" t="s">
        <v>6145</v>
      </c>
      <c r="E3" t="s">
        <v>37</v>
      </c>
      <c r="F3" t="s">
        <v>31</v>
      </c>
      <c r="G3" t="s">
        <v>31</v>
      </c>
      <c r="H3" t="s">
        <v>38</v>
      </c>
      <c r="I3" t="s">
        <v>39</v>
      </c>
      <c r="J3" t="s">
        <v>40</v>
      </c>
      <c r="K3">
        <v>1</v>
      </c>
      <c r="L3">
        <v>0</v>
      </c>
      <c r="M3">
        <v>2583254</v>
      </c>
      <c r="N3" t="s">
        <v>36</v>
      </c>
      <c r="P3" t="s">
        <v>8361</v>
      </c>
      <c r="T3">
        <f>50/331</f>
        <v>0.15105740181268881</v>
      </c>
      <c r="V3" t="s">
        <v>8366</v>
      </c>
      <c r="W3">
        <v>331</v>
      </c>
      <c r="X3">
        <v>50</v>
      </c>
      <c r="Y3">
        <f>X3/W3</f>
        <v>0.15105740181268881</v>
      </c>
      <c r="AA3" t="s">
        <v>8369</v>
      </c>
      <c r="AC3" s="2" t="s">
        <v>305</v>
      </c>
      <c r="AD3" s="2" t="s">
        <v>282</v>
      </c>
      <c r="AE3" s="2" t="s">
        <v>284</v>
      </c>
      <c r="AF3" s="3" t="s">
        <v>309</v>
      </c>
      <c r="AH3" s="2" t="s">
        <v>305</v>
      </c>
      <c r="AI3" s="2" t="s">
        <v>282</v>
      </c>
      <c r="AJ3" s="2" t="s">
        <v>284</v>
      </c>
      <c r="AK3" s="3" t="s">
        <v>309</v>
      </c>
      <c r="AO3" s="2" t="s">
        <v>305</v>
      </c>
      <c r="AP3" s="2" t="s">
        <v>282</v>
      </c>
      <c r="AQ3" s="2" t="s">
        <v>284</v>
      </c>
      <c r="AR3" s="3" t="s">
        <v>309</v>
      </c>
      <c r="AV3" t="s">
        <v>305</v>
      </c>
      <c r="AW3" t="s">
        <v>282</v>
      </c>
      <c r="AX3" t="s">
        <v>284</v>
      </c>
      <c r="AY3" t="s">
        <v>309</v>
      </c>
      <c r="AZ3" t="s">
        <v>8393</v>
      </c>
      <c r="BC3" t="s">
        <v>6305</v>
      </c>
    </row>
    <row r="4" spans="1:56" x14ac:dyDescent="0.25">
      <c r="A4">
        <v>170</v>
      </c>
      <c r="B4">
        <v>2340433</v>
      </c>
      <c r="C4" t="s">
        <v>104</v>
      </c>
      <c r="D4" t="s">
        <v>105</v>
      </c>
      <c r="E4" t="s">
        <v>106</v>
      </c>
      <c r="F4" t="s">
        <v>31</v>
      </c>
      <c r="G4" t="s">
        <v>31</v>
      </c>
      <c r="H4" t="s">
        <v>38</v>
      </c>
      <c r="I4" t="s">
        <v>39</v>
      </c>
      <c r="J4" t="s">
        <v>40</v>
      </c>
      <c r="K4">
        <v>0</v>
      </c>
      <c r="L4">
        <v>0</v>
      </c>
      <c r="M4">
        <v>2340433</v>
      </c>
      <c r="N4" t="s">
        <v>104</v>
      </c>
      <c r="AA4" s="20" t="s">
        <v>8370</v>
      </c>
      <c r="AC4" s="2" t="s">
        <v>335</v>
      </c>
      <c r="AD4" s="2" t="s">
        <v>326</v>
      </c>
      <c r="AE4" s="2" t="s">
        <v>327</v>
      </c>
      <c r="AF4" s="3" t="s">
        <v>337</v>
      </c>
      <c r="AH4" s="2" t="s">
        <v>2447</v>
      </c>
      <c r="AI4" s="2" t="s">
        <v>2439</v>
      </c>
      <c r="AJ4" s="2" t="s">
        <v>2440</v>
      </c>
      <c r="AK4" s="3" t="s">
        <v>506</v>
      </c>
      <c r="AN4" t="str">
        <f>IF(AO4=AO3,"",AO4)</f>
        <v>2318656</v>
      </c>
      <c r="AO4" s="2" t="s">
        <v>5475</v>
      </c>
      <c r="AP4" s="2" t="s">
        <v>5468</v>
      </c>
      <c r="AQ4" s="2" t="s">
        <v>5469</v>
      </c>
      <c r="AR4" s="3" t="s">
        <v>395</v>
      </c>
      <c r="AV4" t="s">
        <v>4579</v>
      </c>
      <c r="AW4" t="s">
        <v>4572</v>
      </c>
      <c r="AX4" t="s">
        <v>4573</v>
      </c>
      <c r="AY4" t="s">
        <v>453</v>
      </c>
      <c r="AZ4">
        <v>0</v>
      </c>
      <c r="BC4" t="s">
        <v>8169</v>
      </c>
    </row>
    <row r="5" spans="1:56" x14ac:dyDescent="0.25">
      <c r="A5">
        <v>175</v>
      </c>
      <c r="B5">
        <v>2824089</v>
      </c>
      <c r="C5" t="s">
        <v>6967</v>
      </c>
      <c r="D5" t="s">
        <v>6968</v>
      </c>
      <c r="E5" t="s">
        <v>6969</v>
      </c>
      <c r="F5" t="s">
        <v>31</v>
      </c>
      <c r="G5" t="s">
        <v>31</v>
      </c>
      <c r="H5" t="s">
        <v>38</v>
      </c>
      <c r="I5" t="s">
        <v>115</v>
      </c>
      <c r="J5" t="s">
        <v>116</v>
      </c>
      <c r="K5">
        <v>0</v>
      </c>
      <c r="L5">
        <v>0</v>
      </c>
      <c r="M5">
        <v>2824089</v>
      </c>
      <c r="N5" t="s">
        <v>6967</v>
      </c>
      <c r="V5" t="s">
        <v>8368</v>
      </c>
      <c r="W5">
        <v>542</v>
      </c>
      <c r="X5">
        <v>60</v>
      </c>
      <c r="Y5">
        <f>X5/W5</f>
        <v>0.11070110701107011</v>
      </c>
      <c r="AA5" t="s">
        <v>8371</v>
      </c>
      <c r="AC5" s="2" t="s">
        <v>2775</v>
      </c>
      <c r="AD5" s="2" t="s">
        <v>2768</v>
      </c>
      <c r="AE5" s="2" t="s">
        <v>2769</v>
      </c>
      <c r="AF5" s="3"/>
      <c r="AH5" s="2" t="s">
        <v>4717</v>
      </c>
      <c r="AI5" s="2" t="s">
        <v>4710</v>
      </c>
      <c r="AJ5" s="2" t="s">
        <v>4711</v>
      </c>
      <c r="AK5" s="3" t="s">
        <v>506</v>
      </c>
      <c r="AN5" t="str">
        <f t="shared" ref="AN5:AN68" si="0">IF(AO5=AO4,"",AO5)</f>
        <v>2323951</v>
      </c>
      <c r="AO5" s="2" t="s">
        <v>1467</v>
      </c>
      <c r="AP5" s="2" t="s">
        <v>1460</v>
      </c>
      <c r="AQ5" s="2" t="s">
        <v>1461</v>
      </c>
      <c r="AR5" s="3" t="s">
        <v>675</v>
      </c>
      <c r="AV5" t="s">
        <v>5240</v>
      </c>
      <c r="AW5" t="s">
        <v>5234</v>
      </c>
      <c r="AX5" t="s">
        <v>5235</v>
      </c>
      <c r="AY5" t="s">
        <v>395</v>
      </c>
      <c r="AZ5">
        <v>0</v>
      </c>
      <c r="BC5" t="s">
        <v>6165</v>
      </c>
    </row>
    <row r="6" spans="1:56" x14ac:dyDescent="0.25">
      <c r="A6">
        <v>305</v>
      </c>
      <c r="B6">
        <v>3950522</v>
      </c>
      <c r="C6" t="s">
        <v>6246</v>
      </c>
      <c r="D6" t="s">
        <v>6247</v>
      </c>
      <c r="E6" t="s">
        <v>6249</v>
      </c>
      <c r="F6" t="s">
        <v>31</v>
      </c>
      <c r="G6" t="s">
        <v>31</v>
      </c>
      <c r="H6" t="s">
        <v>38</v>
      </c>
      <c r="I6" t="s">
        <v>115</v>
      </c>
      <c r="J6" t="s">
        <v>116</v>
      </c>
      <c r="K6">
        <v>0</v>
      </c>
      <c r="L6">
        <v>0</v>
      </c>
      <c r="M6">
        <v>3950522</v>
      </c>
      <c r="N6" t="s">
        <v>6246</v>
      </c>
      <c r="V6" t="s">
        <v>8378</v>
      </c>
      <c r="W6">
        <v>281</v>
      </c>
      <c r="X6">
        <v>27</v>
      </c>
      <c r="Y6">
        <f>X6/W6</f>
        <v>9.6085409252669035E-2</v>
      </c>
      <c r="AC6" s="2" t="s">
        <v>570</v>
      </c>
      <c r="AD6" s="2" t="s">
        <v>563</v>
      </c>
      <c r="AE6" s="2" t="s">
        <v>564</v>
      </c>
      <c r="AF6" s="3"/>
      <c r="AH6" s="2" t="s">
        <v>1744</v>
      </c>
      <c r="AI6" s="2" t="s">
        <v>1737</v>
      </c>
      <c r="AJ6" s="2" t="s">
        <v>1738</v>
      </c>
      <c r="AK6" s="3" t="s">
        <v>506</v>
      </c>
      <c r="AN6" t="str">
        <f t="shared" si="0"/>
        <v>2324919</v>
      </c>
      <c r="AO6" s="2" t="s">
        <v>5816</v>
      </c>
      <c r="AP6" s="2" t="s">
        <v>5808</v>
      </c>
      <c r="AQ6" s="2" t="s">
        <v>5809</v>
      </c>
      <c r="AR6" s="3" t="s">
        <v>395</v>
      </c>
      <c r="AV6" t="s">
        <v>1609</v>
      </c>
      <c r="AW6" t="s">
        <v>1601</v>
      </c>
      <c r="AX6" t="s">
        <v>1602</v>
      </c>
      <c r="AY6" t="s">
        <v>337</v>
      </c>
      <c r="AZ6">
        <v>0</v>
      </c>
      <c r="BC6" t="s">
        <v>7307</v>
      </c>
    </row>
    <row r="7" spans="1:56" x14ac:dyDescent="0.25">
      <c r="A7">
        <v>432</v>
      </c>
      <c r="B7">
        <v>3529908</v>
      </c>
      <c r="C7" t="s">
        <v>3210</v>
      </c>
      <c r="D7" t="s">
        <v>7056</v>
      </c>
      <c r="E7" t="s">
        <v>146</v>
      </c>
      <c r="F7" t="s">
        <v>31</v>
      </c>
      <c r="G7" t="s">
        <v>31</v>
      </c>
      <c r="H7" t="s">
        <v>38</v>
      </c>
      <c r="I7" t="s">
        <v>39</v>
      </c>
      <c r="J7" t="s">
        <v>116</v>
      </c>
      <c r="K7">
        <v>1</v>
      </c>
      <c r="L7">
        <v>1</v>
      </c>
      <c r="M7">
        <v>3529908</v>
      </c>
      <c r="N7" t="s">
        <v>3210</v>
      </c>
      <c r="AC7" s="2" t="s">
        <v>570</v>
      </c>
      <c r="AD7" s="2" t="s">
        <v>563</v>
      </c>
      <c r="AE7" s="2" t="s">
        <v>564</v>
      </c>
      <c r="AF7" s="3" t="s">
        <v>1144</v>
      </c>
      <c r="AH7" s="2" t="s">
        <v>4762</v>
      </c>
      <c r="AI7" s="2" t="s">
        <v>4755</v>
      </c>
      <c r="AJ7" s="2" t="s">
        <v>4756</v>
      </c>
      <c r="AK7" s="3" t="s">
        <v>506</v>
      </c>
      <c r="AN7" t="str">
        <f t="shared" si="0"/>
        <v/>
      </c>
      <c r="AO7" s="2" t="s">
        <v>5816</v>
      </c>
      <c r="AP7" s="2" t="s">
        <v>5808</v>
      </c>
      <c r="AQ7" s="2" t="s">
        <v>5809</v>
      </c>
      <c r="AR7" s="3" t="s">
        <v>395</v>
      </c>
      <c r="AV7" t="s">
        <v>529</v>
      </c>
      <c r="AW7" t="s">
        <v>521</v>
      </c>
      <c r="AX7" t="s">
        <v>522</v>
      </c>
      <c r="AY7" t="s">
        <v>395</v>
      </c>
      <c r="AZ7">
        <v>0</v>
      </c>
      <c r="BC7" t="s">
        <v>6268</v>
      </c>
    </row>
    <row r="8" spans="1:56" x14ac:dyDescent="0.25">
      <c r="A8">
        <v>803</v>
      </c>
      <c r="B8">
        <v>3678231</v>
      </c>
      <c r="C8" t="s">
        <v>7283</v>
      </c>
      <c r="D8">
        <v>3678248</v>
      </c>
      <c r="E8" t="s">
        <v>7285</v>
      </c>
      <c r="F8" t="s">
        <v>31</v>
      </c>
      <c r="G8" t="s">
        <v>31</v>
      </c>
      <c r="H8" t="s">
        <v>38</v>
      </c>
      <c r="I8" t="s">
        <v>39</v>
      </c>
      <c r="J8" t="s">
        <v>40</v>
      </c>
      <c r="K8">
        <v>0</v>
      </c>
      <c r="L8">
        <v>0</v>
      </c>
      <c r="M8">
        <v>3678231</v>
      </c>
      <c r="N8" t="s">
        <v>7283</v>
      </c>
      <c r="Q8" t="s">
        <v>8362</v>
      </c>
      <c r="AC8" s="2" t="s">
        <v>2107</v>
      </c>
      <c r="AD8" s="2" t="s">
        <v>2102</v>
      </c>
      <c r="AE8" s="2" t="s">
        <v>2103</v>
      </c>
      <c r="AF8" s="3"/>
      <c r="AH8" s="2" t="s">
        <v>2437</v>
      </c>
      <c r="AI8" s="2" t="s">
        <v>2432</v>
      </c>
      <c r="AJ8" s="2" t="s">
        <v>2433</v>
      </c>
      <c r="AK8" s="3" t="s">
        <v>506</v>
      </c>
      <c r="AN8" t="str">
        <f t="shared" si="0"/>
        <v>2328320</v>
      </c>
      <c r="AO8" s="2" t="s">
        <v>4446</v>
      </c>
      <c r="AP8" s="2" t="s">
        <v>4440</v>
      </c>
      <c r="AQ8" s="2" t="s">
        <v>4441</v>
      </c>
      <c r="AR8" s="3" t="s">
        <v>1144</v>
      </c>
      <c r="AV8" t="s">
        <v>2168</v>
      </c>
      <c r="AW8" t="s">
        <v>2164</v>
      </c>
      <c r="AX8" t="s">
        <v>2165</v>
      </c>
      <c r="AY8" t="s">
        <v>2036</v>
      </c>
      <c r="AZ8">
        <v>0</v>
      </c>
      <c r="BC8" t="s">
        <v>8067</v>
      </c>
    </row>
    <row r="9" spans="1:56" x14ac:dyDescent="0.25">
      <c r="A9">
        <v>839</v>
      </c>
      <c r="B9">
        <v>3348773</v>
      </c>
      <c r="C9" t="s">
        <v>7299</v>
      </c>
      <c r="D9">
        <v>3348774</v>
      </c>
      <c r="E9" t="s">
        <v>7300</v>
      </c>
      <c r="F9" t="s">
        <v>31</v>
      </c>
      <c r="G9" t="s">
        <v>31</v>
      </c>
      <c r="H9" t="s">
        <v>38</v>
      </c>
      <c r="I9" t="s">
        <v>39</v>
      </c>
      <c r="J9" t="s">
        <v>116</v>
      </c>
      <c r="K9">
        <v>0</v>
      </c>
      <c r="L9">
        <v>0</v>
      </c>
      <c r="M9">
        <v>3348773</v>
      </c>
      <c r="N9" t="s">
        <v>7299</v>
      </c>
      <c r="Q9" t="s">
        <v>1</v>
      </c>
      <c r="R9" t="s">
        <v>2</v>
      </c>
      <c r="V9" t="s">
        <v>8379</v>
      </c>
      <c r="W9">
        <v>60</v>
      </c>
      <c r="AC9" s="2" t="s">
        <v>1995</v>
      </c>
      <c r="AD9" s="2" t="s">
        <v>1987</v>
      </c>
      <c r="AE9" s="2" t="s">
        <v>1988</v>
      </c>
      <c r="AF9" s="3"/>
      <c r="AH9" s="2" t="s">
        <v>4112</v>
      </c>
      <c r="AI9" s="2" t="s">
        <v>4105</v>
      </c>
      <c r="AJ9" s="2" t="s">
        <v>4106</v>
      </c>
      <c r="AK9" s="3" t="s">
        <v>506</v>
      </c>
      <c r="AN9" t="str">
        <f t="shared" si="0"/>
        <v>2333318</v>
      </c>
      <c r="AO9" s="2" t="s">
        <v>3703</v>
      </c>
      <c r="AP9" s="2" t="s">
        <v>3696</v>
      </c>
      <c r="AQ9" s="2" t="s">
        <v>3697</v>
      </c>
      <c r="AR9" s="3" t="s">
        <v>462</v>
      </c>
      <c r="AV9" t="s">
        <v>3159</v>
      </c>
      <c r="AW9" t="s">
        <v>3152</v>
      </c>
      <c r="AX9" t="s">
        <v>3153</v>
      </c>
      <c r="AY9" t="s">
        <v>4593</v>
      </c>
      <c r="AZ9">
        <v>0</v>
      </c>
      <c r="BC9" t="s">
        <v>7679</v>
      </c>
    </row>
    <row r="10" spans="1:56" x14ac:dyDescent="0.25">
      <c r="A10">
        <v>879</v>
      </c>
      <c r="B10">
        <v>3735151</v>
      </c>
      <c r="C10" t="s">
        <v>1067</v>
      </c>
      <c r="D10" t="s">
        <v>6451</v>
      </c>
      <c r="E10" t="s">
        <v>205</v>
      </c>
      <c r="F10" t="s">
        <v>31</v>
      </c>
      <c r="G10" t="s">
        <v>31</v>
      </c>
      <c r="H10" t="s">
        <v>38</v>
      </c>
      <c r="I10" t="s">
        <v>39</v>
      </c>
      <c r="J10" t="s">
        <v>116</v>
      </c>
      <c r="K10">
        <v>1</v>
      </c>
      <c r="L10">
        <v>1</v>
      </c>
      <c r="M10">
        <v>3735151</v>
      </c>
      <c r="N10" t="s">
        <v>1067</v>
      </c>
      <c r="Q10">
        <v>3449760</v>
      </c>
      <c r="R10" t="s">
        <v>26</v>
      </c>
      <c r="V10" t="s">
        <v>8380</v>
      </c>
      <c r="W10">
        <f>SUM(L2:L332)</f>
        <v>21</v>
      </c>
      <c r="AC10" s="2" t="s">
        <v>570</v>
      </c>
      <c r="AD10" s="2" t="s">
        <v>563</v>
      </c>
      <c r="AE10" s="2" t="s">
        <v>564</v>
      </c>
      <c r="AF10" s="3"/>
      <c r="AH10" s="2" t="s">
        <v>1833</v>
      </c>
      <c r="AI10" s="2" t="s">
        <v>1826</v>
      </c>
      <c r="AJ10" s="2" t="s">
        <v>1827</v>
      </c>
      <c r="AK10" s="3" t="s">
        <v>506</v>
      </c>
      <c r="AN10" t="str">
        <f t="shared" si="0"/>
        <v/>
      </c>
      <c r="AO10" s="2" t="s">
        <v>3703</v>
      </c>
      <c r="AP10" s="2" t="s">
        <v>3696</v>
      </c>
      <c r="AQ10" s="2" t="s">
        <v>3697</v>
      </c>
      <c r="AR10" s="3" t="s">
        <v>3902</v>
      </c>
      <c r="AV10" t="s">
        <v>5786</v>
      </c>
      <c r="AW10" t="s">
        <v>5780</v>
      </c>
      <c r="AX10" t="s">
        <v>5781</v>
      </c>
      <c r="AY10" t="s">
        <v>395</v>
      </c>
      <c r="AZ10">
        <v>0</v>
      </c>
      <c r="BC10" t="s">
        <v>6791</v>
      </c>
    </row>
    <row r="11" spans="1:56" x14ac:dyDescent="0.25">
      <c r="A11">
        <v>892</v>
      </c>
      <c r="B11">
        <v>3209060</v>
      </c>
      <c r="C11" t="s">
        <v>6457</v>
      </c>
      <c r="D11" t="s">
        <v>6458</v>
      </c>
      <c r="E11" t="s">
        <v>6460</v>
      </c>
      <c r="F11" t="s">
        <v>31</v>
      </c>
      <c r="G11" t="s">
        <v>31</v>
      </c>
      <c r="H11" t="s">
        <v>38</v>
      </c>
      <c r="I11" t="s">
        <v>115</v>
      </c>
      <c r="J11" t="s">
        <v>116</v>
      </c>
      <c r="K11">
        <v>0</v>
      </c>
      <c r="L11">
        <v>0</v>
      </c>
      <c r="M11">
        <v>3209060</v>
      </c>
      <c r="N11" t="s">
        <v>6457</v>
      </c>
      <c r="Q11">
        <v>2583254</v>
      </c>
      <c r="R11" t="s">
        <v>36</v>
      </c>
      <c r="AC11" s="2" t="s">
        <v>2499</v>
      </c>
      <c r="AD11" s="2" t="s">
        <v>2492</v>
      </c>
      <c r="AE11" s="2" t="s">
        <v>2493</v>
      </c>
      <c r="AF11" s="3" t="s">
        <v>395</v>
      </c>
      <c r="AH11" s="2" t="s">
        <v>3024</v>
      </c>
      <c r="AI11" s="2" t="s">
        <v>3016</v>
      </c>
      <c r="AJ11" s="2" t="s">
        <v>3017</v>
      </c>
      <c r="AK11" s="3" t="s">
        <v>506</v>
      </c>
      <c r="AN11" t="str">
        <f t="shared" si="0"/>
        <v/>
      </c>
      <c r="AO11" s="2" t="s">
        <v>3703</v>
      </c>
      <c r="AP11" s="2" t="s">
        <v>3696</v>
      </c>
      <c r="AQ11" s="2" t="s">
        <v>3697</v>
      </c>
      <c r="AR11" s="3" t="s">
        <v>675</v>
      </c>
      <c r="AV11" t="s">
        <v>2202</v>
      </c>
      <c r="AW11" t="s">
        <v>2194</v>
      </c>
      <c r="AX11" t="s">
        <v>2195</v>
      </c>
      <c r="AY11" t="s">
        <v>459</v>
      </c>
      <c r="AZ11">
        <v>0</v>
      </c>
      <c r="BC11" t="s">
        <v>7062</v>
      </c>
    </row>
    <row r="12" spans="1:56" x14ac:dyDescent="0.25">
      <c r="A12">
        <v>910</v>
      </c>
      <c r="B12">
        <v>2642562</v>
      </c>
      <c r="C12" t="s">
        <v>7344</v>
      </c>
      <c r="D12">
        <v>2642571</v>
      </c>
      <c r="E12" t="s">
        <v>7345</v>
      </c>
      <c r="F12" t="s">
        <v>31</v>
      </c>
      <c r="G12" t="s">
        <v>31</v>
      </c>
      <c r="H12" t="s">
        <v>38</v>
      </c>
      <c r="I12" t="s">
        <v>115</v>
      </c>
      <c r="J12" t="s">
        <v>116</v>
      </c>
      <c r="K12">
        <v>0</v>
      </c>
      <c r="L12">
        <v>0</v>
      </c>
      <c r="M12">
        <v>2642562</v>
      </c>
      <c r="N12" t="s">
        <v>7344</v>
      </c>
      <c r="Q12">
        <v>2340433</v>
      </c>
      <c r="R12" t="s">
        <v>104</v>
      </c>
      <c r="AC12" s="2" t="s">
        <v>2820</v>
      </c>
      <c r="AD12" s="2" t="s">
        <v>2812</v>
      </c>
      <c r="AE12" s="2" t="s">
        <v>2813</v>
      </c>
      <c r="AF12" s="3"/>
      <c r="AH12" s="2" t="s">
        <v>4717</v>
      </c>
      <c r="AI12" s="2" t="s">
        <v>4710</v>
      </c>
      <c r="AJ12" s="2" t="s">
        <v>4711</v>
      </c>
      <c r="AK12" s="3" t="s">
        <v>506</v>
      </c>
      <c r="AN12" t="str">
        <f t="shared" si="0"/>
        <v>2336539</v>
      </c>
      <c r="AO12" s="2" t="s">
        <v>1582</v>
      </c>
      <c r="AP12" s="2" t="s">
        <v>1574</v>
      </c>
      <c r="AQ12" s="2" t="s">
        <v>1575</v>
      </c>
      <c r="AR12" s="3" t="s">
        <v>337</v>
      </c>
      <c r="AV12" t="s">
        <v>2220</v>
      </c>
      <c r="AW12" t="s">
        <v>2211</v>
      </c>
      <c r="AX12" t="s">
        <v>2212</v>
      </c>
      <c r="AY12" t="s">
        <v>2036</v>
      </c>
      <c r="AZ12">
        <v>0</v>
      </c>
      <c r="BC12" t="s">
        <v>7007</v>
      </c>
    </row>
    <row r="13" spans="1:56" x14ac:dyDescent="0.25">
      <c r="A13">
        <v>952</v>
      </c>
      <c r="B13">
        <v>3057153</v>
      </c>
      <c r="C13" t="s">
        <v>7366</v>
      </c>
      <c r="D13">
        <v>3057160</v>
      </c>
      <c r="E13" t="s">
        <v>7367</v>
      </c>
      <c r="F13" t="s">
        <v>31</v>
      </c>
      <c r="G13" t="s">
        <v>31</v>
      </c>
      <c r="H13" t="s">
        <v>38</v>
      </c>
      <c r="I13" t="s">
        <v>39</v>
      </c>
      <c r="J13" t="s">
        <v>116</v>
      </c>
      <c r="K13">
        <v>0</v>
      </c>
      <c r="L13">
        <v>0</v>
      </c>
      <c r="M13">
        <v>3057153</v>
      </c>
      <c r="N13" t="s">
        <v>7366</v>
      </c>
      <c r="Q13">
        <v>2824089</v>
      </c>
      <c r="R13" t="s">
        <v>6967</v>
      </c>
      <c r="V13" t="s">
        <v>8381</v>
      </c>
      <c r="AC13" s="2" t="s">
        <v>6141</v>
      </c>
      <c r="AD13" s="2" t="s">
        <v>6136</v>
      </c>
      <c r="AE13" s="2" t="s">
        <v>6137</v>
      </c>
      <c r="AF13" s="3"/>
      <c r="AH13" s="2" t="s">
        <v>1943</v>
      </c>
      <c r="AI13" s="2" t="s">
        <v>1936</v>
      </c>
      <c r="AJ13" s="2" t="s">
        <v>1937</v>
      </c>
      <c r="AK13" s="3" t="s">
        <v>506</v>
      </c>
      <c r="AN13" t="str">
        <f t="shared" si="0"/>
        <v>2349863</v>
      </c>
      <c r="AO13" s="2" t="s">
        <v>2499</v>
      </c>
      <c r="AP13" s="2" t="s">
        <v>2492</v>
      </c>
      <c r="AQ13" s="2" t="s">
        <v>2493</v>
      </c>
      <c r="AR13" s="3" t="s">
        <v>395</v>
      </c>
      <c r="AV13" t="s">
        <v>2581</v>
      </c>
      <c r="AW13" t="s">
        <v>2576</v>
      </c>
      <c r="AX13" t="s">
        <v>2577</v>
      </c>
      <c r="AY13" t="s">
        <v>801</v>
      </c>
      <c r="AZ13">
        <v>0</v>
      </c>
      <c r="BC13" t="s">
        <v>1591</v>
      </c>
    </row>
    <row r="14" spans="1:56" x14ac:dyDescent="0.25">
      <c r="A14">
        <v>1011</v>
      </c>
      <c r="B14">
        <v>2946714</v>
      </c>
      <c r="C14" t="s">
        <v>7394</v>
      </c>
      <c r="D14">
        <v>2946717</v>
      </c>
      <c r="E14" t="s">
        <v>7395</v>
      </c>
      <c r="F14" t="s">
        <v>31</v>
      </c>
      <c r="G14" t="s">
        <v>31</v>
      </c>
      <c r="H14" t="s">
        <v>38</v>
      </c>
      <c r="I14" t="s">
        <v>115</v>
      </c>
      <c r="J14" t="s">
        <v>40</v>
      </c>
      <c r="K14">
        <v>0</v>
      </c>
      <c r="L14">
        <v>0</v>
      </c>
      <c r="M14">
        <v>2946714</v>
      </c>
      <c r="N14" t="s">
        <v>7394</v>
      </c>
      <c r="Q14">
        <v>3950522</v>
      </c>
      <c r="R14" t="s">
        <v>6246</v>
      </c>
      <c r="V14" t="s">
        <v>8384</v>
      </c>
      <c r="W14" t="s">
        <v>8383</v>
      </c>
      <c r="X14" t="s">
        <v>8385</v>
      </c>
      <c r="AC14" s="2" t="s">
        <v>6133</v>
      </c>
      <c r="AD14" s="2" t="s">
        <v>6125</v>
      </c>
      <c r="AE14" s="2" t="s">
        <v>6126</v>
      </c>
      <c r="AF14" s="3"/>
      <c r="AH14" s="2" t="s">
        <v>5115</v>
      </c>
      <c r="AI14" s="2" t="s">
        <v>5108</v>
      </c>
      <c r="AJ14" s="2" t="s">
        <v>5109</v>
      </c>
      <c r="AK14" s="3" t="s">
        <v>506</v>
      </c>
      <c r="AN14" t="str">
        <f t="shared" si="0"/>
        <v>2350489</v>
      </c>
      <c r="AO14" s="2" t="s">
        <v>4717</v>
      </c>
      <c r="AP14" s="2" t="s">
        <v>4710</v>
      </c>
      <c r="AQ14" s="2" t="s">
        <v>4711</v>
      </c>
      <c r="AR14" s="3" t="s">
        <v>506</v>
      </c>
      <c r="AV14" t="s">
        <v>5510</v>
      </c>
      <c r="AW14" t="s">
        <v>5503</v>
      </c>
      <c r="AX14" t="s">
        <v>5504</v>
      </c>
      <c r="AY14" t="s">
        <v>337</v>
      </c>
      <c r="AZ14">
        <v>0</v>
      </c>
      <c r="BC14" t="s">
        <v>4198</v>
      </c>
    </row>
    <row r="15" spans="1:56" x14ac:dyDescent="0.25">
      <c r="A15">
        <v>1172</v>
      </c>
      <c r="B15">
        <v>3935374</v>
      </c>
      <c r="C15" t="s">
        <v>7461</v>
      </c>
      <c r="D15" t="s">
        <v>7462</v>
      </c>
      <c r="E15" t="s">
        <v>7464</v>
      </c>
      <c r="F15" t="s">
        <v>31</v>
      </c>
      <c r="G15" t="s">
        <v>31</v>
      </c>
      <c r="H15" t="s">
        <v>38</v>
      </c>
      <c r="I15" t="s">
        <v>39</v>
      </c>
      <c r="J15" t="s">
        <v>40</v>
      </c>
      <c r="K15">
        <v>0</v>
      </c>
      <c r="L15">
        <v>0</v>
      </c>
      <c r="M15">
        <v>3935374</v>
      </c>
      <c r="N15" t="s">
        <v>7461</v>
      </c>
      <c r="Q15">
        <v>3529908</v>
      </c>
      <c r="R15" t="s">
        <v>3210</v>
      </c>
      <c r="U15" t="s">
        <v>8382</v>
      </c>
      <c r="V15">
        <v>426</v>
      </c>
      <c r="W15">
        <v>60</v>
      </c>
      <c r="X15" s="12">
        <f>W15/V15</f>
        <v>0.14084507042253522</v>
      </c>
      <c r="Z15">
        <f>V21/V15</f>
        <v>0.77699530516431925</v>
      </c>
      <c r="AC15" s="2" t="s">
        <v>5263</v>
      </c>
      <c r="AD15" s="2" t="s">
        <v>4232</v>
      </c>
      <c r="AE15" s="2" t="s">
        <v>4233</v>
      </c>
      <c r="AF15" s="3"/>
      <c r="AH15" s="2" t="s">
        <v>2308</v>
      </c>
      <c r="AI15" s="2" t="s">
        <v>2300</v>
      </c>
      <c r="AJ15" s="2" t="s">
        <v>2301</v>
      </c>
      <c r="AK15" s="3" t="s">
        <v>506</v>
      </c>
      <c r="AN15" t="str">
        <f t="shared" si="0"/>
        <v/>
      </c>
      <c r="AO15" s="2" t="s">
        <v>4717</v>
      </c>
      <c r="AP15" s="2" t="s">
        <v>4710</v>
      </c>
      <c r="AQ15" s="2" t="s">
        <v>4711</v>
      </c>
      <c r="AR15" s="3" t="s">
        <v>506</v>
      </c>
      <c r="AV15" t="s">
        <v>2659</v>
      </c>
      <c r="AW15" t="s">
        <v>2651</v>
      </c>
      <c r="AX15" t="s">
        <v>2652</v>
      </c>
      <c r="AY15" t="s">
        <v>2661</v>
      </c>
      <c r="AZ15">
        <v>0</v>
      </c>
      <c r="BC15" t="s">
        <v>6544</v>
      </c>
    </row>
    <row r="16" spans="1:56" x14ac:dyDescent="0.25">
      <c r="A16">
        <v>1447</v>
      </c>
      <c r="B16">
        <v>3940631</v>
      </c>
      <c r="C16" t="s">
        <v>4198</v>
      </c>
      <c r="D16">
        <v>3940705</v>
      </c>
      <c r="E16" t="s">
        <v>6577</v>
      </c>
      <c r="F16" t="s">
        <v>31</v>
      </c>
      <c r="G16" t="s">
        <v>31</v>
      </c>
      <c r="H16" t="s">
        <v>38</v>
      </c>
      <c r="I16" t="s">
        <v>115</v>
      </c>
      <c r="J16" t="s">
        <v>116</v>
      </c>
      <c r="K16">
        <v>1</v>
      </c>
      <c r="L16">
        <v>0</v>
      </c>
      <c r="M16">
        <v>3940631</v>
      </c>
      <c r="N16" t="s">
        <v>4198</v>
      </c>
      <c r="Q16">
        <v>3678231</v>
      </c>
      <c r="R16" t="s">
        <v>7283</v>
      </c>
      <c r="U16" t="s">
        <v>8367</v>
      </c>
      <c r="V16">
        <v>542</v>
      </c>
      <c r="W16">
        <v>60</v>
      </c>
      <c r="X16" s="12">
        <f>W16/V16</f>
        <v>0.11070110701107011</v>
      </c>
      <c r="Z16">
        <f>V22/V16</f>
        <v>0.51845018450184499</v>
      </c>
      <c r="AC16" s="2" t="s">
        <v>1181</v>
      </c>
      <c r="AD16" s="2" t="s">
        <v>1174</v>
      </c>
      <c r="AE16" s="2" t="s">
        <v>255</v>
      </c>
      <c r="AF16" s="3"/>
      <c r="AH16" s="2" t="s">
        <v>3671</v>
      </c>
      <c r="AI16" s="2" t="s">
        <v>3664</v>
      </c>
      <c r="AJ16" s="2" t="s">
        <v>3665</v>
      </c>
      <c r="AK16" s="3" t="s">
        <v>506</v>
      </c>
      <c r="AN16" t="str">
        <f t="shared" si="0"/>
        <v/>
      </c>
      <c r="AO16" s="2" t="s">
        <v>4717</v>
      </c>
      <c r="AP16" s="2" t="s">
        <v>4710</v>
      </c>
      <c r="AQ16" s="2" t="s">
        <v>4711</v>
      </c>
      <c r="AR16" s="3" t="s">
        <v>395</v>
      </c>
      <c r="AV16" t="s">
        <v>3662</v>
      </c>
      <c r="AW16" t="s">
        <v>3654</v>
      </c>
      <c r="AX16" t="s">
        <v>3655</v>
      </c>
      <c r="AY16" t="s">
        <v>395</v>
      </c>
      <c r="AZ16">
        <v>0</v>
      </c>
      <c r="BC16" t="s">
        <v>6606</v>
      </c>
    </row>
    <row r="17" spans="1:55" x14ac:dyDescent="0.25">
      <c r="A17">
        <v>1805</v>
      </c>
      <c r="B17">
        <v>2748346</v>
      </c>
      <c r="C17" t="s">
        <v>7749</v>
      </c>
      <c r="D17" t="s">
        <v>7750</v>
      </c>
      <c r="E17" t="s">
        <v>7751</v>
      </c>
      <c r="F17" t="s">
        <v>31</v>
      </c>
      <c r="G17" t="s">
        <v>31</v>
      </c>
      <c r="H17" t="s">
        <v>38</v>
      </c>
      <c r="I17" t="s">
        <v>115</v>
      </c>
      <c r="J17" t="s">
        <v>40</v>
      </c>
      <c r="K17">
        <v>0</v>
      </c>
      <c r="L17">
        <v>0</v>
      </c>
      <c r="M17">
        <v>2748346</v>
      </c>
      <c r="N17" t="s">
        <v>7749</v>
      </c>
      <c r="Q17">
        <v>3348773</v>
      </c>
      <c r="R17" t="s">
        <v>7299</v>
      </c>
      <c r="Z17">
        <f>Z15*Z16</f>
        <v>0.40283335931950864</v>
      </c>
      <c r="AC17" s="2" t="s">
        <v>3703</v>
      </c>
      <c r="AD17" s="2" t="s">
        <v>3696</v>
      </c>
      <c r="AE17" s="2" t="s">
        <v>3697</v>
      </c>
      <c r="AF17" s="3" t="s">
        <v>675</v>
      </c>
      <c r="AH17" s="2" t="s">
        <v>323</v>
      </c>
      <c r="AI17" s="2" t="s">
        <v>312</v>
      </c>
      <c r="AJ17" s="2" t="s">
        <v>313</v>
      </c>
      <c r="AK17" s="3" t="s">
        <v>506</v>
      </c>
      <c r="AN17" t="str">
        <f t="shared" si="0"/>
        <v/>
      </c>
      <c r="AO17" s="2" t="s">
        <v>4717</v>
      </c>
      <c r="AP17" s="2" t="s">
        <v>4710</v>
      </c>
      <c r="AQ17" s="2" t="s">
        <v>4711</v>
      </c>
      <c r="AR17" s="3" t="s">
        <v>675</v>
      </c>
      <c r="AV17" t="s">
        <v>619</v>
      </c>
      <c r="AW17" t="s">
        <v>612</v>
      </c>
      <c r="AX17" t="s">
        <v>613</v>
      </c>
      <c r="AY17" t="s">
        <v>622</v>
      </c>
      <c r="AZ17">
        <v>0</v>
      </c>
      <c r="BC17" t="s">
        <v>7697</v>
      </c>
    </row>
    <row r="18" spans="1:55" x14ac:dyDescent="0.25">
      <c r="A18">
        <v>2208</v>
      </c>
      <c r="B18">
        <v>3404549</v>
      </c>
      <c r="C18" t="s">
        <v>7918</v>
      </c>
      <c r="D18">
        <v>3404552</v>
      </c>
      <c r="E18" t="s">
        <v>7919</v>
      </c>
      <c r="F18" t="s">
        <v>31</v>
      </c>
      <c r="G18" t="s">
        <v>31</v>
      </c>
      <c r="H18" t="s">
        <v>38</v>
      </c>
      <c r="I18" t="s">
        <v>39</v>
      </c>
      <c r="J18" t="s">
        <v>116</v>
      </c>
      <c r="K18">
        <v>0</v>
      </c>
      <c r="L18">
        <v>0</v>
      </c>
      <c r="M18">
        <v>3404549</v>
      </c>
      <c r="N18" t="s">
        <v>7918</v>
      </c>
      <c r="Q18">
        <v>3735151</v>
      </c>
      <c r="R18" t="s">
        <v>1067</v>
      </c>
      <c r="Z18">
        <f>X15*Z17</f>
        <v>5.6737092861902629E-2</v>
      </c>
      <c r="AC18" s="2" t="s">
        <v>2447</v>
      </c>
      <c r="AD18" s="2" t="s">
        <v>2439</v>
      </c>
      <c r="AE18" s="2" t="s">
        <v>2440</v>
      </c>
      <c r="AF18" s="3" t="s">
        <v>506</v>
      </c>
      <c r="AH18" s="2" t="s">
        <v>4520</v>
      </c>
      <c r="AI18" s="2" t="s">
        <v>4512</v>
      </c>
      <c r="AJ18" s="2" t="s">
        <v>4513</v>
      </c>
      <c r="AK18" s="3" t="s">
        <v>506</v>
      </c>
      <c r="AN18" t="str">
        <f t="shared" si="0"/>
        <v>2351063</v>
      </c>
      <c r="AO18" s="2" t="s">
        <v>2889</v>
      </c>
      <c r="AP18" s="2" t="s">
        <v>2881</v>
      </c>
      <c r="AQ18" s="2" t="s">
        <v>2882</v>
      </c>
      <c r="AR18" s="3" t="s">
        <v>475</v>
      </c>
      <c r="AV18" t="s">
        <v>1813</v>
      </c>
      <c r="AW18" t="s">
        <v>1805</v>
      </c>
      <c r="AX18" t="s">
        <v>1806</v>
      </c>
      <c r="AY18" t="s">
        <v>459</v>
      </c>
      <c r="AZ18">
        <v>0</v>
      </c>
      <c r="BC18" t="s">
        <v>6351</v>
      </c>
    </row>
    <row r="19" spans="1:55" x14ac:dyDescent="0.25">
      <c r="A19">
        <v>2486</v>
      </c>
      <c r="B19">
        <v>2358393</v>
      </c>
      <c r="C19" t="s">
        <v>6791</v>
      </c>
      <c r="D19" t="s">
        <v>6792</v>
      </c>
      <c r="E19" t="s">
        <v>6794</v>
      </c>
      <c r="F19" t="s">
        <v>31</v>
      </c>
      <c r="G19" t="s">
        <v>31</v>
      </c>
      <c r="H19" t="s">
        <v>38</v>
      </c>
      <c r="I19" t="s">
        <v>39</v>
      </c>
      <c r="J19" t="s">
        <v>116</v>
      </c>
      <c r="K19">
        <v>0</v>
      </c>
      <c r="L19">
        <v>0</v>
      </c>
      <c r="M19">
        <v>2358393</v>
      </c>
      <c r="N19" t="s">
        <v>6791</v>
      </c>
      <c r="Q19">
        <v>3209060</v>
      </c>
      <c r="R19" t="s">
        <v>6457</v>
      </c>
      <c r="V19" t="s">
        <v>8381</v>
      </c>
      <c r="Z19">
        <f>Z17*X16</f>
        <v>4.459409881765778E-2</v>
      </c>
      <c r="AC19" s="2" t="s">
        <v>4055</v>
      </c>
      <c r="AD19" s="2" t="s">
        <v>4052</v>
      </c>
      <c r="AE19" s="2" t="s">
        <v>184</v>
      </c>
      <c r="AF19" s="3"/>
      <c r="AH19" s="2" t="s">
        <v>2601</v>
      </c>
      <c r="AI19" s="2" t="s">
        <v>2595</v>
      </c>
      <c r="AJ19" s="2" t="s">
        <v>2596</v>
      </c>
      <c r="AK19" s="3" t="s">
        <v>506</v>
      </c>
      <c r="AN19" t="str">
        <f t="shared" si="0"/>
        <v>2354634</v>
      </c>
      <c r="AO19" s="2" t="s">
        <v>2679</v>
      </c>
      <c r="AP19" s="2" t="s">
        <v>2672</v>
      </c>
      <c r="AQ19" s="2" t="s">
        <v>2673</v>
      </c>
      <c r="AR19" s="3" t="s">
        <v>462</v>
      </c>
      <c r="AV19" t="s">
        <v>3714</v>
      </c>
      <c r="AW19" t="s">
        <v>3706</v>
      </c>
      <c r="AX19" t="s">
        <v>3707</v>
      </c>
      <c r="AY19" t="s">
        <v>801</v>
      </c>
      <c r="AZ19">
        <v>0</v>
      </c>
      <c r="BC19" t="s">
        <v>119</v>
      </c>
    </row>
    <row r="20" spans="1:55" x14ac:dyDescent="0.25">
      <c r="A20">
        <v>8</v>
      </c>
      <c r="B20">
        <v>3049522</v>
      </c>
      <c r="C20" t="s">
        <v>41</v>
      </c>
      <c r="D20" t="s">
        <v>6897</v>
      </c>
      <c r="E20" t="s">
        <v>42</v>
      </c>
      <c r="F20" t="s">
        <v>31</v>
      </c>
      <c r="G20" t="s">
        <v>31</v>
      </c>
      <c r="H20" t="s">
        <v>51</v>
      </c>
      <c r="I20" t="s">
        <v>77</v>
      </c>
      <c r="J20" t="s">
        <v>45</v>
      </c>
      <c r="K20">
        <v>1</v>
      </c>
      <c r="L20">
        <v>0</v>
      </c>
      <c r="M20">
        <v>3049522</v>
      </c>
      <c r="N20" t="s">
        <v>41</v>
      </c>
      <c r="Q20">
        <v>2642562</v>
      </c>
      <c r="R20" t="s">
        <v>7344</v>
      </c>
      <c r="V20" t="s">
        <v>8384</v>
      </c>
      <c r="W20" t="s">
        <v>8383</v>
      </c>
      <c r="X20" t="s">
        <v>8385</v>
      </c>
      <c r="AC20" s="2" t="s">
        <v>673</v>
      </c>
      <c r="AD20" s="2" t="s">
        <v>665</v>
      </c>
      <c r="AE20" s="2" t="s">
        <v>666</v>
      </c>
      <c r="AF20" s="3" t="s">
        <v>675</v>
      </c>
      <c r="AH20" s="2" t="s">
        <v>875</v>
      </c>
      <c r="AI20" s="2" t="s">
        <v>868</v>
      </c>
      <c r="AJ20" s="2" t="s">
        <v>869</v>
      </c>
      <c r="AK20" s="3" t="s">
        <v>877</v>
      </c>
      <c r="AN20" t="str">
        <f t="shared" si="0"/>
        <v>2359817</v>
      </c>
      <c r="AO20" s="2" t="s">
        <v>1033</v>
      </c>
      <c r="AP20" s="2" t="s">
        <v>1026</v>
      </c>
      <c r="AQ20" s="2" t="s">
        <v>1027</v>
      </c>
      <c r="AR20" s="3" t="s">
        <v>459</v>
      </c>
      <c r="AV20" t="s">
        <v>1853</v>
      </c>
      <c r="AW20" t="s">
        <v>1845</v>
      </c>
      <c r="AX20" t="s">
        <v>1846</v>
      </c>
      <c r="AY20" t="s">
        <v>453</v>
      </c>
      <c r="AZ20">
        <v>0</v>
      </c>
      <c r="BC20" t="s">
        <v>6822</v>
      </c>
    </row>
    <row r="21" spans="1:55" x14ac:dyDescent="0.25">
      <c r="A21">
        <v>14</v>
      </c>
      <c r="B21">
        <v>3126191</v>
      </c>
      <c r="C21" t="s">
        <v>53</v>
      </c>
      <c r="D21">
        <v>3126297</v>
      </c>
      <c r="E21" t="s">
        <v>54</v>
      </c>
      <c r="F21" t="s">
        <v>31</v>
      </c>
      <c r="G21" t="s">
        <v>31</v>
      </c>
      <c r="H21" t="s">
        <v>51</v>
      </c>
      <c r="I21" t="s">
        <v>77</v>
      </c>
      <c r="J21" t="s">
        <v>45</v>
      </c>
      <c r="K21">
        <v>1</v>
      </c>
      <c r="L21">
        <v>1</v>
      </c>
      <c r="M21">
        <v>3126191</v>
      </c>
      <c r="N21" t="s">
        <v>53</v>
      </c>
      <c r="Q21">
        <v>3057153</v>
      </c>
      <c r="R21" t="s">
        <v>7366</v>
      </c>
      <c r="U21" t="s">
        <v>8382</v>
      </c>
      <c r="V21">
        <v>331</v>
      </c>
      <c r="W21">
        <v>21</v>
      </c>
      <c r="X21" s="12">
        <f>W21/V21</f>
        <v>6.3444108761329304E-2</v>
      </c>
      <c r="AC21" s="2" t="s">
        <v>570</v>
      </c>
      <c r="AD21" s="2" t="s">
        <v>563</v>
      </c>
      <c r="AE21" s="2" t="s">
        <v>564</v>
      </c>
      <c r="AF21" s="3"/>
      <c r="AH21" s="2" t="s">
        <v>1154</v>
      </c>
      <c r="AI21" s="2" t="s">
        <v>1147</v>
      </c>
      <c r="AJ21" s="2" t="s">
        <v>1148</v>
      </c>
      <c r="AK21" s="3" t="s">
        <v>1156</v>
      </c>
      <c r="AN21" t="str">
        <f t="shared" si="0"/>
        <v>2364438</v>
      </c>
      <c r="AO21" s="2" t="s">
        <v>4600</v>
      </c>
      <c r="AP21" s="2" t="s">
        <v>4594</v>
      </c>
      <c r="AQ21" s="2" t="s">
        <v>4595</v>
      </c>
      <c r="AR21" s="3" t="s">
        <v>3219</v>
      </c>
      <c r="AV21" t="s">
        <v>3828</v>
      </c>
      <c r="AW21" t="s">
        <v>3824</v>
      </c>
      <c r="AX21" t="s">
        <v>3825</v>
      </c>
      <c r="AY21" t="s">
        <v>813</v>
      </c>
      <c r="AZ21">
        <v>0</v>
      </c>
      <c r="BC21" t="s">
        <v>6689</v>
      </c>
    </row>
    <row r="22" spans="1:55" x14ac:dyDescent="0.25">
      <c r="A22">
        <v>65</v>
      </c>
      <c r="B22">
        <v>3401099</v>
      </c>
      <c r="C22" t="s">
        <v>3791</v>
      </c>
      <c r="D22">
        <v>3401101</v>
      </c>
      <c r="E22" t="s">
        <v>6913</v>
      </c>
      <c r="F22" t="s">
        <v>31</v>
      </c>
      <c r="G22" t="s">
        <v>31</v>
      </c>
      <c r="H22" t="s">
        <v>51</v>
      </c>
      <c r="I22" t="s">
        <v>52</v>
      </c>
      <c r="J22" t="s">
        <v>45</v>
      </c>
      <c r="K22">
        <v>1</v>
      </c>
      <c r="L22">
        <v>0</v>
      </c>
      <c r="M22">
        <v>3401099</v>
      </c>
      <c r="N22" t="s">
        <v>3791</v>
      </c>
      <c r="Q22">
        <v>2946714</v>
      </c>
      <c r="R22" t="s">
        <v>7394</v>
      </c>
      <c r="U22" t="s">
        <v>8367</v>
      </c>
      <c r="V22">
        <v>281</v>
      </c>
      <c r="W22">
        <v>21</v>
      </c>
      <c r="X22" s="12">
        <f>W22/V22</f>
        <v>7.4733096085409248E-2</v>
      </c>
      <c r="AA22">
        <f>0.4*60</f>
        <v>24</v>
      </c>
      <c r="AC22" s="2" t="s">
        <v>5904</v>
      </c>
      <c r="AD22" s="2" t="s">
        <v>5897</v>
      </c>
      <c r="AE22" s="2" t="s">
        <v>5898</v>
      </c>
      <c r="AF22" s="3" t="s">
        <v>395</v>
      </c>
      <c r="AH22" s="2" t="s">
        <v>5668</v>
      </c>
      <c r="AI22" s="2" t="s">
        <v>5660</v>
      </c>
      <c r="AJ22" s="2" t="s">
        <v>5661</v>
      </c>
      <c r="AK22" s="3" t="s">
        <v>1193</v>
      </c>
      <c r="AN22" t="str">
        <f t="shared" si="0"/>
        <v>2369950</v>
      </c>
      <c r="AO22" s="2" t="s">
        <v>2252</v>
      </c>
      <c r="AP22" s="2" t="s">
        <v>2245</v>
      </c>
      <c r="AQ22" s="2" t="s">
        <v>2246</v>
      </c>
      <c r="AR22" s="3" t="s">
        <v>1144</v>
      </c>
      <c r="AV22" t="s">
        <v>2926</v>
      </c>
      <c r="AW22" t="s">
        <v>2920</v>
      </c>
      <c r="AX22" t="s">
        <v>2921</v>
      </c>
      <c r="AY22" t="s">
        <v>1506</v>
      </c>
      <c r="AZ22">
        <v>0</v>
      </c>
      <c r="BC22" t="s">
        <v>7131</v>
      </c>
    </row>
    <row r="23" spans="1:55" x14ac:dyDescent="0.25">
      <c r="A23">
        <v>74</v>
      </c>
      <c r="B23">
        <v>3456700</v>
      </c>
      <c r="C23" t="s">
        <v>6118</v>
      </c>
      <c r="D23" t="s">
        <v>6917</v>
      </c>
      <c r="E23" t="s">
        <v>6919</v>
      </c>
      <c r="F23" t="s">
        <v>31</v>
      </c>
      <c r="G23" t="s">
        <v>31</v>
      </c>
      <c r="H23" t="s">
        <v>51</v>
      </c>
      <c r="I23" t="s">
        <v>52</v>
      </c>
      <c r="J23" t="s">
        <v>45</v>
      </c>
      <c r="K23">
        <v>1</v>
      </c>
      <c r="L23">
        <v>1</v>
      </c>
      <c r="M23">
        <v>3456700</v>
      </c>
      <c r="N23" t="s">
        <v>6118</v>
      </c>
      <c r="Q23">
        <v>3935374</v>
      </c>
      <c r="R23" t="s">
        <v>7461</v>
      </c>
      <c r="AC23" s="2" t="s">
        <v>770</v>
      </c>
      <c r="AD23" s="2" t="s">
        <v>766</v>
      </c>
      <c r="AE23" s="2" t="s">
        <v>123</v>
      </c>
      <c r="AF23" s="3"/>
      <c r="AH23" s="2" t="s">
        <v>6087</v>
      </c>
      <c r="AI23" s="2" t="s">
        <v>6079</v>
      </c>
      <c r="AJ23" s="2" t="s">
        <v>6080</v>
      </c>
      <c r="AK23" s="3" t="s">
        <v>1193</v>
      </c>
      <c r="AN23" t="str">
        <f t="shared" si="0"/>
        <v>2371346</v>
      </c>
      <c r="AO23" s="2" t="s">
        <v>1744</v>
      </c>
      <c r="AP23" s="2" t="s">
        <v>1737</v>
      </c>
      <c r="AQ23" s="2" t="s">
        <v>1738</v>
      </c>
      <c r="AR23" s="3" t="s">
        <v>506</v>
      </c>
      <c r="AV23" t="s">
        <v>3567</v>
      </c>
      <c r="AW23" t="s">
        <v>3560</v>
      </c>
      <c r="AX23" t="s">
        <v>3561</v>
      </c>
      <c r="AY23" t="s">
        <v>395</v>
      </c>
      <c r="AZ23">
        <v>0</v>
      </c>
      <c r="BC23" t="s">
        <v>7560</v>
      </c>
    </row>
    <row r="24" spans="1:55" x14ac:dyDescent="0.25">
      <c r="A24">
        <v>77</v>
      </c>
      <c r="B24">
        <v>3671506</v>
      </c>
      <c r="C24" t="s">
        <v>187</v>
      </c>
      <c r="D24">
        <v>3671533</v>
      </c>
      <c r="E24" t="s">
        <v>189</v>
      </c>
      <c r="F24" t="s">
        <v>31</v>
      </c>
      <c r="G24" t="s">
        <v>31</v>
      </c>
      <c r="H24" t="s">
        <v>51</v>
      </c>
      <c r="I24" t="s">
        <v>52</v>
      </c>
      <c r="J24" t="s">
        <v>45</v>
      </c>
      <c r="K24">
        <v>0</v>
      </c>
      <c r="L24">
        <v>0</v>
      </c>
      <c r="M24">
        <v>3671506</v>
      </c>
      <c r="N24" t="s">
        <v>187</v>
      </c>
      <c r="Q24">
        <v>3940631</v>
      </c>
      <c r="R24" t="s">
        <v>4198</v>
      </c>
      <c r="W24" t="s">
        <v>8392</v>
      </c>
      <c r="AC24" s="2" t="s">
        <v>570</v>
      </c>
      <c r="AD24" s="2" t="s">
        <v>563</v>
      </c>
      <c r="AE24" s="2" t="s">
        <v>564</v>
      </c>
      <c r="AF24" s="3"/>
      <c r="AH24" s="2" t="s">
        <v>2358</v>
      </c>
      <c r="AI24" s="2" t="s">
        <v>2350</v>
      </c>
      <c r="AJ24" s="2" t="s">
        <v>2351</v>
      </c>
      <c r="AK24" s="3" t="s">
        <v>1193</v>
      </c>
      <c r="AN24" t="str">
        <f t="shared" si="0"/>
        <v>2373736</v>
      </c>
      <c r="AO24" s="2" t="s">
        <v>4312</v>
      </c>
      <c r="AP24" s="2" t="s">
        <v>4306</v>
      </c>
      <c r="AQ24" s="2" t="s">
        <v>4307</v>
      </c>
      <c r="AR24" s="3" t="s">
        <v>2036</v>
      </c>
      <c r="AV24" t="s">
        <v>441</v>
      </c>
      <c r="AW24" t="s">
        <v>435</v>
      </c>
      <c r="AX24" t="s">
        <v>436</v>
      </c>
      <c r="AY24" t="s">
        <v>459</v>
      </c>
      <c r="AZ24">
        <v>0</v>
      </c>
      <c r="BC24" t="s">
        <v>6987</v>
      </c>
    </row>
    <row r="25" spans="1:55" x14ac:dyDescent="0.25">
      <c r="A25">
        <v>120</v>
      </c>
      <c r="B25">
        <v>2694314</v>
      </c>
      <c r="C25" t="s">
        <v>99</v>
      </c>
      <c r="D25">
        <v>2694350</v>
      </c>
      <c r="E25" t="s">
        <v>101</v>
      </c>
      <c r="F25" t="s">
        <v>31</v>
      </c>
      <c r="G25" t="s">
        <v>31</v>
      </c>
      <c r="H25" t="s">
        <v>51</v>
      </c>
      <c r="I25" t="s">
        <v>52</v>
      </c>
      <c r="J25" t="s">
        <v>45</v>
      </c>
      <c r="K25">
        <v>1</v>
      </c>
      <c r="L25">
        <v>1</v>
      </c>
      <c r="M25">
        <v>2694314</v>
      </c>
      <c r="N25" t="s">
        <v>99</v>
      </c>
      <c r="Q25">
        <v>2748346</v>
      </c>
      <c r="R25" t="s">
        <v>7749</v>
      </c>
      <c r="V25" t="s">
        <v>8391</v>
      </c>
      <c r="W25">
        <f>V15-W15</f>
        <v>366</v>
      </c>
      <c r="AC25" s="2" t="s">
        <v>1793</v>
      </c>
      <c r="AD25" s="2" t="s">
        <v>1785</v>
      </c>
      <c r="AE25" s="2" t="s">
        <v>1786</v>
      </c>
      <c r="AF25" s="3" t="s">
        <v>453</v>
      </c>
      <c r="AH25" s="2" t="s">
        <v>1191</v>
      </c>
      <c r="AI25" s="2" t="s">
        <v>1183</v>
      </c>
      <c r="AJ25" s="2" t="s">
        <v>1184</v>
      </c>
      <c r="AK25" s="3" t="s">
        <v>1193</v>
      </c>
      <c r="AN25" t="str">
        <f t="shared" si="0"/>
        <v>2377229</v>
      </c>
      <c r="AO25" s="2" t="s">
        <v>1833</v>
      </c>
      <c r="AP25" s="2" t="s">
        <v>1826</v>
      </c>
      <c r="AQ25" s="2" t="s">
        <v>1827</v>
      </c>
      <c r="AR25" s="3" t="s">
        <v>506</v>
      </c>
      <c r="AV25" t="s">
        <v>518</v>
      </c>
      <c r="AW25" t="s">
        <v>509</v>
      </c>
      <c r="AX25" t="s">
        <v>510</v>
      </c>
      <c r="AY25" t="s">
        <v>337</v>
      </c>
      <c r="AZ25">
        <v>0</v>
      </c>
      <c r="BC25" t="s">
        <v>271</v>
      </c>
    </row>
    <row r="26" spans="1:55" x14ac:dyDescent="0.25">
      <c r="A26">
        <v>135</v>
      </c>
      <c r="B26">
        <v>3954525</v>
      </c>
      <c r="C26" t="s">
        <v>6947</v>
      </c>
      <c r="D26">
        <v>3954541</v>
      </c>
      <c r="E26" t="s">
        <v>6949</v>
      </c>
      <c r="F26" t="s">
        <v>31</v>
      </c>
      <c r="G26" t="s">
        <v>31</v>
      </c>
      <c r="H26" t="s">
        <v>51</v>
      </c>
      <c r="I26" t="s">
        <v>52</v>
      </c>
      <c r="J26" t="s">
        <v>45</v>
      </c>
      <c r="K26">
        <v>0</v>
      </c>
      <c r="L26">
        <v>0</v>
      </c>
      <c r="M26">
        <v>3954525</v>
      </c>
      <c r="N26" t="s">
        <v>6947</v>
      </c>
      <c r="Q26">
        <v>3404549</v>
      </c>
      <c r="R26" t="s">
        <v>7918</v>
      </c>
      <c r="V26" t="s">
        <v>8367</v>
      </c>
      <c r="W26">
        <f>V16-W16</f>
        <v>482</v>
      </c>
      <c r="AC26" s="2" t="s">
        <v>3598</v>
      </c>
      <c r="AD26" s="2" t="s">
        <v>3591</v>
      </c>
      <c r="AE26" s="2" t="s">
        <v>3592</v>
      </c>
      <c r="AF26" s="3" t="s">
        <v>3600</v>
      </c>
      <c r="AH26" s="2" t="s">
        <v>3635</v>
      </c>
      <c r="AI26" s="2" t="s">
        <v>3627</v>
      </c>
      <c r="AJ26" s="2" t="s">
        <v>3628</v>
      </c>
      <c r="AK26" s="3" t="s">
        <v>3637</v>
      </c>
      <c r="AN26" t="str">
        <f t="shared" si="0"/>
        <v/>
      </c>
      <c r="AO26" s="2" t="s">
        <v>1833</v>
      </c>
      <c r="AP26" s="2" t="s">
        <v>1826</v>
      </c>
      <c r="AQ26" s="2" t="s">
        <v>1827</v>
      </c>
      <c r="AR26" s="3" t="s">
        <v>395</v>
      </c>
      <c r="AV26" t="s">
        <v>1943</v>
      </c>
      <c r="AW26" t="s">
        <v>1936</v>
      </c>
      <c r="AX26" t="s">
        <v>1937</v>
      </c>
      <c r="AY26" t="s">
        <v>506</v>
      </c>
      <c r="AZ26">
        <v>0</v>
      </c>
      <c r="BC26" t="s">
        <v>7964</v>
      </c>
    </row>
    <row r="27" spans="1:55" x14ac:dyDescent="0.25">
      <c r="A27">
        <v>139</v>
      </c>
      <c r="B27">
        <v>3542689</v>
      </c>
      <c r="C27" t="s">
        <v>3943</v>
      </c>
      <c r="D27">
        <v>3542691</v>
      </c>
      <c r="E27" t="s">
        <v>6173</v>
      </c>
      <c r="F27" t="s">
        <v>31</v>
      </c>
      <c r="G27" t="s">
        <v>31</v>
      </c>
      <c r="H27" t="s">
        <v>51</v>
      </c>
      <c r="I27" t="s">
        <v>52</v>
      </c>
      <c r="J27" t="s">
        <v>45</v>
      </c>
      <c r="K27">
        <v>1</v>
      </c>
      <c r="L27">
        <v>0</v>
      </c>
      <c r="M27">
        <v>3542689</v>
      </c>
      <c r="N27" t="s">
        <v>3943</v>
      </c>
      <c r="Q27">
        <v>2358393</v>
      </c>
      <c r="R27" t="s">
        <v>6791</v>
      </c>
      <c r="AC27" s="2" t="s">
        <v>323</v>
      </c>
      <c r="AD27" s="2" t="s">
        <v>312</v>
      </c>
      <c r="AE27" s="2" t="s">
        <v>313</v>
      </c>
      <c r="AF27" s="3" t="s">
        <v>337</v>
      </c>
      <c r="AH27" s="2" t="s">
        <v>1388</v>
      </c>
      <c r="AI27" s="2" t="s">
        <v>1380</v>
      </c>
      <c r="AJ27" s="2" t="s">
        <v>1381</v>
      </c>
      <c r="AK27" s="3" t="s">
        <v>1390</v>
      </c>
      <c r="AN27" t="str">
        <f t="shared" si="0"/>
        <v>2378662</v>
      </c>
      <c r="AO27" s="2" t="s">
        <v>3682</v>
      </c>
      <c r="AP27" s="2" t="s">
        <v>3673</v>
      </c>
      <c r="AQ27" s="2" t="s">
        <v>3674</v>
      </c>
      <c r="AR27" s="3" t="s">
        <v>459</v>
      </c>
      <c r="AV27" t="s">
        <v>5115</v>
      </c>
      <c r="AW27" t="s">
        <v>5108</v>
      </c>
      <c r="AX27" t="s">
        <v>5109</v>
      </c>
      <c r="AY27" t="s">
        <v>506</v>
      </c>
      <c r="AZ27">
        <v>0</v>
      </c>
      <c r="BC27" t="s">
        <v>6589</v>
      </c>
    </row>
    <row r="28" spans="1:55" x14ac:dyDescent="0.25">
      <c r="A28">
        <v>192</v>
      </c>
      <c r="B28">
        <v>3777991</v>
      </c>
      <c r="C28" t="s">
        <v>6974</v>
      </c>
      <c r="D28">
        <v>3778070</v>
      </c>
      <c r="E28" t="s">
        <v>6976</v>
      </c>
      <c r="F28" t="s">
        <v>31</v>
      </c>
      <c r="G28" t="s">
        <v>31</v>
      </c>
      <c r="H28" t="s">
        <v>51</v>
      </c>
      <c r="I28" t="s">
        <v>77</v>
      </c>
      <c r="J28" t="s">
        <v>45</v>
      </c>
      <c r="K28">
        <v>0</v>
      </c>
      <c r="L28">
        <v>0</v>
      </c>
      <c r="M28">
        <v>3777991</v>
      </c>
      <c r="N28" t="s">
        <v>6974</v>
      </c>
      <c r="Q28">
        <v>3049522</v>
      </c>
      <c r="R28" t="s">
        <v>41</v>
      </c>
      <c r="AC28" s="2" t="s">
        <v>5922</v>
      </c>
      <c r="AD28" s="2" t="s">
        <v>5915</v>
      </c>
      <c r="AE28" s="2" t="s">
        <v>5916</v>
      </c>
      <c r="AF28" s="3"/>
      <c r="AH28" s="2" t="s">
        <v>5177</v>
      </c>
      <c r="AI28" s="2" t="s">
        <v>5173</v>
      </c>
      <c r="AJ28" s="2" t="s">
        <v>5174</v>
      </c>
      <c r="AK28" s="3" t="s">
        <v>5179</v>
      </c>
      <c r="AN28" t="str">
        <f t="shared" si="0"/>
        <v>2391744</v>
      </c>
      <c r="AO28" s="2" t="s">
        <v>3341</v>
      </c>
      <c r="AP28" s="2" t="s">
        <v>3333</v>
      </c>
      <c r="AQ28" s="2" t="s">
        <v>3334</v>
      </c>
      <c r="AR28" s="3" t="s">
        <v>337</v>
      </c>
      <c r="AV28" t="s">
        <v>3609</v>
      </c>
      <c r="AW28" t="s">
        <v>3602</v>
      </c>
      <c r="AX28" t="s">
        <v>3603</v>
      </c>
      <c r="AY28" t="s">
        <v>395</v>
      </c>
      <c r="AZ28">
        <v>0</v>
      </c>
      <c r="BC28" t="s">
        <v>8061</v>
      </c>
    </row>
    <row r="29" spans="1:55" x14ac:dyDescent="0.25">
      <c r="A29">
        <v>217</v>
      </c>
      <c r="B29">
        <v>3944620</v>
      </c>
      <c r="C29" t="s">
        <v>4321</v>
      </c>
      <c r="D29">
        <v>3944622</v>
      </c>
      <c r="E29" t="s">
        <v>6209</v>
      </c>
      <c r="F29" t="s">
        <v>31</v>
      </c>
      <c r="G29" t="s">
        <v>31</v>
      </c>
      <c r="H29" t="s">
        <v>51</v>
      </c>
      <c r="I29" t="s">
        <v>52</v>
      </c>
      <c r="J29" t="s">
        <v>45</v>
      </c>
      <c r="K29">
        <v>1</v>
      </c>
      <c r="L29">
        <v>0</v>
      </c>
      <c r="M29">
        <v>3944620</v>
      </c>
      <c r="N29" t="s">
        <v>4321</v>
      </c>
      <c r="Q29">
        <v>3126191</v>
      </c>
      <c r="R29" t="s">
        <v>53</v>
      </c>
      <c r="AC29" s="2" t="s">
        <v>5440</v>
      </c>
      <c r="AD29" s="2" t="s">
        <v>5433</v>
      </c>
      <c r="AE29" s="2" t="s">
        <v>5434</v>
      </c>
      <c r="AF29" s="3" t="s">
        <v>395</v>
      </c>
      <c r="AH29" s="2" t="s">
        <v>6044</v>
      </c>
      <c r="AI29" s="2" t="s">
        <v>6037</v>
      </c>
      <c r="AJ29" s="2" t="s">
        <v>6038</v>
      </c>
      <c r="AK29" s="3" t="s">
        <v>996</v>
      </c>
      <c r="AN29" t="str">
        <f t="shared" si="0"/>
        <v>2397695</v>
      </c>
      <c r="AO29" s="2" t="s">
        <v>2632</v>
      </c>
      <c r="AP29" s="2" t="s">
        <v>2624</v>
      </c>
      <c r="AQ29" s="2" t="s">
        <v>2625</v>
      </c>
      <c r="AR29" s="3" t="s">
        <v>395</v>
      </c>
      <c r="AV29" t="s">
        <v>2468</v>
      </c>
      <c r="AW29" t="s">
        <v>2459</v>
      </c>
      <c r="AX29" t="s">
        <v>2460</v>
      </c>
      <c r="AY29" t="s">
        <v>459</v>
      </c>
      <c r="AZ29">
        <v>0</v>
      </c>
      <c r="BC29" t="s">
        <v>6553</v>
      </c>
    </row>
    <row r="30" spans="1:55" x14ac:dyDescent="0.25">
      <c r="A30">
        <v>236</v>
      </c>
      <c r="B30">
        <v>3329685</v>
      </c>
      <c r="C30" t="s">
        <v>6231</v>
      </c>
      <c r="D30">
        <v>3329700</v>
      </c>
      <c r="E30" t="s">
        <v>6233</v>
      </c>
      <c r="F30" t="s">
        <v>31</v>
      </c>
      <c r="G30" t="s">
        <v>31</v>
      </c>
      <c r="H30" t="s">
        <v>51</v>
      </c>
      <c r="I30" t="s">
        <v>52</v>
      </c>
      <c r="J30" t="s">
        <v>45</v>
      </c>
      <c r="K30">
        <v>0</v>
      </c>
      <c r="L30">
        <v>0</v>
      </c>
      <c r="M30">
        <v>3329685</v>
      </c>
      <c r="N30" t="s">
        <v>6231</v>
      </c>
      <c r="Q30">
        <v>3401099</v>
      </c>
      <c r="R30" t="s">
        <v>3791</v>
      </c>
      <c r="AC30" s="2" t="s">
        <v>3778</v>
      </c>
      <c r="AD30" s="2" t="s">
        <v>3772</v>
      </c>
      <c r="AE30" s="2" t="s">
        <v>3773</v>
      </c>
      <c r="AF30" s="3" t="s">
        <v>1144</v>
      </c>
      <c r="AH30" s="2" t="s">
        <v>2820</v>
      </c>
      <c r="AI30" s="2" t="s">
        <v>2812</v>
      </c>
      <c r="AJ30" s="2" t="s">
        <v>2813</v>
      </c>
      <c r="AK30" s="3" t="s">
        <v>996</v>
      </c>
      <c r="AN30" t="str">
        <f t="shared" si="0"/>
        <v>2398287</v>
      </c>
      <c r="AO30" s="2" t="s">
        <v>937</v>
      </c>
      <c r="AP30" s="2" t="s">
        <v>930</v>
      </c>
      <c r="AQ30" s="2" t="s">
        <v>931</v>
      </c>
      <c r="AR30" s="3" t="s">
        <v>675</v>
      </c>
      <c r="AV30" t="s">
        <v>5668</v>
      </c>
      <c r="AW30" t="s">
        <v>5660</v>
      </c>
      <c r="AX30" t="s">
        <v>5661</v>
      </c>
      <c r="AY30" t="s">
        <v>1193</v>
      </c>
      <c r="AZ30">
        <v>0</v>
      </c>
      <c r="BC30" t="s">
        <v>7249</v>
      </c>
    </row>
    <row r="31" spans="1:55" x14ac:dyDescent="0.25">
      <c r="A31">
        <v>244</v>
      </c>
      <c r="B31">
        <v>3428333</v>
      </c>
      <c r="C31" t="s">
        <v>6987</v>
      </c>
      <c r="D31">
        <v>3428356</v>
      </c>
      <c r="E31" t="s">
        <v>6988</v>
      </c>
      <c r="F31" t="s">
        <v>31</v>
      </c>
      <c r="G31" t="s">
        <v>31</v>
      </c>
      <c r="H31" t="s">
        <v>51</v>
      </c>
      <c r="I31" t="s">
        <v>77</v>
      </c>
      <c r="J31" t="s">
        <v>45</v>
      </c>
      <c r="K31">
        <v>0</v>
      </c>
      <c r="L31">
        <v>0</v>
      </c>
      <c r="M31">
        <v>3428333</v>
      </c>
      <c r="N31" t="s">
        <v>6987</v>
      </c>
      <c r="Q31">
        <v>3456700</v>
      </c>
      <c r="R31" t="s">
        <v>6118</v>
      </c>
      <c r="AC31" s="2" t="s">
        <v>486</v>
      </c>
      <c r="AD31" s="2" t="s">
        <v>477</v>
      </c>
      <c r="AE31" s="2" t="s">
        <v>478</v>
      </c>
      <c r="AF31" s="3"/>
      <c r="AH31" s="2" t="s">
        <v>994</v>
      </c>
      <c r="AI31" s="2" t="s">
        <v>987</v>
      </c>
      <c r="AJ31" s="2" t="s">
        <v>988</v>
      </c>
      <c r="AK31" s="3" t="s">
        <v>996</v>
      </c>
      <c r="AN31" t="str">
        <f t="shared" si="0"/>
        <v>2398706</v>
      </c>
      <c r="AO31" s="2" t="s">
        <v>3837</v>
      </c>
      <c r="AP31" s="2" t="s">
        <v>3830</v>
      </c>
      <c r="AQ31" s="2" t="s">
        <v>3831</v>
      </c>
      <c r="AR31" s="3" t="s">
        <v>1506</v>
      </c>
      <c r="AV31" t="s">
        <v>5359</v>
      </c>
      <c r="AW31" t="s">
        <v>5351</v>
      </c>
      <c r="AX31" t="s">
        <v>5352</v>
      </c>
      <c r="AY31" t="s">
        <v>675</v>
      </c>
      <c r="AZ31">
        <v>0</v>
      </c>
      <c r="BC31" t="s">
        <v>8197</v>
      </c>
    </row>
    <row r="32" spans="1:55" x14ac:dyDescent="0.25">
      <c r="A32">
        <v>248</v>
      </c>
      <c r="B32">
        <v>2797393</v>
      </c>
      <c r="C32" t="s">
        <v>152</v>
      </c>
      <c r="D32">
        <v>2797473</v>
      </c>
      <c r="E32" t="s">
        <v>153</v>
      </c>
      <c r="F32" t="s">
        <v>31</v>
      </c>
      <c r="G32" t="s">
        <v>31</v>
      </c>
      <c r="H32" t="s">
        <v>51</v>
      </c>
      <c r="I32" t="s">
        <v>52</v>
      </c>
      <c r="J32" t="s">
        <v>45</v>
      </c>
      <c r="K32">
        <v>0</v>
      </c>
      <c r="L32">
        <v>0</v>
      </c>
      <c r="M32">
        <v>2797393</v>
      </c>
      <c r="N32" t="s">
        <v>152</v>
      </c>
      <c r="Q32">
        <v>3671506</v>
      </c>
      <c r="R32" t="s">
        <v>187</v>
      </c>
      <c r="AC32" s="2" t="s">
        <v>486</v>
      </c>
      <c r="AD32" s="2" t="s">
        <v>477</v>
      </c>
      <c r="AE32" s="2" t="s">
        <v>478</v>
      </c>
      <c r="AF32" s="3"/>
      <c r="AH32" s="2" t="s">
        <v>709</v>
      </c>
      <c r="AI32" s="2" t="s">
        <v>701</v>
      </c>
      <c r="AJ32" s="2" t="s">
        <v>702</v>
      </c>
      <c r="AK32" s="3" t="s">
        <v>996</v>
      </c>
      <c r="AN32" t="str">
        <f t="shared" si="0"/>
        <v>2401384</v>
      </c>
      <c r="AO32" s="2" t="s">
        <v>518</v>
      </c>
      <c r="AP32" s="2" t="s">
        <v>509</v>
      </c>
      <c r="AQ32" s="2" t="s">
        <v>510</v>
      </c>
      <c r="AR32" s="3" t="s">
        <v>337</v>
      </c>
      <c r="AV32" t="s">
        <v>3845</v>
      </c>
      <c r="AW32" t="s">
        <v>3839</v>
      </c>
      <c r="AX32" t="s">
        <v>3840</v>
      </c>
      <c r="AY32" t="s">
        <v>462</v>
      </c>
      <c r="AZ32">
        <v>0</v>
      </c>
      <c r="BC32" t="s">
        <v>7886</v>
      </c>
    </row>
    <row r="33" spans="1:55" x14ac:dyDescent="0.25">
      <c r="A33">
        <v>265</v>
      </c>
      <c r="B33">
        <v>3598430</v>
      </c>
      <c r="C33" t="s">
        <v>128</v>
      </c>
      <c r="D33" t="s">
        <v>6998</v>
      </c>
      <c r="E33" t="s">
        <v>129</v>
      </c>
      <c r="F33" t="s">
        <v>31</v>
      </c>
      <c r="G33" t="s">
        <v>31</v>
      </c>
      <c r="H33" t="s">
        <v>51</v>
      </c>
      <c r="I33" t="s">
        <v>77</v>
      </c>
      <c r="J33" t="s">
        <v>45</v>
      </c>
      <c r="K33">
        <v>1</v>
      </c>
      <c r="L33">
        <v>1</v>
      </c>
      <c r="M33">
        <v>3598430</v>
      </c>
      <c r="N33" t="s">
        <v>128</v>
      </c>
      <c r="Q33">
        <v>2694314</v>
      </c>
      <c r="R33" t="s">
        <v>99</v>
      </c>
      <c r="AC33" s="2" t="s">
        <v>5539</v>
      </c>
      <c r="AD33" s="2" t="s">
        <v>5535</v>
      </c>
      <c r="AE33" s="2" t="s">
        <v>5536</v>
      </c>
      <c r="AF33" s="3"/>
      <c r="AH33" s="2" t="s">
        <v>1953</v>
      </c>
      <c r="AI33" s="2" t="s">
        <v>1947</v>
      </c>
      <c r="AJ33" s="2" t="s">
        <v>1948</v>
      </c>
      <c r="AK33" s="3" t="s">
        <v>1955</v>
      </c>
      <c r="AN33" t="str">
        <f t="shared" si="0"/>
        <v>2404693</v>
      </c>
      <c r="AO33" s="2" t="s">
        <v>3317</v>
      </c>
      <c r="AP33" s="2" t="s">
        <v>3310</v>
      </c>
      <c r="AQ33" s="2" t="s">
        <v>3311</v>
      </c>
      <c r="AR33" s="3" t="s">
        <v>675</v>
      </c>
      <c r="AV33" t="s">
        <v>3317</v>
      </c>
      <c r="AW33" t="s">
        <v>3310</v>
      </c>
      <c r="AX33" t="s">
        <v>3311</v>
      </c>
      <c r="AY33" t="s">
        <v>675</v>
      </c>
      <c r="AZ33">
        <v>0</v>
      </c>
      <c r="BC33" t="s">
        <v>207</v>
      </c>
    </row>
    <row r="34" spans="1:55" x14ac:dyDescent="0.25">
      <c r="A34">
        <v>303</v>
      </c>
      <c r="B34">
        <v>3711869</v>
      </c>
      <c r="C34" t="s">
        <v>7007</v>
      </c>
      <c r="D34">
        <v>3711870</v>
      </c>
      <c r="E34" t="s">
        <v>7009</v>
      </c>
      <c r="F34" t="s">
        <v>31</v>
      </c>
      <c r="G34" t="s">
        <v>31</v>
      </c>
      <c r="H34" t="s">
        <v>51</v>
      </c>
      <c r="I34" t="s">
        <v>52</v>
      </c>
      <c r="J34" t="s">
        <v>45</v>
      </c>
      <c r="K34">
        <v>0</v>
      </c>
      <c r="L34">
        <v>0</v>
      </c>
      <c r="M34">
        <v>3711869</v>
      </c>
      <c r="N34" t="s">
        <v>7007</v>
      </c>
      <c r="Q34">
        <v>3954525</v>
      </c>
      <c r="R34" t="s">
        <v>6947</v>
      </c>
      <c r="AC34" s="2" t="s">
        <v>3598</v>
      </c>
      <c r="AD34" s="2" t="s">
        <v>3591</v>
      </c>
      <c r="AE34" s="2" t="s">
        <v>3592</v>
      </c>
      <c r="AF34" s="3"/>
      <c r="AH34" s="2" t="s">
        <v>2518</v>
      </c>
      <c r="AI34" s="2" t="s">
        <v>2511</v>
      </c>
      <c r="AJ34" s="2" t="s">
        <v>2512</v>
      </c>
      <c r="AK34" s="3" t="s">
        <v>2036</v>
      </c>
      <c r="AN34" t="str">
        <f t="shared" si="0"/>
        <v>2419235</v>
      </c>
      <c r="AO34" s="2" t="s">
        <v>2574</v>
      </c>
      <c r="AP34" s="2" t="s">
        <v>2566</v>
      </c>
      <c r="AQ34" s="2" t="s">
        <v>2567</v>
      </c>
      <c r="AR34" s="3" t="s">
        <v>459</v>
      </c>
      <c r="AV34" t="s">
        <v>1452</v>
      </c>
      <c r="AW34" t="s">
        <v>1445</v>
      </c>
      <c r="AX34" t="s">
        <v>1446</v>
      </c>
      <c r="AY34" t="s">
        <v>453</v>
      </c>
      <c r="AZ34">
        <v>1</v>
      </c>
      <c r="BC34" t="s">
        <v>7643</v>
      </c>
    </row>
    <row r="35" spans="1:55" x14ac:dyDescent="0.25">
      <c r="A35">
        <v>306</v>
      </c>
      <c r="B35">
        <v>3907400</v>
      </c>
      <c r="C35" t="s">
        <v>7014</v>
      </c>
      <c r="D35" t="s">
        <v>7015</v>
      </c>
      <c r="E35" t="s">
        <v>7016</v>
      </c>
      <c r="F35" t="s">
        <v>31</v>
      </c>
      <c r="G35" t="s">
        <v>31</v>
      </c>
      <c r="H35" t="s">
        <v>51</v>
      </c>
      <c r="I35" t="s">
        <v>77</v>
      </c>
      <c r="J35" t="s">
        <v>45</v>
      </c>
      <c r="K35">
        <v>0</v>
      </c>
      <c r="L35">
        <v>0</v>
      </c>
      <c r="M35">
        <v>3907400</v>
      </c>
      <c r="N35" t="s">
        <v>7014</v>
      </c>
      <c r="Q35">
        <v>3542689</v>
      </c>
      <c r="R35" t="s">
        <v>3943</v>
      </c>
      <c r="AC35" s="2" t="s">
        <v>4717</v>
      </c>
      <c r="AD35" s="2" t="s">
        <v>4710</v>
      </c>
      <c r="AE35" s="2" t="s">
        <v>4711</v>
      </c>
      <c r="AF35" s="3"/>
      <c r="AH35" s="2" t="s">
        <v>3100</v>
      </c>
      <c r="AI35" s="2" t="s">
        <v>3094</v>
      </c>
      <c r="AJ35" s="2" t="s">
        <v>3095</v>
      </c>
      <c r="AK35" s="3" t="s">
        <v>2036</v>
      </c>
      <c r="AN35" t="str">
        <f t="shared" si="0"/>
        <v>2423669</v>
      </c>
      <c r="AO35" s="2" t="s">
        <v>1609</v>
      </c>
      <c r="AP35" s="2" t="s">
        <v>1601</v>
      </c>
      <c r="AQ35" s="2" t="s">
        <v>1602</v>
      </c>
      <c r="AR35" s="3" t="s">
        <v>337</v>
      </c>
      <c r="AV35" t="s">
        <v>5614</v>
      </c>
      <c r="AW35" t="s">
        <v>5608</v>
      </c>
      <c r="AX35" t="s">
        <v>5609</v>
      </c>
      <c r="AY35" t="s">
        <v>337</v>
      </c>
      <c r="AZ35">
        <v>1</v>
      </c>
      <c r="BC35" t="s">
        <v>7992</v>
      </c>
    </row>
    <row r="36" spans="1:55" x14ac:dyDescent="0.25">
      <c r="A36">
        <v>315</v>
      </c>
      <c r="B36">
        <v>2523801</v>
      </c>
      <c r="C36" t="s">
        <v>6254</v>
      </c>
      <c r="D36" t="s">
        <v>6255</v>
      </c>
      <c r="E36" t="s">
        <v>6257</v>
      </c>
      <c r="F36" t="s">
        <v>31</v>
      </c>
      <c r="G36" t="s">
        <v>31</v>
      </c>
      <c r="H36" t="s">
        <v>51</v>
      </c>
      <c r="I36" t="s">
        <v>52</v>
      </c>
      <c r="J36" t="s">
        <v>45</v>
      </c>
      <c r="K36">
        <v>0</v>
      </c>
      <c r="L36">
        <v>0</v>
      </c>
      <c r="M36">
        <v>2523801</v>
      </c>
      <c r="N36" t="s">
        <v>6254</v>
      </c>
      <c r="Q36">
        <v>3777991</v>
      </c>
      <c r="R36" t="s">
        <v>6974</v>
      </c>
      <c r="AC36" s="2" t="s">
        <v>4195</v>
      </c>
      <c r="AD36" s="2" t="s">
        <v>4188</v>
      </c>
      <c r="AE36" s="2" t="s">
        <v>4189</v>
      </c>
      <c r="AF36" s="3" t="s">
        <v>453</v>
      </c>
      <c r="AH36" s="2" t="s">
        <v>4999</v>
      </c>
      <c r="AI36" s="2" t="s">
        <v>4992</v>
      </c>
      <c r="AJ36" s="2" t="s">
        <v>4993</v>
      </c>
      <c r="AK36" s="3" t="s">
        <v>2036</v>
      </c>
      <c r="AN36" t="str">
        <f t="shared" si="0"/>
        <v>2429371</v>
      </c>
      <c r="AO36" s="2" t="s">
        <v>1057</v>
      </c>
      <c r="AP36" s="2" t="s">
        <v>1049</v>
      </c>
      <c r="AQ36" s="2" t="s">
        <v>1050</v>
      </c>
      <c r="AR36" s="3" t="s">
        <v>337</v>
      </c>
      <c r="AV36" t="s">
        <v>5572</v>
      </c>
      <c r="AW36" t="s">
        <v>5568</v>
      </c>
      <c r="AX36" t="s">
        <v>5569</v>
      </c>
      <c r="AY36" t="s">
        <v>2124</v>
      </c>
      <c r="AZ36">
        <v>0</v>
      </c>
      <c r="BC36" t="s">
        <v>6364</v>
      </c>
    </row>
    <row r="37" spans="1:55" x14ac:dyDescent="0.25">
      <c r="A37">
        <v>331</v>
      </c>
      <c r="B37">
        <v>3854349</v>
      </c>
      <c r="C37" t="s">
        <v>6268</v>
      </c>
      <c r="D37">
        <v>3854366</v>
      </c>
      <c r="E37" t="s">
        <v>6270</v>
      </c>
      <c r="F37" t="s">
        <v>31</v>
      </c>
      <c r="G37" t="s">
        <v>31</v>
      </c>
      <c r="H37" t="s">
        <v>51</v>
      </c>
      <c r="I37" t="s">
        <v>52</v>
      </c>
      <c r="J37" t="s">
        <v>45</v>
      </c>
      <c r="K37">
        <v>0</v>
      </c>
      <c r="L37">
        <v>0</v>
      </c>
      <c r="M37">
        <v>3854349</v>
      </c>
      <c r="N37" t="s">
        <v>6268</v>
      </c>
      <c r="Q37">
        <v>3944620</v>
      </c>
      <c r="R37" t="s">
        <v>4321</v>
      </c>
      <c r="AC37" s="2" t="s">
        <v>2782</v>
      </c>
      <c r="AD37" s="2" t="s">
        <v>2777</v>
      </c>
      <c r="AE37" s="2" t="s">
        <v>2778</v>
      </c>
      <c r="AF37" s="3" t="s">
        <v>395</v>
      </c>
      <c r="AH37" s="2" t="s">
        <v>1760</v>
      </c>
      <c r="AI37" s="2" t="s">
        <v>1752</v>
      </c>
      <c r="AJ37" s="2" t="s">
        <v>1753</v>
      </c>
      <c r="AK37" s="3" t="s">
        <v>2036</v>
      </c>
      <c r="AN37" t="str">
        <f t="shared" si="0"/>
        <v>2437577</v>
      </c>
      <c r="AO37" s="2" t="s">
        <v>4074</v>
      </c>
      <c r="AP37" s="2" t="s">
        <v>4068</v>
      </c>
      <c r="AQ37" s="2" t="s">
        <v>4069</v>
      </c>
      <c r="AR37" s="3" t="s">
        <v>453</v>
      </c>
      <c r="AV37" t="s">
        <v>3524</v>
      </c>
      <c r="AW37" t="s">
        <v>3518</v>
      </c>
      <c r="AX37" t="s">
        <v>3519</v>
      </c>
      <c r="AY37" t="s">
        <v>395</v>
      </c>
      <c r="AZ37">
        <v>0</v>
      </c>
      <c r="BC37" t="s">
        <v>8071</v>
      </c>
    </row>
    <row r="38" spans="1:55" x14ac:dyDescent="0.25">
      <c r="A38">
        <v>333</v>
      </c>
      <c r="B38">
        <v>3915479</v>
      </c>
      <c r="C38" t="s">
        <v>7020</v>
      </c>
      <c r="D38">
        <v>3915481</v>
      </c>
      <c r="E38" t="s">
        <v>7022</v>
      </c>
      <c r="F38" t="s">
        <v>31</v>
      </c>
      <c r="G38" t="s">
        <v>31</v>
      </c>
      <c r="H38" t="s">
        <v>51</v>
      </c>
      <c r="I38" t="s">
        <v>52</v>
      </c>
      <c r="J38" t="s">
        <v>45</v>
      </c>
      <c r="K38">
        <v>0</v>
      </c>
      <c r="L38">
        <v>0</v>
      </c>
      <c r="M38">
        <v>3915479</v>
      </c>
      <c r="N38" t="s">
        <v>7020</v>
      </c>
      <c r="Q38">
        <v>3329685</v>
      </c>
      <c r="R38" t="s">
        <v>6231</v>
      </c>
      <c r="AC38" s="2" t="s">
        <v>354</v>
      </c>
      <c r="AD38" s="2" t="s">
        <v>347</v>
      </c>
      <c r="AE38" s="2" t="s">
        <v>109</v>
      </c>
      <c r="AF38" s="3" t="s">
        <v>675</v>
      </c>
      <c r="AH38" s="2" t="s">
        <v>2168</v>
      </c>
      <c r="AI38" s="2" t="s">
        <v>2164</v>
      </c>
      <c r="AJ38" s="2" t="s">
        <v>2165</v>
      </c>
      <c r="AK38" s="3" t="s">
        <v>2036</v>
      </c>
      <c r="AN38" t="str">
        <f t="shared" si="0"/>
        <v>2458742</v>
      </c>
      <c r="AO38" s="2" t="s">
        <v>2782</v>
      </c>
      <c r="AP38" s="2" t="s">
        <v>2777</v>
      </c>
      <c r="AQ38" s="2" t="s">
        <v>2778</v>
      </c>
      <c r="AR38" s="3" t="s">
        <v>395</v>
      </c>
      <c r="AV38" t="s">
        <v>5988</v>
      </c>
      <c r="AW38" t="s">
        <v>5985</v>
      </c>
      <c r="AX38" t="s">
        <v>5986</v>
      </c>
      <c r="AY38" t="s">
        <v>462</v>
      </c>
      <c r="AZ38">
        <v>0</v>
      </c>
      <c r="BC38" t="s">
        <v>1446</v>
      </c>
    </row>
    <row r="39" spans="1:55" x14ac:dyDescent="0.25">
      <c r="A39">
        <v>372</v>
      </c>
      <c r="B39">
        <v>3243262</v>
      </c>
      <c r="C39" t="s">
        <v>773</v>
      </c>
      <c r="D39">
        <v>3243269</v>
      </c>
      <c r="E39" t="s">
        <v>6276</v>
      </c>
      <c r="F39" t="s">
        <v>31</v>
      </c>
      <c r="G39" t="s">
        <v>31</v>
      </c>
      <c r="H39" t="s">
        <v>51</v>
      </c>
      <c r="I39" t="s">
        <v>52</v>
      </c>
      <c r="J39" t="s">
        <v>45</v>
      </c>
      <c r="K39">
        <v>1</v>
      </c>
      <c r="L39">
        <v>0</v>
      </c>
      <c r="M39">
        <v>3243262</v>
      </c>
      <c r="N39" t="s">
        <v>773</v>
      </c>
      <c r="Q39">
        <v>3428333</v>
      </c>
      <c r="R39" t="s">
        <v>6987</v>
      </c>
      <c r="AC39" s="2" t="s">
        <v>4717</v>
      </c>
      <c r="AD39" s="2" t="s">
        <v>4710</v>
      </c>
      <c r="AE39" s="2" t="s">
        <v>4711</v>
      </c>
      <c r="AF39" s="3" t="s">
        <v>506</v>
      </c>
      <c r="AH39" s="2" t="s">
        <v>2220</v>
      </c>
      <c r="AI39" s="2" t="s">
        <v>2211</v>
      </c>
      <c r="AJ39" s="2" t="s">
        <v>2212</v>
      </c>
      <c r="AK39" s="3" t="s">
        <v>2036</v>
      </c>
      <c r="AN39" t="str">
        <f t="shared" si="0"/>
        <v>2461531</v>
      </c>
      <c r="AO39" s="2" t="s">
        <v>2209</v>
      </c>
      <c r="AP39" s="2" t="s">
        <v>2205</v>
      </c>
      <c r="AQ39" s="2" t="s">
        <v>2206</v>
      </c>
      <c r="AR39" s="3" t="s">
        <v>1144</v>
      </c>
      <c r="AV39" t="s">
        <v>4438</v>
      </c>
      <c r="AW39" t="s">
        <v>4434</v>
      </c>
      <c r="AX39" t="s">
        <v>4435</v>
      </c>
      <c r="AY39" t="s">
        <v>1506</v>
      </c>
      <c r="AZ39">
        <v>0</v>
      </c>
      <c r="BC39" t="s">
        <v>7105</v>
      </c>
    </row>
    <row r="40" spans="1:55" x14ac:dyDescent="0.25">
      <c r="A40">
        <v>377</v>
      </c>
      <c r="B40">
        <v>3695631</v>
      </c>
      <c r="C40" t="s">
        <v>7038</v>
      </c>
      <c r="D40" t="s">
        <v>7039</v>
      </c>
      <c r="E40" t="s">
        <v>7041</v>
      </c>
      <c r="F40" t="s">
        <v>31</v>
      </c>
      <c r="G40" t="s">
        <v>31</v>
      </c>
      <c r="H40" t="s">
        <v>51</v>
      </c>
      <c r="I40" t="s">
        <v>52</v>
      </c>
      <c r="J40" t="s">
        <v>45</v>
      </c>
      <c r="K40">
        <v>0</v>
      </c>
      <c r="L40">
        <v>0</v>
      </c>
      <c r="M40">
        <v>3695631</v>
      </c>
      <c r="N40" t="s">
        <v>7038</v>
      </c>
      <c r="Q40">
        <v>2797393</v>
      </c>
      <c r="R40" t="s">
        <v>152</v>
      </c>
      <c r="AC40" s="2" t="s">
        <v>770</v>
      </c>
      <c r="AD40" s="2" t="s">
        <v>766</v>
      </c>
      <c r="AE40" s="2" t="s">
        <v>123</v>
      </c>
      <c r="AF40" s="3"/>
      <c r="AH40" s="2" t="s">
        <v>4510</v>
      </c>
      <c r="AI40" s="2" t="s">
        <v>4503</v>
      </c>
      <c r="AJ40" s="2" t="s">
        <v>4504</v>
      </c>
      <c r="AK40" s="3" t="s">
        <v>2036</v>
      </c>
      <c r="AN40" t="str">
        <f t="shared" si="0"/>
        <v>2463227</v>
      </c>
      <c r="AO40" s="2" t="s">
        <v>2904</v>
      </c>
      <c r="AP40" s="2" t="s">
        <v>2897</v>
      </c>
      <c r="AQ40" s="2" t="s">
        <v>2898</v>
      </c>
      <c r="AR40" s="3" t="s">
        <v>395</v>
      </c>
      <c r="AV40" t="s">
        <v>3308</v>
      </c>
      <c r="AW40" t="s">
        <v>3302</v>
      </c>
      <c r="AX40" t="s">
        <v>3303</v>
      </c>
      <c r="AY40" t="s">
        <v>453</v>
      </c>
      <c r="AZ40">
        <v>0</v>
      </c>
      <c r="BC40" t="s">
        <v>6376</v>
      </c>
    </row>
    <row r="41" spans="1:55" x14ac:dyDescent="0.25">
      <c r="A41">
        <v>391</v>
      </c>
      <c r="B41">
        <v>2395146</v>
      </c>
      <c r="C41" t="s">
        <v>6286</v>
      </c>
      <c r="D41">
        <v>2395155</v>
      </c>
      <c r="E41" t="s">
        <v>235</v>
      </c>
      <c r="F41" t="s">
        <v>31</v>
      </c>
      <c r="G41" t="s">
        <v>31</v>
      </c>
      <c r="H41" t="s">
        <v>51</v>
      </c>
      <c r="I41" t="s">
        <v>77</v>
      </c>
      <c r="J41" t="s">
        <v>45</v>
      </c>
      <c r="K41">
        <v>0</v>
      </c>
      <c r="L41">
        <v>0</v>
      </c>
      <c r="M41">
        <v>2395146</v>
      </c>
      <c r="N41" t="s">
        <v>6286</v>
      </c>
      <c r="Q41">
        <v>3598430</v>
      </c>
      <c r="R41" t="s">
        <v>128</v>
      </c>
      <c r="AC41" s="2" t="s">
        <v>2831</v>
      </c>
      <c r="AD41" s="2" t="s">
        <v>2824</v>
      </c>
      <c r="AE41" s="2" t="s">
        <v>2825</v>
      </c>
      <c r="AF41" s="3"/>
      <c r="AH41" s="2" t="s">
        <v>2033</v>
      </c>
      <c r="AI41" s="2" t="s">
        <v>2026</v>
      </c>
      <c r="AJ41" s="2" t="s">
        <v>2027</v>
      </c>
      <c r="AK41" s="3" t="s">
        <v>2036</v>
      </c>
      <c r="AN41" t="str">
        <f t="shared" si="0"/>
        <v>2473284</v>
      </c>
      <c r="AO41" s="2" t="s">
        <v>3326</v>
      </c>
      <c r="AP41" s="2" t="s">
        <v>3320</v>
      </c>
      <c r="AQ41" s="2" t="s">
        <v>3321</v>
      </c>
      <c r="AR41" s="3" t="s">
        <v>675</v>
      </c>
      <c r="AV41" t="s">
        <v>5794</v>
      </c>
      <c r="AW41" t="s">
        <v>5788</v>
      </c>
      <c r="AX41" t="s">
        <v>5789</v>
      </c>
      <c r="AY41" t="s">
        <v>462</v>
      </c>
      <c r="AZ41">
        <v>0</v>
      </c>
      <c r="BC41" t="s">
        <v>7080</v>
      </c>
    </row>
    <row r="42" spans="1:55" x14ac:dyDescent="0.25">
      <c r="A42">
        <v>413</v>
      </c>
      <c r="B42">
        <v>2902804</v>
      </c>
      <c r="C42" t="s">
        <v>7046</v>
      </c>
      <c r="D42" t="s">
        <v>7047</v>
      </c>
      <c r="E42" t="s">
        <v>7048</v>
      </c>
      <c r="F42" t="s">
        <v>31</v>
      </c>
      <c r="G42" t="s">
        <v>31</v>
      </c>
      <c r="H42" t="s">
        <v>51</v>
      </c>
      <c r="I42" t="s">
        <v>77</v>
      </c>
      <c r="J42" t="s">
        <v>45</v>
      </c>
      <c r="K42">
        <v>0</v>
      </c>
      <c r="L42">
        <v>0</v>
      </c>
      <c r="M42">
        <v>2902804</v>
      </c>
      <c r="N42" t="s">
        <v>7046</v>
      </c>
      <c r="Q42">
        <v>3711869</v>
      </c>
      <c r="R42" t="s">
        <v>7007</v>
      </c>
      <c r="AC42" s="2" t="s">
        <v>4944</v>
      </c>
      <c r="AD42" s="2" t="s">
        <v>4937</v>
      </c>
      <c r="AE42" s="2" t="s">
        <v>4938</v>
      </c>
      <c r="AF42" s="3" t="s">
        <v>813</v>
      </c>
      <c r="AH42" s="2" t="s">
        <v>4849</v>
      </c>
      <c r="AI42" s="2" t="s">
        <v>4841</v>
      </c>
      <c r="AJ42" s="2" t="s">
        <v>4842</v>
      </c>
      <c r="AK42" s="3" t="s">
        <v>2036</v>
      </c>
      <c r="AN42" t="str">
        <f t="shared" si="0"/>
        <v>2491788</v>
      </c>
      <c r="AO42" s="2" t="s">
        <v>3609</v>
      </c>
      <c r="AP42" s="2" t="s">
        <v>3602</v>
      </c>
      <c r="AQ42" s="2" t="s">
        <v>3603</v>
      </c>
      <c r="AR42" s="3" t="s">
        <v>395</v>
      </c>
      <c r="AV42" t="s">
        <v>5687</v>
      </c>
      <c r="AW42" t="s">
        <v>5683</v>
      </c>
      <c r="AX42" t="s">
        <v>5684</v>
      </c>
      <c r="AY42" t="s">
        <v>5689</v>
      </c>
      <c r="AZ42">
        <v>0</v>
      </c>
      <c r="BC42" t="s">
        <v>247</v>
      </c>
    </row>
    <row r="43" spans="1:55" x14ac:dyDescent="0.25">
      <c r="A43">
        <v>429</v>
      </c>
      <c r="B43">
        <v>3678147</v>
      </c>
      <c r="C43" t="s">
        <v>5556</v>
      </c>
      <c r="D43">
        <v>3678148</v>
      </c>
      <c r="E43" t="s">
        <v>6290</v>
      </c>
      <c r="F43" t="s">
        <v>31</v>
      </c>
      <c r="G43" t="s">
        <v>31</v>
      </c>
      <c r="H43" t="s">
        <v>51</v>
      </c>
      <c r="I43" t="s">
        <v>77</v>
      </c>
      <c r="J43" t="s">
        <v>45</v>
      </c>
      <c r="K43">
        <v>1</v>
      </c>
      <c r="L43">
        <v>0</v>
      </c>
      <c r="M43">
        <v>3678147</v>
      </c>
      <c r="N43" t="s">
        <v>5556</v>
      </c>
      <c r="Q43">
        <v>3907400</v>
      </c>
      <c r="R43" t="s">
        <v>7014</v>
      </c>
      <c r="AC43" s="2" t="s">
        <v>4225</v>
      </c>
      <c r="AD43" s="2" t="s">
        <v>4218</v>
      </c>
      <c r="AE43" s="2" t="s">
        <v>4219</v>
      </c>
      <c r="AF43" s="3"/>
      <c r="AH43" s="2" t="s">
        <v>3472</v>
      </c>
      <c r="AI43" s="2" t="s">
        <v>3466</v>
      </c>
      <c r="AJ43" s="2" t="s">
        <v>3467</v>
      </c>
      <c r="AK43" s="3" t="s">
        <v>2036</v>
      </c>
      <c r="AN43" t="str">
        <f t="shared" si="0"/>
        <v>2504645</v>
      </c>
      <c r="AO43" s="2" t="s">
        <v>3862</v>
      </c>
      <c r="AP43" s="2" t="s">
        <v>3853</v>
      </c>
      <c r="AQ43" s="2" t="s">
        <v>3854</v>
      </c>
      <c r="AR43" s="3" t="s">
        <v>813</v>
      </c>
      <c r="AV43" t="s">
        <v>3188</v>
      </c>
      <c r="AW43" t="s">
        <v>3182</v>
      </c>
      <c r="AX43" t="s">
        <v>3183</v>
      </c>
      <c r="AY43" t="s">
        <v>453</v>
      </c>
      <c r="AZ43">
        <v>0</v>
      </c>
      <c r="BC43" t="s">
        <v>5609</v>
      </c>
    </row>
    <row r="44" spans="1:55" x14ac:dyDescent="0.25">
      <c r="A44">
        <v>435</v>
      </c>
      <c r="B44">
        <v>2945598</v>
      </c>
      <c r="C44" t="s">
        <v>6294</v>
      </c>
      <c r="D44">
        <v>2945642</v>
      </c>
      <c r="E44" t="s">
        <v>6295</v>
      </c>
      <c r="F44" t="s">
        <v>31</v>
      </c>
      <c r="G44" t="s">
        <v>31</v>
      </c>
      <c r="H44" t="s">
        <v>51</v>
      </c>
      <c r="I44" t="s">
        <v>52</v>
      </c>
      <c r="J44" t="s">
        <v>45</v>
      </c>
      <c r="K44">
        <v>0</v>
      </c>
      <c r="L44">
        <v>0</v>
      </c>
      <c r="M44">
        <v>2945598</v>
      </c>
      <c r="N44" t="s">
        <v>6294</v>
      </c>
      <c r="Q44">
        <v>2523801</v>
      </c>
      <c r="R44" t="s">
        <v>6254</v>
      </c>
      <c r="AC44" s="2" t="s">
        <v>579</v>
      </c>
      <c r="AD44" s="2" t="s">
        <v>572</v>
      </c>
      <c r="AE44" s="2" t="s">
        <v>573</v>
      </c>
      <c r="AF44" s="3" t="s">
        <v>395</v>
      </c>
      <c r="AH44" s="2" t="s">
        <v>5743</v>
      </c>
      <c r="AI44" s="2" t="s">
        <v>5735</v>
      </c>
      <c r="AJ44" s="2" t="s">
        <v>5736</v>
      </c>
      <c r="AK44" s="3" t="s">
        <v>2036</v>
      </c>
      <c r="AN44" t="str">
        <f t="shared" si="0"/>
        <v>2509740</v>
      </c>
      <c r="AO44" s="2" t="s">
        <v>3100</v>
      </c>
      <c r="AP44" s="2" t="s">
        <v>3094</v>
      </c>
      <c r="AQ44" s="2" t="s">
        <v>3095</v>
      </c>
      <c r="AR44" s="3" t="s">
        <v>2036</v>
      </c>
      <c r="AV44" t="s">
        <v>2308</v>
      </c>
      <c r="AW44" t="s">
        <v>2300</v>
      </c>
      <c r="AX44" t="s">
        <v>2301</v>
      </c>
      <c r="AY44" t="s">
        <v>506</v>
      </c>
      <c r="AZ44">
        <v>0</v>
      </c>
      <c r="BC44" t="s">
        <v>7486</v>
      </c>
    </row>
    <row r="45" spans="1:55" x14ac:dyDescent="0.25">
      <c r="A45">
        <v>456</v>
      </c>
      <c r="B45">
        <v>3854954</v>
      </c>
      <c r="C45" t="s">
        <v>7068</v>
      </c>
      <c r="D45" t="s">
        <v>7069</v>
      </c>
      <c r="E45" t="s">
        <v>7070</v>
      </c>
      <c r="F45" t="s">
        <v>31</v>
      </c>
      <c r="G45" t="s">
        <v>31</v>
      </c>
      <c r="H45" t="s">
        <v>51</v>
      </c>
      <c r="I45" t="s">
        <v>77</v>
      </c>
      <c r="J45" t="s">
        <v>45</v>
      </c>
      <c r="K45">
        <v>0</v>
      </c>
      <c r="L45">
        <v>0</v>
      </c>
      <c r="M45">
        <v>3854954</v>
      </c>
      <c r="N45" t="s">
        <v>7068</v>
      </c>
      <c r="Q45">
        <v>3854349</v>
      </c>
      <c r="R45" t="s">
        <v>6268</v>
      </c>
      <c r="AC45" s="2" t="s">
        <v>497</v>
      </c>
      <c r="AD45" s="2" t="s">
        <v>492</v>
      </c>
      <c r="AE45" s="2" t="s">
        <v>493</v>
      </c>
      <c r="AF45" s="3"/>
      <c r="AH45" s="2" t="s">
        <v>1071</v>
      </c>
      <c r="AI45" s="2" t="s">
        <v>1066</v>
      </c>
      <c r="AJ45" s="2" t="s">
        <v>1067</v>
      </c>
      <c r="AK45" s="3" t="s">
        <v>2036</v>
      </c>
      <c r="AN45" t="str">
        <f t="shared" si="0"/>
        <v>2515783</v>
      </c>
      <c r="AO45" s="2" t="s">
        <v>1504</v>
      </c>
      <c r="AP45" s="2" t="s">
        <v>1497</v>
      </c>
      <c r="AQ45" s="2" t="s">
        <v>1498</v>
      </c>
      <c r="AR45" s="3" t="s">
        <v>395</v>
      </c>
      <c r="AV45" t="s">
        <v>3108</v>
      </c>
      <c r="AW45" t="s">
        <v>3102</v>
      </c>
      <c r="AX45" t="s">
        <v>3103</v>
      </c>
      <c r="AY45" t="s">
        <v>813</v>
      </c>
      <c r="AZ45">
        <v>0</v>
      </c>
      <c r="BC45" t="s">
        <v>7831</v>
      </c>
    </row>
    <row r="46" spans="1:55" x14ac:dyDescent="0.25">
      <c r="A46">
        <v>462</v>
      </c>
      <c r="B46">
        <v>3108146</v>
      </c>
      <c r="C46" t="s">
        <v>135</v>
      </c>
      <c r="D46" t="s">
        <v>136</v>
      </c>
      <c r="E46" t="s">
        <v>137</v>
      </c>
      <c r="F46" t="s">
        <v>31</v>
      </c>
      <c r="G46" t="s">
        <v>31</v>
      </c>
      <c r="H46" t="s">
        <v>51</v>
      </c>
      <c r="I46" t="s">
        <v>77</v>
      </c>
      <c r="J46" t="s">
        <v>45</v>
      </c>
      <c r="K46">
        <v>0</v>
      </c>
      <c r="L46">
        <v>0</v>
      </c>
      <c r="M46">
        <v>3108146</v>
      </c>
      <c r="N46" t="s">
        <v>135</v>
      </c>
      <c r="Q46">
        <v>3915479</v>
      </c>
      <c r="R46" t="s">
        <v>7020</v>
      </c>
      <c r="AC46" s="2" t="s">
        <v>579</v>
      </c>
      <c r="AD46" s="2" t="s">
        <v>572</v>
      </c>
      <c r="AE46" s="2" t="s">
        <v>573</v>
      </c>
      <c r="AF46" s="3"/>
      <c r="AH46" s="2" t="s">
        <v>4312</v>
      </c>
      <c r="AI46" s="2" t="s">
        <v>4306</v>
      </c>
      <c r="AJ46" s="2" t="s">
        <v>4307</v>
      </c>
      <c r="AK46" s="3" t="s">
        <v>2036</v>
      </c>
      <c r="AN46" t="str">
        <f t="shared" si="0"/>
        <v/>
      </c>
      <c r="AO46" s="2" t="s">
        <v>1504</v>
      </c>
      <c r="AP46" s="2" t="s">
        <v>1497</v>
      </c>
      <c r="AQ46" s="2" t="s">
        <v>1498</v>
      </c>
      <c r="AR46" s="3" t="s">
        <v>395</v>
      </c>
      <c r="AV46" t="s">
        <v>2175</v>
      </c>
      <c r="AW46" t="s">
        <v>2171</v>
      </c>
      <c r="AX46" t="s">
        <v>2172</v>
      </c>
      <c r="AY46" t="s">
        <v>395</v>
      </c>
      <c r="AZ46">
        <v>0</v>
      </c>
      <c r="BC46" t="s">
        <v>7299</v>
      </c>
    </row>
    <row r="47" spans="1:55" x14ac:dyDescent="0.25">
      <c r="A47">
        <v>479</v>
      </c>
      <c r="B47">
        <v>3744127</v>
      </c>
      <c r="C47" t="s">
        <v>6324</v>
      </c>
      <c r="D47">
        <v>3744136</v>
      </c>
      <c r="E47" t="s">
        <v>6325</v>
      </c>
      <c r="F47" t="s">
        <v>31</v>
      </c>
      <c r="G47" t="s">
        <v>31</v>
      </c>
      <c r="H47" t="s">
        <v>51</v>
      </c>
      <c r="I47" t="s">
        <v>77</v>
      </c>
      <c r="J47" t="s">
        <v>45</v>
      </c>
      <c r="K47">
        <v>0</v>
      </c>
      <c r="L47">
        <v>0</v>
      </c>
      <c r="M47">
        <v>3744127</v>
      </c>
      <c r="N47" t="s">
        <v>6324</v>
      </c>
      <c r="Q47">
        <v>3243262</v>
      </c>
      <c r="R47" t="s">
        <v>773</v>
      </c>
      <c r="AC47" s="2" t="s">
        <v>4570</v>
      </c>
      <c r="AD47" s="2" t="s">
        <v>4566</v>
      </c>
      <c r="AE47" s="2" t="s">
        <v>4567</v>
      </c>
      <c r="AF47" s="3"/>
      <c r="AH47" s="2" t="s">
        <v>4600</v>
      </c>
      <c r="AI47" s="2" t="s">
        <v>4594</v>
      </c>
      <c r="AJ47" s="2" t="s">
        <v>4595</v>
      </c>
      <c r="AK47" s="3" t="s">
        <v>3219</v>
      </c>
      <c r="AN47" t="str">
        <f t="shared" si="0"/>
        <v/>
      </c>
      <c r="AO47" s="2" t="s">
        <v>1504</v>
      </c>
      <c r="AP47" s="2" t="s">
        <v>1497</v>
      </c>
      <c r="AQ47" s="2" t="s">
        <v>1498</v>
      </c>
      <c r="AR47" s="3" t="s">
        <v>395</v>
      </c>
      <c r="AV47" t="s">
        <v>1888</v>
      </c>
      <c r="AW47" t="s">
        <v>1882</v>
      </c>
      <c r="AX47" t="s">
        <v>1883</v>
      </c>
      <c r="AY47" t="s">
        <v>1644</v>
      </c>
      <c r="AZ47">
        <v>0</v>
      </c>
      <c r="BC47" t="s">
        <v>8116</v>
      </c>
    </row>
    <row r="48" spans="1:55" x14ac:dyDescent="0.25">
      <c r="A48">
        <v>516</v>
      </c>
      <c r="B48">
        <v>2598099</v>
      </c>
      <c r="C48" t="s">
        <v>7105</v>
      </c>
      <c r="D48">
        <v>2598129</v>
      </c>
      <c r="E48" t="s">
        <v>7107</v>
      </c>
      <c r="F48" t="s">
        <v>31</v>
      </c>
      <c r="G48" t="s">
        <v>31</v>
      </c>
      <c r="H48" t="s">
        <v>51</v>
      </c>
      <c r="I48" t="s">
        <v>52</v>
      </c>
      <c r="J48" t="s">
        <v>45</v>
      </c>
      <c r="K48">
        <v>0</v>
      </c>
      <c r="L48">
        <v>0</v>
      </c>
      <c r="M48">
        <v>2598099</v>
      </c>
      <c r="N48" t="s">
        <v>7105</v>
      </c>
      <c r="Q48">
        <v>3695631</v>
      </c>
      <c r="R48" t="s">
        <v>7038</v>
      </c>
      <c r="AC48" s="2" t="s">
        <v>405</v>
      </c>
      <c r="AD48" s="2" t="s">
        <v>397</v>
      </c>
      <c r="AE48" s="2" t="s">
        <v>398</v>
      </c>
      <c r="AF48" s="3" t="s">
        <v>395</v>
      </c>
      <c r="AH48" s="2" t="s">
        <v>3217</v>
      </c>
      <c r="AI48" s="2" t="s">
        <v>3209</v>
      </c>
      <c r="AJ48" s="2" t="s">
        <v>3210</v>
      </c>
      <c r="AK48" s="3" t="s">
        <v>3219</v>
      </c>
      <c r="AN48" t="str">
        <f t="shared" si="0"/>
        <v/>
      </c>
      <c r="AO48" s="2" t="s">
        <v>1504</v>
      </c>
      <c r="AP48" s="2" t="s">
        <v>1497</v>
      </c>
      <c r="AQ48" s="2" t="s">
        <v>1498</v>
      </c>
      <c r="AR48" s="3" t="s">
        <v>1506</v>
      </c>
      <c r="AV48" t="s">
        <v>4354</v>
      </c>
      <c r="AW48" t="s">
        <v>4347</v>
      </c>
      <c r="AX48" t="s">
        <v>4348</v>
      </c>
      <c r="AY48" t="s">
        <v>813</v>
      </c>
      <c r="AZ48">
        <v>0</v>
      </c>
      <c r="BC48" t="s">
        <v>7759</v>
      </c>
    </row>
    <row r="49" spans="1:55" x14ac:dyDescent="0.25">
      <c r="A49">
        <v>527</v>
      </c>
      <c r="B49">
        <v>3854756</v>
      </c>
      <c r="C49" t="s">
        <v>6328</v>
      </c>
      <c r="D49">
        <v>3854766</v>
      </c>
      <c r="E49" t="s">
        <v>6328</v>
      </c>
      <c r="F49" t="s">
        <v>31</v>
      </c>
      <c r="G49" t="s">
        <v>31</v>
      </c>
      <c r="H49" t="s">
        <v>51</v>
      </c>
      <c r="I49" t="s">
        <v>52</v>
      </c>
      <c r="J49" t="s">
        <v>45</v>
      </c>
      <c r="K49">
        <v>0</v>
      </c>
      <c r="L49">
        <v>0</v>
      </c>
      <c r="M49">
        <v>3854756</v>
      </c>
      <c r="N49" t="s">
        <v>6328</v>
      </c>
      <c r="Q49">
        <v>2395146</v>
      </c>
      <c r="R49" t="s">
        <v>6286</v>
      </c>
      <c r="AC49" s="2" t="s">
        <v>5580</v>
      </c>
      <c r="AD49" s="2" t="s">
        <v>5574</v>
      </c>
      <c r="AE49" s="2" t="s">
        <v>99</v>
      </c>
      <c r="AF49" s="3"/>
      <c r="AH49" s="2" t="s">
        <v>3159</v>
      </c>
      <c r="AI49" s="2" t="s">
        <v>3152</v>
      </c>
      <c r="AJ49" s="2" t="s">
        <v>3153</v>
      </c>
      <c r="AK49" s="3" t="s">
        <v>4593</v>
      </c>
      <c r="AN49" t="str">
        <f t="shared" si="0"/>
        <v>2517588</v>
      </c>
      <c r="AO49" s="2" t="s">
        <v>3778</v>
      </c>
      <c r="AP49" s="2" t="s">
        <v>3772</v>
      </c>
      <c r="AQ49" s="2" t="s">
        <v>3773</v>
      </c>
      <c r="AR49" s="3" t="s">
        <v>1144</v>
      </c>
      <c r="AV49" t="s">
        <v>838</v>
      </c>
      <c r="AW49" t="s">
        <v>830</v>
      </c>
      <c r="AX49" t="s">
        <v>831</v>
      </c>
      <c r="AY49" t="s">
        <v>453</v>
      </c>
      <c r="AZ49">
        <v>0</v>
      </c>
      <c r="BC49" t="s">
        <v>7389</v>
      </c>
    </row>
    <row r="50" spans="1:55" x14ac:dyDescent="0.25">
      <c r="A50">
        <v>544</v>
      </c>
      <c r="B50">
        <v>3824178</v>
      </c>
      <c r="C50" t="s">
        <v>7131</v>
      </c>
      <c r="D50">
        <v>3824181</v>
      </c>
      <c r="E50" t="s">
        <v>7133</v>
      </c>
      <c r="F50" t="s">
        <v>31</v>
      </c>
      <c r="G50" t="s">
        <v>31</v>
      </c>
      <c r="H50" t="s">
        <v>51</v>
      </c>
      <c r="I50" t="s">
        <v>52</v>
      </c>
      <c r="J50" t="s">
        <v>45</v>
      </c>
      <c r="K50">
        <v>0</v>
      </c>
      <c r="L50">
        <v>0</v>
      </c>
      <c r="M50">
        <v>3824178</v>
      </c>
      <c r="N50" t="s">
        <v>7131</v>
      </c>
      <c r="Q50">
        <v>2902804</v>
      </c>
      <c r="R50" t="s">
        <v>7046</v>
      </c>
      <c r="AC50" s="2" t="s">
        <v>5440</v>
      </c>
      <c r="AD50" s="2" t="s">
        <v>5433</v>
      </c>
      <c r="AE50" s="2" t="s">
        <v>5434</v>
      </c>
      <c r="AF50" s="3" t="s">
        <v>395</v>
      </c>
      <c r="AH50" s="2" t="s">
        <v>709</v>
      </c>
      <c r="AI50" s="2" t="s">
        <v>701</v>
      </c>
      <c r="AJ50" s="2" t="s">
        <v>702</v>
      </c>
      <c r="AK50" s="3" t="s">
        <v>887</v>
      </c>
      <c r="AN50" t="str">
        <f t="shared" si="0"/>
        <v/>
      </c>
      <c r="AO50" s="2" t="s">
        <v>3778</v>
      </c>
      <c r="AP50" s="2" t="s">
        <v>3772</v>
      </c>
      <c r="AQ50" s="2" t="s">
        <v>3773</v>
      </c>
      <c r="AR50" s="3" t="s">
        <v>675</v>
      </c>
      <c r="AV50" t="s">
        <v>2989</v>
      </c>
      <c r="AW50" t="s">
        <v>2983</v>
      </c>
      <c r="AX50" t="s">
        <v>2984</v>
      </c>
      <c r="AY50" t="s">
        <v>337</v>
      </c>
      <c r="AZ50">
        <v>0</v>
      </c>
      <c r="BC50" t="s">
        <v>7773</v>
      </c>
    </row>
    <row r="51" spans="1:55" x14ac:dyDescent="0.25">
      <c r="A51">
        <v>569</v>
      </c>
      <c r="B51">
        <v>3762443</v>
      </c>
      <c r="C51" t="s">
        <v>7157</v>
      </c>
      <c r="D51" t="s">
        <v>7158</v>
      </c>
      <c r="E51" t="s">
        <v>7159</v>
      </c>
      <c r="F51" t="s">
        <v>31</v>
      </c>
      <c r="G51" t="s">
        <v>31</v>
      </c>
      <c r="H51" t="s">
        <v>51</v>
      </c>
      <c r="I51" t="s">
        <v>77</v>
      </c>
      <c r="J51" t="s">
        <v>45</v>
      </c>
      <c r="K51">
        <v>0</v>
      </c>
      <c r="L51">
        <v>0</v>
      </c>
      <c r="M51">
        <v>3762443</v>
      </c>
      <c r="N51" t="s">
        <v>7157</v>
      </c>
      <c r="Q51">
        <v>3678147</v>
      </c>
      <c r="R51" t="s">
        <v>5556</v>
      </c>
      <c r="AC51" s="2" t="s">
        <v>2607</v>
      </c>
      <c r="AD51" s="2" t="s">
        <v>2603</v>
      </c>
      <c r="AE51" s="2" t="s">
        <v>2604</v>
      </c>
      <c r="AF51" s="3"/>
      <c r="AH51" s="2" t="s">
        <v>5884</v>
      </c>
      <c r="AI51" s="2" t="s">
        <v>5877</v>
      </c>
      <c r="AJ51" s="2" t="s">
        <v>5878</v>
      </c>
      <c r="AK51" s="3" t="s">
        <v>5886</v>
      </c>
      <c r="AN51" t="str">
        <f t="shared" si="0"/>
        <v>2522509</v>
      </c>
      <c r="AO51" s="2" t="s">
        <v>4999</v>
      </c>
      <c r="AP51" s="2" t="s">
        <v>4992</v>
      </c>
      <c r="AQ51" s="2" t="s">
        <v>4993</v>
      </c>
      <c r="AR51" s="3" t="s">
        <v>2036</v>
      </c>
      <c r="AV51" t="s">
        <v>985</v>
      </c>
      <c r="AW51" t="s">
        <v>980</v>
      </c>
      <c r="AX51" t="s">
        <v>981</v>
      </c>
      <c r="AY51" t="s">
        <v>801</v>
      </c>
      <c r="AZ51">
        <v>0</v>
      </c>
      <c r="BC51" t="s">
        <v>6597</v>
      </c>
    </row>
    <row r="52" spans="1:55" x14ac:dyDescent="0.25">
      <c r="A52">
        <v>575</v>
      </c>
      <c r="B52">
        <v>3833141</v>
      </c>
      <c r="C52" t="s">
        <v>6355</v>
      </c>
      <c r="D52">
        <v>3833146</v>
      </c>
      <c r="E52" t="s">
        <v>6356</v>
      </c>
      <c r="F52" t="s">
        <v>31</v>
      </c>
      <c r="G52" t="s">
        <v>31</v>
      </c>
      <c r="H52" t="s">
        <v>51</v>
      </c>
      <c r="I52" t="s">
        <v>52</v>
      </c>
      <c r="J52" t="s">
        <v>45</v>
      </c>
      <c r="K52">
        <v>0</v>
      </c>
      <c r="L52">
        <v>0</v>
      </c>
      <c r="M52">
        <v>3833141</v>
      </c>
      <c r="N52" t="s">
        <v>6355</v>
      </c>
      <c r="Q52">
        <v>2945598</v>
      </c>
      <c r="R52" t="s">
        <v>6294</v>
      </c>
      <c r="AC52" s="2" t="s">
        <v>1631</v>
      </c>
      <c r="AD52" s="2" t="s">
        <v>1623</v>
      </c>
      <c r="AE52" s="2" t="s">
        <v>1624</v>
      </c>
      <c r="AF52" s="3"/>
      <c r="AH52" s="2" t="s">
        <v>709</v>
      </c>
      <c r="AI52" s="2" t="s">
        <v>701</v>
      </c>
      <c r="AJ52" s="2" t="s">
        <v>702</v>
      </c>
      <c r="AK52" s="3" t="s">
        <v>789</v>
      </c>
      <c r="AN52" t="str">
        <f t="shared" si="0"/>
        <v>2522616</v>
      </c>
      <c r="AO52" s="2" t="s">
        <v>3538</v>
      </c>
      <c r="AP52" s="2" t="s">
        <v>3531</v>
      </c>
      <c r="AQ52" s="2" t="s">
        <v>3532</v>
      </c>
      <c r="AR52" s="3" t="s">
        <v>453</v>
      </c>
      <c r="AV52" t="s">
        <v>4640</v>
      </c>
      <c r="AW52" t="s">
        <v>4633</v>
      </c>
      <c r="AX52" t="s">
        <v>4634</v>
      </c>
      <c r="AY52" t="s">
        <v>395</v>
      </c>
      <c r="AZ52">
        <v>0</v>
      </c>
      <c r="BC52" t="s">
        <v>7442</v>
      </c>
    </row>
    <row r="53" spans="1:55" x14ac:dyDescent="0.25">
      <c r="A53">
        <v>585</v>
      </c>
      <c r="B53">
        <v>3310041</v>
      </c>
      <c r="C53" t="s">
        <v>6360</v>
      </c>
      <c r="D53">
        <v>3310150</v>
      </c>
      <c r="E53" t="s">
        <v>6361</v>
      </c>
      <c r="F53" t="s">
        <v>31</v>
      </c>
      <c r="G53" t="s">
        <v>31</v>
      </c>
      <c r="H53" t="s">
        <v>51</v>
      </c>
      <c r="I53" t="s">
        <v>77</v>
      </c>
      <c r="J53" t="s">
        <v>45</v>
      </c>
      <c r="K53">
        <v>0</v>
      </c>
      <c r="L53">
        <v>0</v>
      </c>
      <c r="M53">
        <v>3310041</v>
      </c>
      <c r="N53" t="s">
        <v>6360</v>
      </c>
      <c r="Q53">
        <v>3854954</v>
      </c>
      <c r="R53" t="s">
        <v>7068</v>
      </c>
      <c r="AC53" s="2" t="s">
        <v>3598</v>
      </c>
      <c r="AD53" s="2" t="s">
        <v>3591</v>
      </c>
      <c r="AE53" s="2" t="s">
        <v>3592</v>
      </c>
      <c r="AF53" s="3" t="s">
        <v>1506</v>
      </c>
      <c r="AH53" s="2" t="s">
        <v>5997</v>
      </c>
      <c r="AI53" s="2" t="s">
        <v>5990</v>
      </c>
      <c r="AJ53" s="2" t="s">
        <v>5991</v>
      </c>
      <c r="AK53" s="3" t="s">
        <v>5999</v>
      </c>
      <c r="AN53" t="str">
        <f t="shared" si="0"/>
        <v>2527895</v>
      </c>
      <c r="AO53" s="2" t="s">
        <v>2393</v>
      </c>
      <c r="AP53" s="2" t="s">
        <v>2385</v>
      </c>
      <c r="AQ53" s="2" t="s">
        <v>2386</v>
      </c>
      <c r="AR53" s="3" t="s">
        <v>337</v>
      </c>
      <c r="AV53" t="s">
        <v>1768</v>
      </c>
      <c r="AW53" t="s">
        <v>1762</v>
      </c>
      <c r="AX53" t="s">
        <v>1763</v>
      </c>
      <c r="AY53" t="s">
        <v>395</v>
      </c>
      <c r="AZ53">
        <v>0</v>
      </c>
      <c r="BC53" t="s">
        <v>7960</v>
      </c>
    </row>
    <row r="54" spans="1:55" x14ac:dyDescent="0.25">
      <c r="A54">
        <v>587</v>
      </c>
      <c r="B54">
        <v>3525234</v>
      </c>
      <c r="C54" t="s">
        <v>117</v>
      </c>
      <c r="D54" t="s">
        <v>7175</v>
      </c>
      <c r="E54" t="s">
        <v>118</v>
      </c>
      <c r="F54" t="s">
        <v>31</v>
      </c>
      <c r="G54" t="s">
        <v>31</v>
      </c>
      <c r="H54" t="s">
        <v>51</v>
      </c>
      <c r="I54" t="s">
        <v>52</v>
      </c>
      <c r="J54" t="s">
        <v>45</v>
      </c>
      <c r="K54">
        <v>1</v>
      </c>
      <c r="L54">
        <v>0</v>
      </c>
      <c r="M54">
        <v>3525234</v>
      </c>
      <c r="N54" t="s">
        <v>117</v>
      </c>
      <c r="Q54">
        <v>3108146</v>
      </c>
      <c r="R54" t="s">
        <v>135</v>
      </c>
      <c r="AC54" s="2" t="s">
        <v>946</v>
      </c>
      <c r="AD54" s="2" t="s">
        <v>940</v>
      </c>
      <c r="AE54" s="2" t="s">
        <v>41</v>
      </c>
      <c r="AF54" s="3"/>
      <c r="AH54" s="2" t="s">
        <v>2820</v>
      </c>
      <c r="AI54" s="2" t="s">
        <v>2812</v>
      </c>
      <c r="AJ54" s="2" t="s">
        <v>2813</v>
      </c>
      <c r="AK54" s="3" t="s">
        <v>2823</v>
      </c>
      <c r="AN54" t="str">
        <f t="shared" si="0"/>
        <v/>
      </c>
      <c r="AO54" s="2" t="s">
        <v>2393</v>
      </c>
      <c r="AP54" s="2" t="s">
        <v>2385</v>
      </c>
      <c r="AQ54" s="2" t="s">
        <v>2386</v>
      </c>
      <c r="AR54" s="3" t="s">
        <v>813</v>
      </c>
      <c r="AV54" t="s">
        <v>1560</v>
      </c>
      <c r="AW54" t="s">
        <v>1553</v>
      </c>
      <c r="AX54" t="s">
        <v>1554</v>
      </c>
      <c r="AY54" t="s">
        <v>459</v>
      </c>
      <c r="AZ54">
        <v>0</v>
      </c>
      <c r="BC54" t="s">
        <v>7157</v>
      </c>
    </row>
    <row r="55" spans="1:55" x14ac:dyDescent="0.25">
      <c r="A55">
        <v>609</v>
      </c>
      <c r="B55">
        <v>3941623</v>
      </c>
      <c r="C55" t="s">
        <v>7193</v>
      </c>
      <c r="D55">
        <v>3941625</v>
      </c>
      <c r="E55" t="s">
        <v>7194</v>
      </c>
      <c r="F55" t="s">
        <v>31</v>
      </c>
      <c r="G55" t="s">
        <v>31</v>
      </c>
      <c r="H55" t="s">
        <v>51</v>
      </c>
      <c r="I55" t="s">
        <v>52</v>
      </c>
      <c r="J55" t="s">
        <v>45</v>
      </c>
      <c r="K55">
        <v>0</v>
      </c>
      <c r="L55">
        <v>0</v>
      </c>
      <c r="M55">
        <v>3941623</v>
      </c>
      <c r="N55" t="s">
        <v>7193</v>
      </c>
      <c r="Q55">
        <v>3744127</v>
      </c>
      <c r="R55" t="s">
        <v>6324</v>
      </c>
      <c r="AC55" s="2" t="s">
        <v>956</v>
      </c>
      <c r="AD55" s="2" t="s">
        <v>949</v>
      </c>
      <c r="AE55" s="2" t="s">
        <v>950</v>
      </c>
      <c r="AF55" s="3" t="s">
        <v>462</v>
      </c>
      <c r="AH55" s="2" t="s">
        <v>594</v>
      </c>
      <c r="AI55" s="2" t="s">
        <v>586</v>
      </c>
      <c r="AJ55" s="2" t="s">
        <v>587</v>
      </c>
      <c r="AK55" s="3" t="s">
        <v>597</v>
      </c>
      <c r="AN55" t="str">
        <f t="shared" si="0"/>
        <v>2534252</v>
      </c>
      <c r="AO55" s="2" t="s">
        <v>354</v>
      </c>
      <c r="AP55" s="2" t="s">
        <v>347</v>
      </c>
      <c r="AQ55" s="2" t="s">
        <v>109</v>
      </c>
      <c r="AR55" s="3" t="s">
        <v>675</v>
      </c>
      <c r="AV55" t="s">
        <v>4404</v>
      </c>
      <c r="AW55" t="s">
        <v>4396</v>
      </c>
      <c r="AX55" t="s">
        <v>4397</v>
      </c>
      <c r="AY55" t="s">
        <v>395</v>
      </c>
      <c r="AZ55">
        <v>0</v>
      </c>
      <c r="BC55" t="s">
        <v>7622</v>
      </c>
    </row>
    <row r="56" spans="1:55" x14ac:dyDescent="0.25">
      <c r="A56">
        <v>616</v>
      </c>
      <c r="B56">
        <v>3814791</v>
      </c>
      <c r="C56" t="s">
        <v>7197</v>
      </c>
      <c r="D56">
        <v>3814825</v>
      </c>
      <c r="E56" t="s">
        <v>7198</v>
      </c>
      <c r="F56" t="s">
        <v>31</v>
      </c>
      <c r="G56" t="s">
        <v>31</v>
      </c>
      <c r="H56" t="s">
        <v>51</v>
      </c>
      <c r="I56" t="s">
        <v>52</v>
      </c>
      <c r="J56" t="s">
        <v>45</v>
      </c>
      <c r="K56">
        <v>0</v>
      </c>
      <c r="L56">
        <v>0</v>
      </c>
      <c r="M56">
        <v>3814791</v>
      </c>
      <c r="N56" t="s">
        <v>7197</v>
      </c>
      <c r="Q56">
        <v>2598099</v>
      </c>
      <c r="R56" t="s">
        <v>7105</v>
      </c>
      <c r="AC56" s="2" t="s">
        <v>619</v>
      </c>
      <c r="AD56" s="2" t="s">
        <v>612</v>
      </c>
      <c r="AE56" s="2" t="s">
        <v>613</v>
      </c>
      <c r="AF56" s="3" t="s">
        <v>622</v>
      </c>
      <c r="AH56" s="2" t="s">
        <v>3489</v>
      </c>
      <c r="AI56" s="2" t="s">
        <v>3483</v>
      </c>
      <c r="AJ56" s="2" t="s">
        <v>3484</v>
      </c>
      <c r="AK56" s="3" t="s">
        <v>597</v>
      </c>
      <c r="AN56" t="str">
        <f t="shared" si="0"/>
        <v>2544781</v>
      </c>
      <c r="AO56" s="2" t="s">
        <v>5961</v>
      </c>
      <c r="AP56" s="2" t="s">
        <v>5953</v>
      </c>
      <c r="AQ56" s="2" t="s">
        <v>5954</v>
      </c>
      <c r="AR56" s="3" t="s">
        <v>453</v>
      </c>
      <c r="AV56" t="s">
        <v>4501</v>
      </c>
      <c r="AW56" t="s">
        <v>4495</v>
      </c>
      <c r="AX56" t="s">
        <v>4496</v>
      </c>
      <c r="AY56" t="s">
        <v>2124</v>
      </c>
      <c r="AZ56">
        <v>0</v>
      </c>
      <c r="BC56" t="s">
        <v>8253</v>
      </c>
    </row>
    <row r="57" spans="1:55" x14ac:dyDescent="0.25">
      <c r="A57">
        <v>642</v>
      </c>
      <c r="B57">
        <v>2663130</v>
      </c>
      <c r="C57" t="s">
        <v>7206</v>
      </c>
      <c r="D57">
        <v>2663136</v>
      </c>
      <c r="E57" t="s">
        <v>7207</v>
      </c>
      <c r="F57" t="s">
        <v>31</v>
      </c>
      <c r="G57" t="s">
        <v>31</v>
      </c>
      <c r="H57" t="s">
        <v>51</v>
      </c>
      <c r="I57" t="s">
        <v>52</v>
      </c>
      <c r="J57" t="s">
        <v>45</v>
      </c>
      <c r="K57">
        <v>0</v>
      </c>
      <c r="L57">
        <v>0</v>
      </c>
      <c r="M57">
        <v>2663130</v>
      </c>
      <c r="N57" t="s">
        <v>7206</v>
      </c>
      <c r="Q57">
        <v>3854756</v>
      </c>
      <c r="R57" t="s">
        <v>6328</v>
      </c>
      <c r="AC57" s="2" t="s">
        <v>2097</v>
      </c>
      <c r="AD57" s="2" t="s">
        <v>2089</v>
      </c>
      <c r="AE57" s="2" t="s">
        <v>2090</v>
      </c>
      <c r="AF57" s="3"/>
      <c r="AH57" s="2" t="s">
        <v>335</v>
      </c>
      <c r="AI57" s="2" t="s">
        <v>326</v>
      </c>
      <c r="AJ57" s="2" t="s">
        <v>327</v>
      </c>
      <c r="AK57" s="3" t="s">
        <v>809</v>
      </c>
      <c r="AN57" t="str">
        <f t="shared" si="0"/>
        <v>2548776</v>
      </c>
      <c r="AO57" s="2" t="s">
        <v>1943</v>
      </c>
      <c r="AP57" s="2" t="s">
        <v>1936</v>
      </c>
      <c r="AQ57" s="2" t="s">
        <v>1937</v>
      </c>
      <c r="AR57" s="3" t="s">
        <v>506</v>
      </c>
      <c r="AV57" t="s">
        <v>5105</v>
      </c>
      <c r="AW57" t="s">
        <v>5097</v>
      </c>
      <c r="AX57" t="s">
        <v>5098</v>
      </c>
      <c r="AY57" t="s">
        <v>675</v>
      </c>
      <c r="AZ57">
        <v>0</v>
      </c>
      <c r="BC57" t="s">
        <v>7586</v>
      </c>
    </row>
    <row r="58" spans="1:55" x14ac:dyDescent="0.25">
      <c r="A58">
        <v>653</v>
      </c>
      <c r="B58">
        <v>3851353</v>
      </c>
      <c r="C58" t="s">
        <v>7210</v>
      </c>
      <c r="D58">
        <v>3851364</v>
      </c>
      <c r="E58" t="s">
        <v>7211</v>
      </c>
      <c r="F58" t="s">
        <v>31</v>
      </c>
      <c r="G58" t="s">
        <v>31</v>
      </c>
      <c r="H58" t="s">
        <v>51</v>
      </c>
      <c r="I58" t="s">
        <v>52</v>
      </c>
      <c r="J58" t="s">
        <v>45</v>
      </c>
      <c r="K58">
        <v>0</v>
      </c>
      <c r="L58">
        <v>0</v>
      </c>
      <c r="M58">
        <v>3851353</v>
      </c>
      <c r="N58" t="s">
        <v>7210</v>
      </c>
      <c r="Q58">
        <v>3824178</v>
      </c>
      <c r="R58" t="s">
        <v>7131</v>
      </c>
      <c r="AC58" s="2" t="s">
        <v>6060</v>
      </c>
      <c r="AD58" s="2" t="s">
        <v>6053</v>
      </c>
      <c r="AE58" s="2" t="s">
        <v>6054</v>
      </c>
      <c r="AF58" s="3"/>
      <c r="AH58" s="2" t="s">
        <v>4868</v>
      </c>
      <c r="AI58" s="2" t="s">
        <v>4860</v>
      </c>
      <c r="AJ58" s="2" t="s">
        <v>4861</v>
      </c>
      <c r="AK58" s="3" t="s">
        <v>3728</v>
      </c>
      <c r="AN58" t="str">
        <f t="shared" si="0"/>
        <v>2553282</v>
      </c>
      <c r="AO58" s="2" t="s">
        <v>1319</v>
      </c>
      <c r="AP58" s="2" t="s">
        <v>1312</v>
      </c>
      <c r="AQ58" s="2" t="s">
        <v>1313</v>
      </c>
      <c r="AR58" s="3" t="s">
        <v>675</v>
      </c>
      <c r="AV58" t="s">
        <v>2487</v>
      </c>
      <c r="AW58" t="s">
        <v>2479</v>
      </c>
      <c r="AX58" t="s">
        <v>2480</v>
      </c>
      <c r="AY58" t="s">
        <v>813</v>
      </c>
      <c r="AZ58">
        <v>0</v>
      </c>
      <c r="BC58" t="s">
        <v>7599</v>
      </c>
    </row>
    <row r="59" spans="1:55" x14ac:dyDescent="0.25">
      <c r="A59">
        <v>677</v>
      </c>
      <c r="B59">
        <v>2328387</v>
      </c>
      <c r="C59" t="s">
        <v>6370</v>
      </c>
      <c r="D59">
        <v>2328393</v>
      </c>
      <c r="E59" t="s">
        <v>6372</v>
      </c>
      <c r="F59" t="s">
        <v>31</v>
      </c>
      <c r="G59" t="s">
        <v>31</v>
      </c>
      <c r="H59" t="s">
        <v>51</v>
      </c>
      <c r="I59" t="s">
        <v>52</v>
      </c>
      <c r="J59" t="s">
        <v>45</v>
      </c>
      <c r="K59">
        <v>0</v>
      </c>
      <c r="L59">
        <v>0</v>
      </c>
      <c r="M59">
        <v>2328387</v>
      </c>
      <c r="N59" t="s">
        <v>6370</v>
      </c>
      <c r="Q59">
        <v>3762443</v>
      </c>
      <c r="R59" t="s">
        <v>7157</v>
      </c>
      <c r="AC59" s="2" t="s">
        <v>894</v>
      </c>
      <c r="AD59" s="2" t="s">
        <v>888</v>
      </c>
      <c r="AE59" s="2" t="s">
        <v>889</v>
      </c>
      <c r="AF59" s="3"/>
      <c r="AH59" s="2" t="s">
        <v>3725</v>
      </c>
      <c r="AI59" s="2" t="s">
        <v>3717</v>
      </c>
      <c r="AJ59" s="2" t="s">
        <v>3718</v>
      </c>
      <c r="AK59" s="3" t="s">
        <v>3728</v>
      </c>
      <c r="AN59" t="str">
        <f t="shared" si="0"/>
        <v>2554018</v>
      </c>
      <c r="AO59" s="2" t="s">
        <v>416</v>
      </c>
      <c r="AP59" s="2" t="s">
        <v>409</v>
      </c>
      <c r="AQ59" s="2" t="s">
        <v>410</v>
      </c>
      <c r="AR59" s="3" t="s">
        <v>462</v>
      </c>
      <c r="AV59" t="s">
        <v>2632</v>
      </c>
      <c r="AW59" t="s">
        <v>2624</v>
      </c>
      <c r="AX59" t="s">
        <v>2625</v>
      </c>
      <c r="AY59" t="s">
        <v>395</v>
      </c>
      <c r="AZ59">
        <v>0</v>
      </c>
      <c r="BC59" t="s">
        <v>8011</v>
      </c>
    </row>
    <row r="60" spans="1:55" x14ac:dyDescent="0.25">
      <c r="A60">
        <v>689</v>
      </c>
      <c r="B60">
        <v>4016428</v>
      </c>
      <c r="C60" t="s">
        <v>6376</v>
      </c>
      <c r="D60">
        <v>4016437</v>
      </c>
      <c r="E60" t="s">
        <v>6378</v>
      </c>
      <c r="F60" t="s">
        <v>31</v>
      </c>
      <c r="G60" t="s">
        <v>31</v>
      </c>
      <c r="H60" t="s">
        <v>51</v>
      </c>
      <c r="I60" t="s">
        <v>52</v>
      </c>
      <c r="J60" t="s">
        <v>45</v>
      </c>
      <c r="K60">
        <v>0</v>
      </c>
      <c r="L60">
        <v>0</v>
      </c>
      <c r="M60">
        <v>4016428</v>
      </c>
      <c r="N60" t="s">
        <v>6376</v>
      </c>
      <c r="Q60">
        <v>3833141</v>
      </c>
      <c r="R60" t="s">
        <v>6355</v>
      </c>
      <c r="AC60" s="2" t="s">
        <v>3819</v>
      </c>
      <c r="AD60" s="2" t="s">
        <v>3811</v>
      </c>
      <c r="AE60" s="2" t="s">
        <v>3812</v>
      </c>
      <c r="AF60" s="3"/>
      <c r="AH60" s="2" t="s">
        <v>1793</v>
      </c>
      <c r="AI60" s="2" t="s">
        <v>1785</v>
      </c>
      <c r="AJ60" s="2" t="s">
        <v>1786</v>
      </c>
      <c r="AK60" s="3" t="s">
        <v>453</v>
      </c>
      <c r="AN60" t="str">
        <f t="shared" si="0"/>
        <v/>
      </c>
      <c r="AO60" s="2" t="s">
        <v>416</v>
      </c>
      <c r="AP60" s="2" t="s">
        <v>409</v>
      </c>
      <c r="AQ60" s="2" t="s">
        <v>410</v>
      </c>
      <c r="AR60" s="3" t="s">
        <v>675</v>
      </c>
      <c r="AV60" t="s">
        <v>1833</v>
      </c>
      <c r="AW60" t="s">
        <v>1826</v>
      </c>
      <c r="AX60" t="s">
        <v>1827</v>
      </c>
      <c r="AY60" t="s">
        <v>506</v>
      </c>
      <c r="AZ60">
        <v>0</v>
      </c>
      <c r="BC60" t="s">
        <v>8249</v>
      </c>
    </row>
    <row r="61" spans="1:55" x14ac:dyDescent="0.25">
      <c r="A61">
        <v>749</v>
      </c>
      <c r="B61">
        <v>3416353</v>
      </c>
      <c r="C61" t="s">
        <v>7257</v>
      </c>
      <c r="D61">
        <v>3416356</v>
      </c>
      <c r="E61" t="s">
        <v>7258</v>
      </c>
      <c r="F61" t="s">
        <v>31</v>
      </c>
      <c r="G61" t="s">
        <v>31</v>
      </c>
      <c r="H61" t="s">
        <v>51</v>
      </c>
      <c r="I61" t="s">
        <v>52</v>
      </c>
      <c r="J61" t="s">
        <v>45</v>
      </c>
      <c r="K61">
        <v>0</v>
      </c>
      <c r="L61">
        <v>0</v>
      </c>
      <c r="M61">
        <v>3416353</v>
      </c>
      <c r="N61" t="s">
        <v>7257</v>
      </c>
      <c r="Q61">
        <v>3310041</v>
      </c>
      <c r="R61" t="s">
        <v>6360</v>
      </c>
      <c r="AC61" s="2" t="s">
        <v>4033</v>
      </c>
      <c r="AD61" s="2" t="s">
        <v>4025</v>
      </c>
      <c r="AE61" s="2" t="s">
        <v>4026</v>
      </c>
      <c r="AF61" s="3"/>
      <c r="AH61" s="2" t="s">
        <v>4195</v>
      </c>
      <c r="AI61" s="2" t="s">
        <v>4188</v>
      </c>
      <c r="AJ61" s="2" t="s">
        <v>4189</v>
      </c>
      <c r="AK61" s="3" t="s">
        <v>453</v>
      </c>
      <c r="AN61" t="str">
        <f t="shared" si="0"/>
        <v/>
      </c>
      <c r="AO61" s="2" t="s">
        <v>416</v>
      </c>
      <c r="AP61" s="2" t="s">
        <v>409</v>
      </c>
      <c r="AQ61" s="2" t="s">
        <v>410</v>
      </c>
      <c r="AR61" s="3" t="s">
        <v>813</v>
      </c>
      <c r="AV61" t="s">
        <v>3341</v>
      </c>
      <c r="AW61" t="s">
        <v>3333</v>
      </c>
      <c r="AX61" t="s">
        <v>3334</v>
      </c>
      <c r="AY61" t="s">
        <v>337</v>
      </c>
      <c r="AZ61">
        <v>0</v>
      </c>
      <c r="BC61" t="s">
        <v>7046</v>
      </c>
    </row>
    <row r="62" spans="1:55" x14ac:dyDescent="0.25">
      <c r="A62">
        <v>752</v>
      </c>
      <c r="B62">
        <v>3901387</v>
      </c>
      <c r="C62" t="s">
        <v>7263</v>
      </c>
      <c r="D62">
        <v>3901399</v>
      </c>
      <c r="E62" t="s">
        <v>7264</v>
      </c>
      <c r="F62" t="s">
        <v>31</v>
      </c>
      <c r="G62" t="s">
        <v>31</v>
      </c>
      <c r="H62" t="s">
        <v>51</v>
      </c>
      <c r="I62" t="s">
        <v>52</v>
      </c>
      <c r="J62" t="s">
        <v>45</v>
      </c>
      <c r="K62">
        <v>0</v>
      </c>
      <c r="L62">
        <v>0</v>
      </c>
      <c r="M62">
        <v>3901387</v>
      </c>
      <c r="N62" t="s">
        <v>7263</v>
      </c>
      <c r="Q62">
        <v>3525234</v>
      </c>
      <c r="R62" t="s">
        <v>117</v>
      </c>
      <c r="AC62" s="2" t="s">
        <v>6115</v>
      </c>
      <c r="AD62" s="2" t="s">
        <v>6108</v>
      </c>
      <c r="AE62" s="2" t="s">
        <v>6109</v>
      </c>
      <c r="AF62" s="3" t="s">
        <v>675</v>
      </c>
      <c r="AH62" s="2" t="s">
        <v>5961</v>
      </c>
      <c r="AI62" s="2" t="s">
        <v>5953</v>
      </c>
      <c r="AJ62" s="2" t="s">
        <v>5954</v>
      </c>
      <c r="AK62" s="3" t="s">
        <v>453</v>
      </c>
      <c r="AN62" t="str">
        <f t="shared" si="0"/>
        <v>2558612</v>
      </c>
      <c r="AO62" s="2" t="s">
        <v>875</v>
      </c>
      <c r="AP62" s="2" t="s">
        <v>868</v>
      </c>
      <c r="AQ62" s="2" t="s">
        <v>869</v>
      </c>
      <c r="AR62" s="3" t="s">
        <v>877</v>
      </c>
      <c r="AV62" t="s">
        <v>3551</v>
      </c>
      <c r="AW62" t="s">
        <v>3333</v>
      </c>
      <c r="AX62" t="s">
        <v>3334</v>
      </c>
      <c r="AY62" t="s">
        <v>337</v>
      </c>
      <c r="AZ62">
        <v>0</v>
      </c>
      <c r="BC62" t="s">
        <v>7461</v>
      </c>
    </row>
    <row r="63" spans="1:55" x14ac:dyDescent="0.25">
      <c r="A63">
        <v>757</v>
      </c>
      <c r="B63">
        <v>2869880</v>
      </c>
      <c r="C63" t="s">
        <v>165</v>
      </c>
      <c r="D63" t="s">
        <v>6403</v>
      </c>
      <c r="E63" t="s">
        <v>167</v>
      </c>
      <c r="F63" t="s">
        <v>31</v>
      </c>
      <c r="G63" t="s">
        <v>31</v>
      </c>
      <c r="H63" t="s">
        <v>51</v>
      </c>
      <c r="I63" t="s">
        <v>52</v>
      </c>
      <c r="J63" t="s">
        <v>45</v>
      </c>
      <c r="K63">
        <v>0</v>
      </c>
      <c r="L63">
        <v>0</v>
      </c>
      <c r="M63">
        <v>2869880</v>
      </c>
      <c r="N63" t="s">
        <v>165</v>
      </c>
      <c r="Q63">
        <v>3941623</v>
      </c>
      <c r="R63" t="s">
        <v>7193</v>
      </c>
      <c r="AC63" s="2" t="s">
        <v>1516</v>
      </c>
      <c r="AD63" s="2" t="s">
        <v>1509</v>
      </c>
      <c r="AE63" s="2" t="s">
        <v>128</v>
      </c>
      <c r="AF63" s="3"/>
      <c r="AH63" s="2" t="s">
        <v>1803</v>
      </c>
      <c r="AI63" s="2" t="s">
        <v>1796</v>
      </c>
      <c r="AJ63" s="2" t="s">
        <v>1797</v>
      </c>
      <c r="AK63" s="3" t="s">
        <v>453</v>
      </c>
      <c r="AN63" t="str">
        <f t="shared" si="0"/>
        <v>2558736</v>
      </c>
      <c r="AO63" s="2" t="s">
        <v>2659</v>
      </c>
      <c r="AP63" s="2" t="s">
        <v>2651</v>
      </c>
      <c r="AQ63" s="2" t="s">
        <v>2652</v>
      </c>
      <c r="AR63" s="3" t="s">
        <v>2661</v>
      </c>
      <c r="AV63" t="s">
        <v>451</v>
      </c>
      <c r="AW63" t="s">
        <v>444</v>
      </c>
      <c r="AX63" t="s">
        <v>78</v>
      </c>
      <c r="AY63" t="s">
        <v>453</v>
      </c>
      <c r="AZ63">
        <v>1</v>
      </c>
      <c r="BC63" t="s">
        <v>6223</v>
      </c>
    </row>
    <row r="64" spans="1:55" x14ac:dyDescent="0.25">
      <c r="A64">
        <v>766</v>
      </c>
      <c r="B64">
        <v>3383130</v>
      </c>
      <c r="C64" t="s">
        <v>7267</v>
      </c>
      <c r="D64">
        <v>3383137</v>
      </c>
      <c r="E64" t="s">
        <v>7269</v>
      </c>
      <c r="F64" t="s">
        <v>31</v>
      </c>
      <c r="G64" t="s">
        <v>31</v>
      </c>
      <c r="H64" t="s">
        <v>51</v>
      </c>
      <c r="I64" t="s">
        <v>52</v>
      </c>
      <c r="J64" t="s">
        <v>45</v>
      </c>
      <c r="K64">
        <v>0</v>
      </c>
      <c r="L64">
        <v>0</v>
      </c>
      <c r="M64">
        <v>3383130</v>
      </c>
      <c r="N64" t="s">
        <v>7267</v>
      </c>
      <c r="Q64">
        <v>3814791</v>
      </c>
      <c r="R64" t="s">
        <v>7197</v>
      </c>
      <c r="AC64" s="2" t="s">
        <v>1744</v>
      </c>
      <c r="AD64" s="2" t="s">
        <v>1737</v>
      </c>
      <c r="AE64" s="2" t="s">
        <v>1738</v>
      </c>
      <c r="AF64" s="3" t="s">
        <v>506</v>
      </c>
      <c r="AH64" s="2" t="s">
        <v>570</v>
      </c>
      <c r="AI64" s="2" t="s">
        <v>563</v>
      </c>
      <c r="AJ64" s="2" t="s">
        <v>564</v>
      </c>
      <c r="AK64" s="3" t="s">
        <v>453</v>
      </c>
      <c r="AN64" t="str">
        <f t="shared" si="0"/>
        <v>2562410</v>
      </c>
      <c r="AO64" s="2" t="s">
        <v>4354</v>
      </c>
      <c r="AP64" s="2" t="s">
        <v>4347</v>
      </c>
      <c r="AQ64" s="2" t="s">
        <v>4348</v>
      </c>
      <c r="AR64" s="3" t="s">
        <v>813</v>
      </c>
      <c r="AV64" t="s">
        <v>1359</v>
      </c>
      <c r="AW64" t="s">
        <v>1352</v>
      </c>
      <c r="AX64" t="s">
        <v>1353</v>
      </c>
      <c r="AY64" t="s">
        <v>337</v>
      </c>
      <c r="AZ64">
        <v>0</v>
      </c>
      <c r="BC64" t="s">
        <v>8297</v>
      </c>
    </row>
    <row r="65" spans="1:55" x14ac:dyDescent="0.25">
      <c r="A65">
        <v>784</v>
      </c>
      <c r="B65">
        <v>4018194</v>
      </c>
      <c r="C65" t="s">
        <v>7273</v>
      </c>
      <c r="D65">
        <v>4018199</v>
      </c>
      <c r="E65" t="s">
        <v>7274</v>
      </c>
      <c r="F65" t="s">
        <v>31</v>
      </c>
      <c r="G65" t="s">
        <v>31</v>
      </c>
      <c r="H65" t="s">
        <v>51</v>
      </c>
      <c r="I65" t="s">
        <v>77</v>
      </c>
      <c r="J65" t="s">
        <v>45</v>
      </c>
      <c r="K65">
        <v>0</v>
      </c>
      <c r="L65">
        <v>0</v>
      </c>
      <c r="M65">
        <v>4018194</v>
      </c>
      <c r="N65" t="s">
        <v>7273</v>
      </c>
      <c r="Q65">
        <v>2663130</v>
      </c>
      <c r="R65" t="s">
        <v>7206</v>
      </c>
      <c r="AC65" s="2" t="s">
        <v>6044</v>
      </c>
      <c r="AD65" s="2" t="s">
        <v>6037</v>
      </c>
      <c r="AE65" s="2" t="s">
        <v>6038</v>
      </c>
      <c r="AF65" s="3" t="s">
        <v>996</v>
      </c>
      <c r="AH65" s="2" t="s">
        <v>1975</v>
      </c>
      <c r="AI65" s="2" t="s">
        <v>1969</v>
      </c>
      <c r="AJ65" s="2" t="s">
        <v>1970</v>
      </c>
      <c r="AK65" s="3" t="s">
        <v>453</v>
      </c>
      <c r="AN65" t="str">
        <f t="shared" si="0"/>
        <v>2564872</v>
      </c>
      <c r="AO65" s="2" t="s">
        <v>2168</v>
      </c>
      <c r="AP65" s="2" t="s">
        <v>2164</v>
      </c>
      <c r="AQ65" s="2" t="s">
        <v>2165</v>
      </c>
      <c r="AR65" s="3" t="s">
        <v>2036</v>
      </c>
      <c r="AV65" t="s">
        <v>3326</v>
      </c>
      <c r="AW65" t="s">
        <v>3320</v>
      </c>
      <c r="AX65" t="s">
        <v>3321</v>
      </c>
      <c r="AY65" t="s">
        <v>675</v>
      </c>
      <c r="AZ65">
        <v>0</v>
      </c>
      <c r="BC65" t="s">
        <v>7509</v>
      </c>
    </row>
    <row r="66" spans="1:55" x14ac:dyDescent="0.25">
      <c r="A66">
        <v>807</v>
      </c>
      <c r="B66">
        <v>3784999</v>
      </c>
      <c r="C66" t="s">
        <v>6409</v>
      </c>
      <c r="D66">
        <v>3785000</v>
      </c>
      <c r="E66" t="s">
        <v>6411</v>
      </c>
      <c r="F66" t="s">
        <v>31</v>
      </c>
      <c r="G66" t="s">
        <v>31</v>
      </c>
      <c r="H66" t="s">
        <v>51</v>
      </c>
      <c r="I66" t="s">
        <v>52</v>
      </c>
      <c r="J66" t="s">
        <v>45</v>
      </c>
      <c r="K66">
        <v>0</v>
      </c>
      <c r="L66">
        <v>0</v>
      </c>
      <c r="M66">
        <v>3784999</v>
      </c>
      <c r="N66" t="s">
        <v>6409</v>
      </c>
      <c r="Q66">
        <v>3851353</v>
      </c>
      <c r="R66" t="s">
        <v>7210</v>
      </c>
      <c r="AC66" s="2" t="s">
        <v>416</v>
      </c>
      <c r="AD66" s="2" t="s">
        <v>409</v>
      </c>
      <c r="AE66" s="2" t="s">
        <v>410</v>
      </c>
      <c r="AF66" s="3" t="s">
        <v>462</v>
      </c>
      <c r="AH66" s="2" t="s">
        <v>570</v>
      </c>
      <c r="AI66" s="2" t="s">
        <v>563</v>
      </c>
      <c r="AJ66" s="2" t="s">
        <v>564</v>
      </c>
      <c r="AK66" s="3" t="s">
        <v>453</v>
      </c>
      <c r="AN66" t="str">
        <f t="shared" si="0"/>
        <v/>
      </c>
      <c r="AO66" s="2" t="s">
        <v>2168</v>
      </c>
      <c r="AP66" s="2" t="s">
        <v>2164</v>
      </c>
      <c r="AQ66" s="2" t="s">
        <v>2165</v>
      </c>
      <c r="AR66" s="3" t="s">
        <v>675</v>
      </c>
      <c r="AV66" t="s">
        <v>5743</v>
      </c>
      <c r="AW66" t="s">
        <v>5735</v>
      </c>
      <c r="AX66" t="s">
        <v>5736</v>
      </c>
      <c r="AY66" t="s">
        <v>2036</v>
      </c>
      <c r="AZ66">
        <v>0</v>
      </c>
      <c r="BC66" t="s">
        <v>8141</v>
      </c>
    </row>
    <row r="67" spans="1:55" x14ac:dyDescent="0.25">
      <c r="A67">
        <v>813</v>
      </c>
      <c r="B67">
        <v>3753690</v>
      </c>
      <c r="C67" t="s">
        <v>6420</v>
      </c>
      <c r="D67">
        <v>3753694</v>
      </c>
      <c r="E67" t="s">
        <v>6422</v>
      </c>
      <c r="F67" t="s">
        <v>31</v>
      </c>
      <c r="G67" t="s">
        <v>31</v>
      </c>
      <c r="H67" t="s">
        <v>51</v>
      </c>
      <c r="I67" t="s">
        <v>77</v>
      </c>
      <c r="J67" t="s">
        <v>45</v>
      </c>
      <c r="K67">
        <v>0</v>
      </c>
      <c r="L67">
        <v>0</v>
      </c>
      <c r="M67">
        <v>3753690</v>
      </c>
      <c r="N67" t="s">
        <v>6420</v>
      </c>
      <c r="Q67">
        <v>2328387</v>
      </c>
      <c r="R67" t="s">
        <v>6370</v>
      </c>
      <c r="AC67" s="2" t="s">
        <v>4762</v>
      </c>
      <c r="AD67" s="2" t="s">
        <v>4755</v>
      </c>
      <c r="AE67" s="2" t="s">
        <v>4756</v>
      </c>
      <c r="AF67" s="3" t="s">
        <v>506</v>
      </c>
      <c r="AH67" s="2" t="s">
        <v>3308</v>
      </c>
      <c r="AI67" s="2" t="s">
        <v>3302</v>
      </c>
      <c r="AJ67" s="2" t="s">
        <v>3303</v>
      </c>
      <c r="AK67" s="3" t="s">
        <v>453</v>
      </c>
      <c r="AN67" t="str">
        <f t="shared" si="0"/>
        <v/>
      </c>
      <c r="AO67" s="2" t="s">
        <v>2168</v>
      </c>
      <c r="AP67" s="2" t="s">
        <v>2164</v>
      </c>
      <c r="AQ67" s="2" t="s">
        <v>2165</v>
      </c>
      <c r="AR67" s="3" t="s">
        <v>675</v>
      </c>
      <c r="AV67" t="s">
        <v>3872</v>
      </c>
      <c r="AW67" t="s">
        <v>3865</v>
      </c>
      <c r="AX67" t="s">
        <v>3866</v>
      </c>
      <c r="AY67" t="s">
        <v>675</v>
      </c>
      <c r="AZ67">
        <v>0</v>
      </c>
      <c r="BC67" t="s">
        <v>7003</v>
      </c>
    </row>
    <row r="68" spans="1:55" x14ac:dyDescent="0.25">
      <c r="A68">
        <v>824</v>
      </c>
      <c r="B68">
        <v>3333647</v>
      </c>
      <c r="C68" t="s">
        <v>113</v>
      </c>
      <c r="D68">
        <v>3333648</v>
      </c>
      <c r="E68" t="s">
        <v>114</v>
      </c>
      <c r="F68" t="s">
        <v>31</v>
      </c>
      <c r="G68" t="s">
        <v>31</v>
      </c>
      <c r="H68" t="s">
        <v>51</v>
      </c>
      <c r="I68" t="s">
        <v>52</v>
      </c>
      <c r="J68" t="s">
        <v>45</v>
      </c>
      <c r="K68">
        <v>0</v>
      </c>
      <c r="L68">
        <v>0</v>
      </c>
      <c r="M68">
        <v>3333647</v>
      </c>
      <c r="N68" t="s">
        <v>113</v>
      </c>
      <c r="Q68">
        <v>4016428</v>
      </c>
      <c r="R68" t="s">
        <v>6376</v>
      </c>
      <c r="AC68" s="2" t="s">
        <v>354</v>
      </c>
      <c r="AD68" s="2" t="s">
        <v>347</v>
      </c>
      <c r="AE68" s="2" t="s">
        <v>109</v>
      </c>
      <c r="AF68" s="3"/>
      <c r="AH68" s="2" t="s">
        <v>956</v>
      </c>
      <c r="AI68" s="2" t="s">
        <v>949</v>
      </c>
      <c r="AJ68" s="2" t="s">
        <v>950</v>
      </c>
      <c r="AK68" s="3" t="s">
        <v>453</v>
      </c>
      <c r="AN68" t="str">
        <f t="shared" si="0"/>
        <v>2568687</v>
      </c>
      <c r="AO68" s="2" t="s">
        <v>5349</v>
      </c>
      <c r="AP68" s="2" t="s">
        <v>5343</v>
      </c>
      <c r="AQ68" s="2" t="s">
        <v>5344</v>
      </c>
      <c r="AR68" s="3" t="s">
        <v>395</v>
      </c>
      <c r="AV68" t="s">
        <v>3538</v>
      </c>
      <c r="AW68" t="s">
        <v>3531</v>
      </c>
      <c r="AX68" t="s">
        <v>3532</v>
      </c>
      <c r="AY68" t="s">
        <v>453</v>
      </c>
      <c r="AZ68">
        <v>0</v>
      </c>
      <c r="BC68" t="s">
        <v>7384</v>
      </c>
    </row>
    <row r="69" spans="1:55" x14ac:dyDescent="0.25">
      <c r="A69">
        <v>829</v>
      </c>
      <c r="B69">
        <v>3173508</v>
      </c>
      <c r="C69" t="s">
        <v>225</v>
      </c>
      <c r="D69">
        <v>3173512</v>
      </c>
      <c r="E69" t="s">
        <v>226</v>
      </c>
      <c r="F69" t="s">
        <v>31</v>
      </c>
      <c r="G69" t="s">
        <v>31</v>
      </c>
      <c r="H69" t="s">
        <v>51</v>
      </c>
      <c r="I69" t="s">
        <v>52</v>
      </c>
      <c r="J69" t="s">
        <v>45</v>
      </c>
      <c r="K69">
        <v>0</v>
      </c>
      <c r="L69">
        <v>0</v>
      </c>
      <c r="M69">
        <v>3173508</v>
      </c>
      <c r="N69" t="s">
        <v>225</v>
      </c>
      <c r="Q69">
        <v>3416353</v>
      </c>
      <c r="R69" t="s">
        <v>7257</v>
      </c>
      <c r="AC69" s="2" t="s">
        <v>3419</v>
      </c>
      <c r="AD69" s="2" t="s">
        <v>3415</v>
      </c>
      <c r="AE69" s="2" t="s">
        <v>171</v>
      </c>
      <c r="AF69" s="3"/>
      <c r="AH69" s="2" t="s">
        <v>956</v>
      </c>
      <c r="AI69" s="2" t="s">
        <v>949</v>
      </c>
      <c r="AJ69" s="2" t="s">
        <v>950</v>
      </c>
      <c r="AK69" s="3" t="s">
        <v>453</v>
      </c>
      <c r="AN69" t="str">
        <f t="shared" ref="AN69:AN132" si="1">IF(AO69=AO68,"",AO69)</f>
        <v>2574984</v>
      </c>
      <c r="AO69" s="2" t="s">
        <v>4085</v>
      </c>
      <c r="AP69" s="2" t="s">
        <v>4077</v>
      </c>
      <c r="AQ69" s="2" t="s">
        <v>4078</v>
      </c>
      <c r="AR69" s="3" t="s">
        <v>2052</v>
      </c>
      <c r="AV69" t="s">
        <v>5843</v>
      </c>
      <c r="AW69" t="s">
        <v>5836</v>
      </c>
      <c r="AX69" t="s">
        <v>5837</v>
      </c>
      <c r="AY69" t="s">
        <v>462</v>
      </c>
      <c r="AZ69">
        <v>0</v>
      </c>
      <c r="BC69" t="s">
        <v>219</v>
      </c>
    </row>
    <row r="70" spans="1:55" x14ac:dyDescent="0.25">
      <c r="A70">
        <v>846</v>
      </c>
      <c r="B70">
        <v>3773534</v>
      </c>
      <c r="C70" t="s">
        <v>6435</v>
      </c>
      <c r="D70">
        <v>3773539</v>
      </c>
      <c r="E70" t="s">
        <v>6436</v>
      </c>
      <c r="F70" t="s">
        <v>31</v>
      </c>
      <c r="G70" t="s">
        <v>31</v>
      </c>
      <c r="H70" t="s">
        <v>51</v>
      </c>
      <c r="I70" t="s">
        <v>52</v>
      </c>
      <c r="J70" t="s">
        <v>45</v>
      </c>
      <c r="K70">
        <v>0</v>
      </c>
      <c r="L70">
        <v>0</v>
      </c>
      <c r="M70">
        <v>3773534</v>
      </c>
      <c r="N70" t="s">
        <v>6435</v>
      </c>
      <c r="Q70">
        <v>3901387</v>
      </c>
      <c r="R70" t="s">
        <v>7263</v>
      </c>
      <c r="AC70" s="2" t="s">
        <v>3091</v>
      </c>
      <c r="AD70" s="2" t="s">
        <v>3083</v>
      </c>
      <c r="AE70" s="2" t="s">
        <v>3084</v>
      </c>
      <c r="AF70" s="3" t="s">
        <v>337</v>
      </c>
      <c r="AH70" s="2" t="s">
        <v>4579</v>
      </c>
      <c r="AI70" s="2" t="s">
        <v>4572</v>
      </c>
      <c r="AJ70" s="2" t="s">
        <v>4573</v>
      </c>
      <c r="AK70" s="3" t="s">
        <v>453</v>
      </c>
      <c r="AN70" t="str">
        <f t="shared" si="1"/>
        <v/>
      </c>
      <c r="AO70" s="2" t="s">
        <v>4085</v>
      </c>
      <c r="AP70" s="2" t="s">
        <v>4077</v>
      </c>
      <c r="AQ70" s="2" t="s">
        <v>4078</v>
      </c>
      <c r="AR70" s="3" t="s">
        <v>337</v>
      </c>
      <c r="AV70" t="s">
        <v>6087</v>
      </c>
      <c r="AW70" t="s">
        <v>6079</v>
      </c>
      <c r="AX70" t="s">
        <v>6080</v>
      </c>
      <c r="AY70" t="s">
        <v>1193</v>
      </c>
      <c r="AZ70">
        <v>0</v>
      </c>
      <c r="BC70" t="s">
        <v>7277</v>
      </c>
    </row>
    <row r="71" spans="1:55" x14ac:dyDescent="0.25">
      <c r="A71">
        <v>848</v>
      </c>
      <c r="B71">
        <v>3837731</v>
      </c>
      <c r="C71" t="s">
        <v>7303</v>
      </c>
      <c r="D71">
        <v>3837732</v>
      </c>
      <c r="E71" t="s">
        <v>7304</v>
      </c>
      <c r="F71" t="s">
        <v>31</v>
      </c>
      <c r="G71" t="s">
        <v>31</v>
      </c>
      <c r="H71" t="s">
        <v>51</v>
      </c>
      <c r="I71" t="s">
        <v>52</v>
      </c>
      <c r="J71" t="s">
        <v>45</v>
      </c>
      <c r="K71">
        <v>0</v>
      </c>
      <c r="L71">
        <v>0</v>
      </c>
      <c r="M71">
        <v>3837731</v>
      </c>
      <c r="N71" t="s">
        <v>7303</v>
      </c>
      <c r="Q71">
        <v>2869880</v>
      </c>
      <c r="R71" t="s">
        <v>165</v>
      </c>
      <c r="AC71" s="2" t="s">
        <v>5961</v>
      </c>
      <c r="AD71" s="2" t="s">
        <v>5953</v>
      </c>
      <c r="AE71" s="2" t="s">
        <v>5954</v>
      </c>
      <c r="AF71" s="3" t="s">
        <v>453</v>
      </c>
      <c r="AH71" s="2" t="s">
        <v>2592</v>
      </c>
      <c r="AI71" s="2" t="s">
        <v>2585</v>
      </c>
      <c r="AJ71" s="2" t="s">
        <v>2586</v>
      </c>
      <c r="AK71" s="3" t="s">
        <v>453</v>
      </c>
      <c r="AN71" t="str">
        <f t="shared" si="1"/>
        <v/>
      </c>
      <c r="AO71" s="2" t="s">
        <v>4085</v>
      </c>
      <c r="AP71" s="2" t="s">
        <v>4077</v>
      </c>
      <c r="AQ71" s="2" t="s">
        <v>4078</v>
      </c>
      <c r="AR71" s="3" t="s">
        <v>475</v>
      </c>
      <c r="AV71" t="s">
        <v>405</v>
      </c>
      <c r="AW71" t="s">
        <v>397</v>
      </c>
      <c r="AX71" t="s">
        <v>398</v>
      </c>
      <c r="AY71" t="s">
        <v>395</v>
      </c>
      <c r="AZ71">
        <v>0</v>
      </c>
      <c r="BC71" t="s">
        <v>6880</v>
      </c>
    </row>
    <row r="72" spans="1:55" x14ac:dyDescent="0.25">
      <c r="A72">
        <v>851</v>
      </c>
      <c r="B72">
        <v>3751524</v>
      </c>
      <c r="C72" t="s">
        <v>7307</v>
      </c>
      <c r="D72">
        <v>3751538</v>
      </c>
      <c r="E72" t="s">
        <v>7308</v>
      </c>
      <c r="F72" t="s">
        <v>31</v>
      </c>
      <c r="G72" t="s">
        <v>31</v>
      </c>
      <c r="H72" t="s">
        <v>51</v>
      </c>
      <c r="I72" t="s">
        <v>52</v>
      </c>
      <c r="J72" t="s">
        <v>45</v>
      </c>
      <c r="K72">
        <v>0</v>
      </c>
      <c r="L72">
        <v>0</v>
      </c>
      <c r="M72">
        <v>3751524</v>
      </c>
      <c r="N72" t="s">
        <v>7307</v>
      </c>
      <c r="Q72">
        <v>3383130</v>
      </c>
      <c r="R72" t="s">
        <v>7267</v>
      </c>
      <c r="AC72" s="2" t="s">
        <v>4264</v>
      </c>
      <c r="AD72" s="2" t="s">
        <v>4257</v>
      </c>
      <c r="AE72" s="2" t="s">
        <v>4258</v>
      </c>
      <c r="AF72" s="3"/>
      <c r="AH72" s="2" t="s">
        <v>3516</v>
      </c>
      <c r="AI72" s="2" t="s">
        <v>3507</v>
      </c>
      <c r="AJ72" s="2" t="s">
        <v>3508</v>
      </c>
      <c r="AK72" s="3" t="s">
        <v>453</v>
      </c>
      <c r="AN72" t="str">
        <f t="shared" si="1"/>
        <v>2587961</v>
      </c>
      <c r="AO72" s="2" t="s">
        <v>5843</v>
      </c>
      <c r="AP72" s="2" t="s">
        <v>5836</v>
      </c>
      <c r="AQ72" s="2" t="s">
        <v>5837</v>
      </c>
      <c r="AR72" s="3" t="s">
        <v>462</v>
      </c>
      <c r="AV72" t="s">
        <v>5681</v>
      </c>
      <c r="AW72" t="s">
        <v>5675</v>
      </c>
      <c r="AX72" t="s">
        <v>5676</v>
      </c>
      <c r="AY72" t="s">
        <v>675</v>
      </c>
      <c r="AZ72">
        <v>0</v>
      </c>
      <c r="BC72" t="s">
        <v>6617</v>
      </c>
    </row>
    <row r="73" spans="1:55" x14ac:dyDescent="0.25">
      <c r="A73">
        <v>872</v>
      </c>
      <c r="B73">
        <v>3866094</v>
      </c>
      <c r="C73" t="s">
        <v>7320</v>
      </c>
      <c r="D73">
        <v>3866104</v>
      </c>
      <c r="E73" t="s">
        <v>7322</v>
      </c>
      <c r="F73" t="s">
        <v>31</v>
      </c>
      <c r="G73" t="s">
        <v>31</v>
      </c>
      <c r="H73" t="s">
        <v>51</v>
      </c>
      <c r="I73" t="s">
        <v>52</v>
      </c>
      <c r="J73" t="s">
        <v>45</v>
      </c>
      <c r="K73">
        <v>0</v>
      </c>
      <c r="L73">
        <v>0</v>
      </c>
      <c r="M73">
        <v>3866094</v>
      </c>
      <c r="N73" t="s">
        <v>7320</v>
      </c>
      <c r="Q73">
        <v>4018194</v>
      </c>
      <c r="R73" t="s">
        <v>7273</v>
      </c>
      <c r="AC73" s="2" t="s">
        <v>1641</v>
      </c>
      <c r="AD73" s="2" t="s">
        <v>1633</v>
      </c>
      <c r="AE73" s="2" t="s">
        <v>1634</v>
      </c>
      <c r="AF73" s="3" t="s">
        <v>1644</v>
      </c>
      <c r="AH73" s="2" t="s">
        <v>451</v>
      </c>
      <c r="AI73" s="2" t="s">
        <v>444</v>
      </c>
      <c r="AJ73" s="2" t="s">
        <v>78</v>
      </c>
      <c r="AK73" s="3" t="s">
        <v>453</v>
      </c>
      <c r="AN73" t="str">
        <f t="shared" si="1"/>
        <v>2596689</v>
      </c>
      <c r="AO73" s="2" t="s">
        <v>1803</v>
      </c>
      <c r="AP73" s="2" t="s">
        <v>1796</v>
      </c>
      <c r="AQ73" s="2" t="s">
        <v>1797</v>
      </c>
      <c r="AR73" s="3" t="s">
        <v>453</v>
      </c>
      <c r="AV73" t="s">
        <v>4168</v>
      </c>
      <c r="AW73" t="s">
        <v>4161</v>
      </c>
      <c r="AX73" t="s">
        <v>4162</v>
      </c>
      <c r="AY73" t="s">
        <v>372</v>
      </c>
      <c r="AZ73">
        <v>0</v>
      </c>
      <c r="BC73" t="s">
        <v>7273</v>
      </c>
    </row>
    <row r="74" spans="1:55" x14ac:dyDescent="0.25">
      <c r="A74">
        <v>981</v>
      </c>
      <c r="B74">
        <v>2767159</v>
      </c>
      <c r="C74" t="s">
        <v>7370</v>
      </c>
      <c r="D74">
        <v>2767174</v>
      </c>
      <c r="E74" t="s">
        <v>7371</v>
      </c>
      <c r="F74" t="s">
        <v>31</v>
      </c>
      <c r="G74" t="s">
        <v>31</v>
      </c>
      <c r="H74" t="s">
        <v>51</v>
      </c>
      <c r="I74" t="s">
        <v>52</v>
      </c>
      <c r="J74" t="s">
        <v>45</v>
      </c>
      <c r="K74">
        <v>0</v>
      </c>
      <c r="L74">
        <v>0</v>
      </c>
      <c r="M74">
        <v>2767159</v>
      </c>
      <c r="N74" t="s">
        <v>7370</v>
      </c>
      <c r="Q74">
        <v>3784999</v>
      </c>
      <c r="R74" t="s">
        <v>6409</v>
      </c>
      <c r="AC74" s="2" t="s">
        <v>4085</v>
      </c>
      <c r="AD74" s="2" t="s">
        <v>4077</v>
      </c>
      <c r="AE74" s="2" t="s">
        <v>4078</v>
      </c>
      <c r="AF74" s="3" t="s">
        <v>2052</v>
      </c>
      <c r="AH74" s="2" t="s">
        <v>2107</v>
      </c>
      <c r="AI74" s="2" t="s">
        <v>2102</v>
      </c>
      <c r="AJ74" s="2" t="s">
        <v>2103</v>
      </c>
      <c r="AK74" s="3" t="s">
        <v>453</v>
      </c>
      <c r="AN74" t="str">
        <f t="shared" si="1"/>
        <v>2598261</v>
      </c>
      <c r="AO74" s="2" t="s">
        <v>370</v>
      </c>
      <c r="AP74" s="2" t="s">
        <v>361</v>
      </c>
      <c r="AQ74" s="2" t="s">
        <v>362</v>
      </c>
      <c r="AR74" s="3" t="s">
        <v>372</v>
      </c>
      <c r="AV74" t="s">
        <v>3004</v>
      </c>
      <c r="AW74" t="s">
        <v>2997</v>
      </c>
      <c r="AX74" t="s">
        <v>2998</v>
      </c>
      <c r="AY74" t="s">
        <v>337</v>
      </c>
      <c r="AZ74">
        <v>0</v>
      </c>
      <c r="BC74" t="s">
        <v>8265</v>
      </c>
    </row>
    <row r="75" spans="1:55" x14ac:dyDescent="0.25">
      <c r="A75">
        <v>984</v>
      </c>
      <c r="B75">
        <v>2710895</v>
      </c>
      <c r="C75" t="s">
        <v>6476</v>
      </c>
      <c r="D75" t="s">
        <v>6477</v>
      </c>
      <c r="E75" t="s">
        <v>6478</v>
      </c>
      <c r="F75" t="s">
        <v>31</v>
      </c>
      <c r="G75" t="s">
        <v>31</v>
      </c>
      <c r="H75" t="s">
        <v>51</v>
      </c>
      <c r="I75" t="s">
        <v>77</v>
      </c>
      <c r="J75" t="s">
        <v>45</v>
      </c>
      <c r="K75">
        <v>0</v>
      </c>
      <c r="L75">
        <v>0</v>
      </c>
      <c r="M75">
        <v>2710895</v>
      </c>
      <c r="N75" t="s">
        <v>6476</v>
      </c>
      <c r="Q75">
        <v>3753690</v>
      </c>
      <c r="R75" t="s">
        <v>6420</v>
      </c>
      <c r="AC75" s="2" t="s">
        <v>1330</v>
      </c>
      <c r="AD75" s="2" t="s">
        <v>1323</v>
      </c>
      <c r="AE75" s="2" t="s">
        <v>1324</v>
      </c>
      <c r="AF75" s="3" t="s">
        <v>1459</v>
      </c>
      <c r="AH75" s="2" t="s">
        <v>1452</v>
      </c>
      <c r="AI75" s="2" t="s">
        <v>1445</v>
      </c>
      <c r="AJ75" s="2" t="s">
        <v>1446</v>
      </c>
      <c r="AK75" s="3" t="s">
        <v>453</v>
      </c>
      <c r="AN75" t="str">
        <f t="shared" si="1"/>
        <v/>
      </c>
      <c r="AO75" s="2" t="s">
        <v>370</v>
      </c>
      <c r="AP75" s="2" t="s">
        <v>361</v>
      </c>
      <c r="AQ75" s="2" t="s">
        <v>362</v>
      </c>
      <c r="AR75" s="3" t="s">
        <v>2650</v>
      </c>
      <c r="AV75" t="s">
        <v>1043</v>
      </c>
      <c r="AW75" t="s">
        <v>1035</v>
      </c>
      <c r="AX75" t="s">
        <v>1036</v>
      </c>
      <c r="AY75" t="s">
        <v>453</v>
      </c>
      <c r="AZ75">
        <v>1</v>
      </c>
      <c r="BC75" t="s">
        <v>7950</v>
      </c>
    </row>
    <row r="76" spans="1:55" x14ac:dyDescent="0.25">
      <c r="A76">
        <v>1009</v>
      </c>
      <c r="B76">
        <v>3471073</v>
      </c>
      <c r="C76" t="s">
        <v>7389</v>
      </c>
      <c r="D76">
        <v>3471094</v>
      </c>
      <c r="E76" t="s">
        <v>7390</v>
      </c>
      <c r="F76" t="s">
        <v>31</v>
      </c>
      <c r="G76" t="s">
        <v>31</v>
      </c>
      <c r="H76" t="s">
        <v>51</v>
      </c>
      <c r="I76" t="s">
        <v>52</v>
      </c>
      <c r="J76" t="s">
        <v>45</v>
      </c>
      <c r="K76">
        <v>0</v>
      </c>
      <c r="L76">
        <v>0</v>
      </c>
      <c r="M76">
        <v>3471073</v>
      </c>
      <c r="N76" t="s">
        <v>7389</v>
      </c>
      <c r="Q76">
        <v>3333647</v>
      </c>
      <c r="R76" t="s">
        <v>113</v>
      </c>
      <c r="AC76" s="2" t="s">
        <v>4753</v>
      </c>
      <c r="AD76" s="2" t="s">
        <v>4749</v>
      </c>
      <c r="AE76" s="2" t="s">
        <v>4750</v>
      </c>
      <c r="AF76" s="3"/>
      <c r="AH76" s="2" t="s">
        <v>5484</v>
      </c>
      <c r="AI76" s="2" t="s">
        <v>5477</v>
      </c>
      <c r="AJ76" s="2" t="s">
        <v>5478</v>
      </c>
      <c r="AK76" s="3" t="s">
        <v>453</v>
      </c>
      <c r="AN76" t="str">
        <f t="shared" si="1"/>
        <v/>
      </c>
      <c r="AO76" s="2" t="s">
        <v>370</v>
      </c>
      <c r="AP76" s="2" t="s">
        <v>361</v>
      </c>
      <c r="AQ76" s="2" t="s">
        <v>362</v>
      </c>
      <c r="AR76" s="3" t="s">
        <v>459</v>
      </c>
      <c r="AV76" t="s">
        <v>5289</v>
      </c>
      <c r="AW76" t="s">
        <v>5283</v>
      </c>
      <c r="AX76" t="s">
        <v>5284</v>
      </c>
      <c r="AY76" t="s">
        <v>395</v>
      </c>
      <c r="AZ76">
        <v>0</v>
      </c>
      <c r="BC76" t="s">
        <v>6440</v>
      </c>
    </row>
    <row r="77" spans="1:55" x14ac:dyDescent="0.25">
      <c r="A77">
        <v>1058</v>
      </c>
      <c r="B77">
        <v>3988638</v>
      </c>
      <c r="C77" t="s">
        <v>6503</v>
      </c>
      <c r="D77">
        <v>3988650</v>
      </c>
      <c r="E77" t="s">
        <v>6505</v>
      </c>
      <c r="F77" t="s">
        <v>31</v>
      </c>
      <c r="G77" t="s">
        <v>31</v>
      </c>
      <c r="H77" t="s">
        <v>51</v>
      </c>
      <c r="I77" t="s">
        <v>52</v>
      </c>
      <c r="J77" t="s">
        <v>45</v>
      </c>
      <c r="K77">
        <v>0</v>
      </c>
      <c r="L77">
        <v>0</v>
      </c>
      <c r="M77">
        <v>3988638</v>
      </c>
      <c r="N77" t="s">
        <v>6503</v>
      </c>
      <c r="Q77">
        <v>3173508</v>
      </c>
      <c r="R77" t="s">
        <v>225</v>
      </c>
      <c r="AC77" s="2" t="s">
        <v>1338</v>
      </c>
      <c r="AD77" s="2" t="s">
        <v>1334</v>
      </c>
      <c r="AE77" s="2" t="s">
        <v>1335</v>
      </c>
      <c r="AF77" s="3"/>
      <c r="AH77" s="2" t="s">
        <v>4928</v>
      </c>
      <c r="AI77" s="2" t="s">
        <v>4921</v>
      </c>
      <c r="AJ77" s="2" t="s">
        <v>4922</v>
      </c>
      <c r="AK77" s="3" t="s">
        <v>453</v>
      </c>
      <c r="AN77" t="str">
        <f t="shared" si="1"/>
        <v>2616204</v>
      </c>
      <c r="AO77" s="2" t="s">
        <v>3978</v>
      </c>
      <c r="AP77" s="2" t="s">
        <v>3972</v>
      </c>
      <c r="AQ77" s="2" t="s">
        <v>3973</v>
      </c>
      <c r="AR77" s="3" t="s">
        <v>395</v>
      </c>
      <c r="AV77" t="s">
        <v>1843</v>
      </c>
      <c r="AW77" t="s">
        <v>1836</v>
      </c>
      <c r="AX77" t="s">
        <v>1837</v>
      </c>
      <c r="AY77" t="s">
        <v>801</v>
      </c>
      <c r="AZ77">
        <v>0</v>
      </c>
      <c r="BC77" t="s">
        <v>6159</v>
      </c>
    </row>
    <row r="78" spans="1:55" x14ac:dyDescent="0.25">
      <c r="A78">
        <v>1068</v>
      </c>
      <c r="B78">
        <v>3308560</v>
      </c>
      <c r="C78" t="s">
        <v>7405</v>
      </c>
      <c r="D78">
        <v>3308582</v>
      </c>
      <c r="E78" t="s">
        <v>7406</v>
      </c>
      <c r="F78" t="s">
        <v>31</v>
      </c>
      <c r="G78" t="s">
        <v>31</v>
      </c>
      <c r="H78" t="s">
        <v>51</v>
      </c>
      <c r="I78" t="s">
        <v>52</v>
      </c>
      <c r="J78" t="s">
        <v>45</v>
      </c>
      <c r="K78">
        <v>0</v>
      </c>
      <c r="L78">
        <v>0</v>
      </c>
      <c r="M78">
        <v>3308560</v>
      </c>
      <c r="N78" t="s">
        <v>7405</v>
      </c>
      <c r="Q78">
        <v>3773534</v>
      </c>
      <c r="R78" t="s">
        <v>6435</v>
      </c>
      <c r="AC78" s="2" t="s">
        <v>3014</v>
      </c>
      <c r="AD78" s="2" t="s">
        <v>3006</v>
      </c>
      <c r="AE78" s="2" t="s">
        <v>3007</v>
      </c>
      <c r="AF78" s="3"/>
      <c r="AH78" s="2" t="s">
        <v>3350</v>
      </c>
      <c r="AI78" s="2" t="s">
        <v>3343</v>
      </c>
      <c r="AJ78" s="2" t="s">
        <v>3344</v>
      </c>
      <c r="AK78" s="3" t="s">
        <v>453</v>
      </c>
      <c r="AN78" t="str">
        <f t="shared" si="1"/>
        <v>2621583</v>
      </c>
      <c r="AO78" s="2" t="s">
        <v>4461</v>
      </c>
      <c r="AP78" s="2" t="s">
        <v>4454</v>
      </c>
      <c r="AQ78" s="2" t="s">
        <v>265</v>
      </c>
      <c r="AR78" s="3" t="s">
        <v>675</v>
      </c>
      <c r="AV78" t="s">
        <v>696</v>
      </c>
      <c r="AW78" t="s">
        <v>688</v>
      </c>
      <c r="AX78" t="s">
        <v>689</v>
      </c>
      <c r="AY78" t="s">
        <v>675</v>
      </c>
      <c r="AZ78">
        <v>0</v>
      </c>
      <c r="BC78" t="s">
        <v>7566</v>
      </c>
    </row>
    <row r="79" spans="1:55" x14ac:dyDescent="0.25">
      <c r="A79">
        <v>1071</v>
      </c>
      <c r="B79">
        <v>2742109</v>
      </c>
      <c r="C79" t="s">
        <v>230</v>
      </c>
      <c r="D79">
        <v>2742112</v>
      </c>
      <c r="E79" t="s">
        <v>231</v>
      </c>
      <c r="F79" t="s">
        <v>31</v>
      </c>
      <c r="G79" t="s">
        <v>31</v>
      </c>
      <c r="H79" t="s">
        <v>51</v>
      </c>
      <c r="I79" t="s">
        <v>52</v>
      </c>
      <c r="J79" t="s">
        <v>45</v>
      </c>
      <c r="K79">
        <v>0</v>
      </c>
      <c r="L79">
        <v>0</v>
      </c>
      <c r="M79">
        <v>2742109</v>
      </c>
      <c r="N79" t="s">
        <v>230</v>
      </c>
      <c r="Q79">
        <v>3837731</v>
      </c>
      <c r="R79" t="s">
        <v>7303</v>
      </c>
      <c r="AC79" s="2" t="s">
        <v>2192</v>
      </c>
      <c r="AD79" s="2" t="s">
        <v>2188</v>
      </c>
      <c r="AE79" s="2" t="s">
        <v>2189</v>
      </c>
      <c r="AF79" s="3"/>
      <c r="AH79" s="2" t="s">
        <v>1853</v>
      </c>
      <c r="AI79" s="2" t="s">
        <v>1845</v>
      </c>
      <c r="AJ79" s="2" t="s">
        <v>1846</v>
      </c>
      <c r="AK79" s="3" t="s">
        <v>453</v>
      </c>
      <c r="AN79" t="str">
        <f t="shared" si="1"/>
        <v>2623515</v>
      </c>
      <c r="AO79" s="2" t="s">
        <v>1813</v>
      </c>
      <c r="AP79" s="2" t="s">
        <v>1805</v>
      </c>
      <c r="AQ79" s="2" t="s">
        <v>1806</v>
      </c>
      <c r="AR79" s="3" t="s">
        <v>459</v>
      </c>
      <c r="AV79" t="s">
        <v>2889</v>
      </c>
      <c r="AW79" t="s">
        <v>2881</v>
      </c>
      <c r="AX79" t="s">
        <v>2882</v>
      </c>
      <c r="AY79" t="s">
        <v>475</v>
      </c>
      <c r="AZ79">
        <v>0</v>
      </c>
      <c r="BC79" t="s">
        <v>5851</v>
      </c>
    </row>
    <row r="80" spans="1:55" x14ac:dyDescent="0.25">
      <c r="A80">
        <v>1096</v>
      </c>
      <c r="B80">
        <v>3745525</v>
      </c>
      <c r="C80" t="s">
        <v>7418</v>
      </c>
      <c r="D80">
        <v>3745552</v>
      </c>
      <c r="E80" t="s">
        <v>7419</v>
      </c>
      <c r="F80" t="s">
        <v>31</v>
      </c>
      <c r="G80" t="s">
        <v>31</v>
      </c>
      <c r="H80" t="s">
        <v>51</v>
      </c>
      <c r="I80" t="s">
        <v>52</v>
      </c>
      <c r="J80" t="s">
        <v>45</v>
      </c>
      <c r="K80">
        <v>0</v>
      </c>
      <c r="L80">
        <v>0</v>
      </c>
      <c r="M80">
        <v>3745525</v>
      </c>
      <c r="N80" t="s">
        <v>7418</v>
      </c>
      <c r="Q80">
        <v>3751524</v>
      </c>
      <c r="R80" t="s">
        <v>7307</v>
      </c>
      <c r="AC80" s="2" t="s">
        <v>956</v>
      </c>
      <c r="AD80" s="2" t="s">
        <v>949</v>
      </c>
      <c r="AE80" s="2" t="s">
        <v>950</v>
      </c>
      <c r="AF80" s="3" t="s">
        <v>1399</v>
      </c>
      <c r="AH80" s="2" t="s">
        <v>1043</v>
      </c>
      <c r="AI80" s="2" t="s">
        <v>1035</v>
      </c>
      <c r="AJ80" s="2" t="s">
        <v>1036</v>
      </c>
      <c r="AK80" s="3" t="s">
        <v>453</v>
      </c>
      <c r="AN80" t="str">
        <f t="shared" si="1"/>
        <v>2623859</v>
      </c>
      <c r="AO80" s="2" t="s">
        <v>3598</v>
      </c>
      <c r="AP80" s="2" t="s">
        <v>3591</v>
      </c>
      <c r="AQ80" s="2" t="s">
        <v>3592</v>
      </c>
      <c r="AR80" s="3" t="s">
        <v>1506</v>
      </c>
      <c r="AV80" t="s">
        <v>6016</v>
      </c>
      <c r="AW80" t="s">
        <v>6009</v>
      </c>
      <c r="AX80" t="s">
        <v>6010</v>
      </c>
      <c r="AY80" t="s">
        <v>395</v>
      </c>
      <c r="AZ80">
        <v>1</v>
      </c>
      <c r="BC80" t="s">
        <v>7504</v>
      </c>
    </row>
    <row r="81" spans="1:55" x14ac:dyDescent="0.25">
      <c r="A81">
        <v>1113</v>
      </c>
      <c r="B81">
        <v>3821377</v>
      </c>
      <c r="C81" t="s">
        <v>7423</v>
      </c>
      <c r="D81">
        <v>3821378</v>
      </c>
      <c r="E81" t="s">
        <v>7424</v>
      </c>
      <c r="F81" t="s">
        <v>31</v>
      </c>
      <c r="G81" t="s">
        <v>31</v>
      </c>
      <c r="H81" t="s">
        <v>51</v>
      </c>
      <c r="I81" t="s">
        <v>52</v>
      </c>
      <c r="J81" t="s">
        <v>45</v>
      </c>
      <c r="K81">
        <v>0</v>
      </c>
      <c r="L81">
        <v>0</v>
      </c>
      <c r="M81">
        <v>3821377</v>
      </c>
      <c r="N81" t="s">
        <v>7423</v>
      </c>
      <c r="Q81">
        <v>3866094</v>
      </c>
      <c r="R81" t="s">
        <v>7320</v>
      </c>
      <c r="AC81" s="2" t="s">
        <v>5668</v>
      </c>
      <c r="AD81" s="2" t="s">
        <v>5660</v>
      </c>
      <c r="AE81" s="2" t="s">
        <v>5661</v>
      </c>
      <c r="AF81" s="3" t="s">
        <v>1193</v>
      </c>
      <c r="AH81" s="2" t="s">
        <v>4074</v>
      </c>
      <c r="AI81" s="2" t="s">
        <v>4068</v>
      </c>
      <c r="AJ81" s="2" t="s">
        <v>4069</v>
      </c>
      <c r="AK81" s="3" t="s">
        <v>453</v>
      </c>
      <c r="AN81" t="str">
        <f t="shared" si="1"/>
        <v/>
      </c>
      <c r="AO81" s="2" t="s">
        <v>3598</v>
      </c>
      <c r="AP81" s="2" t="s">
        <v>3591</v>
      </c>
      <c r="AQ81" s="2" t="s">
        <v>3592</v>
      </c>
      <c r="AR81" s="3" t="s">
        <v>3600</v>
      </c>
      <c r="AV81" t="s">
        <v>1934</v>
      </c>
      <c r="AW81" t="s">
        <v>1926</v>
      </c>
      <c r="AX81" t="s">
        <v>1927</v>
      </c>
      <c r="AY81" t="s">
        <v>395</v>
      </c>
      <c r="AZ81">
        <v>0</v>
      </c>
      <c r="BC81" t="s">
        <v>7850</v>
      </c>
    </row>
    <row r="82" spans="1:55" x14ac:dyDescent="0.25">
      <c r="A82">
        <v>1117</v>
      </c>
      <c r="B82">
        <v>4026346</v>
      </c>
      <c r="C82" t="s">
        <v>6520</v>
      </c>
      <c r="D82" t="s">
        <v>6521</v>
      </c>
      <c r="E82" t="s">
        <v>6522</v>
      </c>
      <c r="F82" t="s">
        <v>31</v>
      </c>
      <c r="G82" t="s">
        <v>31</v>
      </c>
      <c r="H82" t="s">
        <v>51</v>
      </c>
      <c r="I82" t="s">
        <v>77</v>
      </c>
      <c r="J82" t="s">
        <v>45</v>
      </c>
      <c r="K82">
        <v>0</v>
      </c>
      <c r="L82">
        <v>0</v>
      </c>
      <c r="M82">
        <v>4026346</v>
      </c>
      <c r="N82" t="s">
        <v>6520</v>
      </c>
      <c r="Q82">
        <v>2767159</v>
      </c>
      <c r="R82" t="s">
        <v>7370</v>
      </c>
      <c r="AC82" s="2" t="s">
        <v>1057</v>
      </c>
      <c r="AD82" s="2" t="s">
        <v>1049</v>
      </c>
      <c r="AE82" s="2" t="s">
        <v>1050</v>
      </c>
      <c r="AF82" s="3" t="s">
        <v>337</v>
      </c>
      <c r="AH82" s="2" t="s">
        <v>3188</v>
      </c>
      <c r="AI82" s="2" t="s">
        <v>3182</v>
      </c>
      <c r="AJ82" s="2" t="s">
        <v>3183</v>
      </c>
      <c r="AK82" s="3" t="s">
        <v>453</v>
      </c>
      <c r="AN82" t="str">
        <f t="shared" si="1"/>
        <v>2625907</v>
      </c>
      <c r="AO82" s="2" t="s">
        <v>4868</v>
      </c>
      <c r="AP82" s="2" t="s">
        <v>4860</v>
      </c>
      <c r="AQ82" s="2" t="s">
        <v>4861</v>
      </c>
      <c r="AR82" s="3" t="s">
        <v>3728</v>
      </c>
      <c r="AV82" t="s">
        <v>4195</v>
      </c>
      <c r="AW82" t="s">
        <v>4188</v>
      </c>
      <c r="AX82" t="s">
        <v>4189</v>
      </c>
      <c r="AY82" t="s">
        <v>453</v>
      </c>
      <c r="AZ82">
        <v>0</v>
      </c>
      <c r="BC82" t="s">
        <v>7782</v>
      </c>
    </row>
    <row r="83" spans="1:55" x14ac:dyDescent="0.25">
      <c r="A83">
        <v>1133</v>
      </c>
      <c r="B83">
        <v>3592755</v>
      </c>
      <c r="C83" t="s">
        <v>7428</v>
      </c>
      <c r="D83">
        <v>3592846</v>
      </c>
      <c r="E83" t="s">
        <v>124</v>
      </c>
      <c r="F83" t="s">
        <v>31</v>
      </c>
      <c r="G83" t="s">
        <v>31</v>
      </c>
      <c r="H83" t="s">
        <v>51</v>
      </c>
      <c r="I83" t="s">
        <v>77</v>
      </c>
      <c r="J83" t="s">
        <v>45</v>
      </c>
      <c r="K83">
        <v>0</v>
      </c>
      <c r="L83">
        <v>0</v>
      </c>
      <c r="M83">
        <v>3592755</v>
      </c>
      <c r="N83" t="s">
        <v>7428</v>
      </c>
      <c r="Q83">
        <v>2710895</v>
      </c>
      <c r="R83" t="s">
        <v>6476</v>
      </c>
      <c r="AC83" s="2" t="s">
        <v>570</v>
      </c>
      <c r="AD83" s="2" t="s">
        <v>563</v>
      </c>
      <c r="AE83" s="2" t="s">
        <v>564</v>
      </c>
      <c r="AF83" s="3" t="s">
        <v>675</v>
      </c>
      <c r="AH83" s="2" t="s">
        <v>838</v>
      </c>
      <c r="AI83" s="2" t="s">
        <v>830</v>
      </c>
      <c r="AJ83" s="2" t="s">
        <v>831</v>
      </c>
      <c r="AK83" s="3" t="s">
        <v>453</v>
      </c>
      <c r="AN83" t="str">
        <f t="shared" si="1"/>
        <v>2667809</v>
      </c>
      <c r="AO83" s="2" t="s">
        <v>1422</v>
      </c>
      <c r="AP83" s="2" t="s">
        <v>1414</v>
      </c>
      <c r="AQ83" s="2" t="s">
        <v>1415</v>
      </c>
      <c r="AR83" s="3" t="s">
        <v>1424</v>
      </c>
      <c r="AV83" t="s">
        <v>1975</v>
      </c>
      <c r="AW83" t="s">
        <v>1969</v>
      </c>
      <c r="AX83" t="s">
        <v>1970</v>
      </c>
      <c r="AY83" t="s">
        <v>453</v>
      </c>
      <c r="AZ83">
        <v>0</v>
      </c>
      <c r="BC83" t="s">
        <v>6254</v>
      </c>
    </row>
    <row r="84" spans="1:55" x14ac:dyDescent="0.25">
      <c r="A84">
        <v>1139</v>
      </c>
      <c r="B84">
        <v>3731826</v>
      </c>
      <c r="C84" t="s">
        <v>215</v>
      </c>
      <c r="D84">
        <v>3731829</v>
      </c>
      <c r="E84" t="s">
        <v>216</v>
      </c>
      <c r="F84" t="s">
        <v>31</v>
      </c>
      <c r="G84" t="s">
        <v>31</v>
      </c>
      <c r="H84" t="s">
        <v>51</v>
      </c>
      <c r="I84" t="s">
        <v>52</v>
      </c>
      <c r="J84" t="s">
        <v>45</v>
      </c>
      <c r="K84">
        <v>1</v>
      </c>
      <c r="L84">
        <v>0</v>
      </c>
      <c r="M84">
        <v>3731826</v>
      </c>
      <c r="N84" t="s">
        <v>215</v>
      </c>
      <c r="Q84">
        <v>3471073</v>
      </c>
      <c r="R84" t="s">
        <v>7389</v>
      </c>
      <c r="AC84" s="2" t="s">
        <v>1422</v>
      </c>
      <c r="AD84" s="2" t="s">
        <v>1414</v>
      </c>
      <c r="AE84" s="2" t="s">
        <v>1415</v>
      </c>
      <c r="AF84" s="3" t="s">
        <v>1424</v>
      </c>
      <c r="AH84" s="2" t="s">
        <v>4830</v>
      </c>
      <c r="AI84" s="2" t="s">
        <v>4823</v>
      </c>
      <c r="AJ84" s="2" t="s">
        <v>4824</v>
      </c>
      <c r="AK84" s="3" t="s">
        <v>453</v>
      </c>
      <c r="AN84" t="str">
        <f t="shared" si="1"/>
        <v/>
      </c>
      <c r="AO84" s="2" t="s">
        <v>1422</v>
      </c>
      <c r="AP84" s="2" t="s">
        <v>1414</v>
      </c>
      <c r="AQ84" s="2" t="s">
        <v>1415</v>
      </c>
      <c r="AR84" s="3" t="s">
        <v>1424</v>
      </c>
      <c r="AV84" t="s">
        <v>4539</v>
      </c>
      <c r="AW84" t="s">
        <v>4532</v>
      </c>
      <c r="AX84" t="s">
        <v>4533</v>
      </c>
      <c r="AY84" t="s">
        <v>395</v>
      </c>
      <c r="AZ84">
        <v>0</v>
      </c>
      <c r="BC84" t="s">
        <v>3247</v>
      </c>
    </row>
    <row r="85" spans="1:55" x14ac:dyDescent="0.25">
      <c r="A85">
        <v>1141</v>
      </c>
      <c r="B85">
        <v>3948543</v>
      </c>
      <c r="C85" t="s">
        <v>7432</v>
      </c>
      <c r="D85">
        <v>3948549</v>
      </c>
      <c r="E85" t="s">
        <v>7434</v>
      </c>
      <c r="F85" t="s">
        <v>31</v>
      </c>
      <c r="G85" t="s">
        <v>31</v>
      </c>
      <c r="H85" t="s">
        <v>51</v>
      </c>
      <c r="I85" t="s">
        <v>52</v>
      </c>
      <c r="J85" t="s">
        <v>45</v>
      </c>
      <c r="K85">
        <v>0</v>
      </c>
      <c r="L85">
        <v>0</v>
      </c>
      <c r="M85">
        <v>3948543</v>
      </c>
      <c r="N85" t="s">
        <v>7432</v>
      </c>
      <c r="Q85">
        <v>3988638</v>
      </c>
      <c r="R85" t="s">
        <v>6503</v>
      </c>
      <c r="AC85" s="2" t="s">
        <v>5733</v>
      </c>
      <c r="AD85" s="2" t="s">
        <v>5726</v>
      </c>
      <c r="AE85" s="2" t="s">
        <v>5727</v>
      </c>
      <c r="AF85" s="3"/>
      <c r="AH85" s="2" t="s">
        <v>570</v>
      </c>
      <c r="AI85" s="2" t="s">
        <v>563</v>
      </c>
      <c r="AJ85" s="2" t="s">
        <v>564</v>
      </c>
      <c r="AK85" s="3" t="s">
        <v>453</v>
      </c>
      <c r="AN85" t="str">
        <f t="shared" si="1"/>
        <v>2668425</v>
      </c>
      <c r="AO85" s="2" t="s">
        <v>405</v>
      </c>
      <c r="AP85" s="2" t="s">
        <v>397</v>
      </c>
      <c r="AQ85" s="2" t="s">
        <v>398</v>
      </c>
      <c r="AR85" s="3" t="s">
        <v>395</v>
      </c>
      <c r="AV85" t="s">
        <v>3894</v>
      </c>
      <c r="AW85" t="s">
        <v>3887</v>
      </c>
      <c r="AX85" t="s">
        <v>3888</v>
      </c>
      <c r="AY85" t="s">
        <v>395</v>
      </c>
      <c r="AZ85">
        <v>0</v>
      </c>
      <c r="BC85" t="s">
        <v>7399</v>
      </c>
    </row>
    <row r="86" spans="1:55" x14ac:dyDescent="0.25">
      <c r="A86">
        <v>1143</v>
      </c>
      <c r="B86">
        <v>3641597</v>
      </c>
      <c r="C86" t="s">
        <v>7442</v>
      </c>
      <c r="D86">
        <v>3641617</v>
      </c>
      <c r="E86" t="s">
        <v>7444</v>
      </c>
      <c r="F86" t="s">
        <v>31</v>
      </c>
      <c r="G86" t="s">
        <v>31</v>
      </c>
      <c r="H86" t="s">
        <v>51</v>
      </c>
      <c r="I86" t="s">
        <v>52</v>
      </c>
      <c r="J86" t="s">
        <v>45</v>
      </c>
      <c r="K86">
        <v>0</v>
      </c>
      <c r="L86">
        <v>0</v>
      </c>
      <c r="M86">
        <v>3641597</v>
      </c>
      <c r="N86" t="s">
        <v>7442</v>
      </c>
      <c r="Q86">
        <v>3308560</v>
      </c>
      <c r="R86" t="s">
        <v>7405</v>
      </c>
      <c r="AC86" s="2" t="s">
        <v>3787</v>
      </c>
      <c r="AD86" s="2" t="s">
        <v>3781</v>
      </c>
      <c r="AE86" s="2" t="s">
        <v>3782</v>
      </c>
      <c r="AF86" s="3" t="s">
        <v>675</v>
      </c>
      <c r="AH86" s="2" t="s">
        <v>3538</v>
      </c>
      <c r="AI86" s="2" t="s">
        <v>3531</v>
      </c>
      <c r="AJ86" s="2" t="s">
        <v>3532</v>
      </c>
      <c r="AK86" s="3" t="s">
        <v>453</v>
      </c>
      <c r="AN86" t="str">
        <f t="shared" si="1"/>
        <v>2672966</v>
      </c>
      <c r="AO86" s="2" t="s">
        <v>3504</v>
      </c>
      <c r="AP86" s="2" t="s">
        <v>3497</v>
      </c>
      <c r="AQ86" s="2" t="s">
        <v>3498</v>
      </c>
      <c r="AR86" s="3" t="s">
        <v>337</v>
      </c>
      <c r="AV86" t="s">
        <v>6097</v>
      </c>
      <c r="AW86" t="s">
        <v>6091</v>
      </c>
      <c r="AX86" t="s">
        <v>26</v>
      </c>
      <c r="AY86" t="s">
        <v>462</v>
      </c>
      <c r="AZ86">
        <v>1</v>
      </c>
      <c r="BC86" t="s">
        <v>7457</v>
      </c>
    </row>
    <row r="87" spans="1:55" x14ac:dyDescent="0.25">
      <c r="A87">
        <v>1153</v>
      </c>
      <c r="B87">
        <v>3074857</v>
      </c>
      <c r="C87" t="s">
        <v>7448</v>
      </c>
      <c r="D87">
        <v>3074873</v>
      </c>
      <c r="E87" t="s">
        <v>7449</v>
      </c>
      <c r="F87" t="s">
        <v>31</v>
      </c>
      <c r="G87" t="s">
        <v>31</v>
      </c>
      <c r="H87" t="s">
        <v>51</v>
      </c>
      <c r="I87" t="s">
        <v>77</v>
      </c>
      <c r="J87" t="s">
        <v>45</v>
      </c>
      <c r="K87">
        <v>0</v>
      </c>
      <c r="L87">
        <v>0</v>
      </c>
      <c r="M87">
        <v>3074857</v>
      </c>
      <c r="N87" t="s">
        <v>7448</v>
      </c>
      <c r="Q87">
        <v>2742109</v>
      </c>
      <c r="R87" t="s">
        <v>230</v>
      </c>
      <c r="AC87" s="2" t="s">
        <v>1549</v>
      </c>
      <c r="AD87" s="2" t="s">
        <v>1540</v>
      </c>
      <c r="AE87" s="2" t="s">
        <v>1541</v>
      </c>
      <c r="AF87" s="3" t="s">
        <v>337</v>
      </c>
      <c r="AH87" s="2" t="s">
        <v>3618</v>
      </c>
      <c r="AI87" s="2" t="s">
        <v>3611</v>
      </c>
      <c r="AJ87" s="2" t="s">
        <v>3612</v>
      </c>
      <c r="AK87" s="3" t="s">
        <v>3620</v>
      </c>
      <c r="AN87" t="str">
        <f t="shared" si="1"/>
        <v/>
      </c>
      <c r="AO87" s="2" t="s">
        <v>3504</v>
      </c>
      <c r="AP87" s="2" t="s">
        <v>3497</v>
      </c>
      <c r="AQ87" s="2" t="s">
        <v>3498</v>
      </c>
      <c r="AR87" s="3" t="s">
        <v>337</v>
      </c>
      <c r="AV87" t="s">
        <v>2033</v>
      </c>
      <c r="AW87" t="s">
        <v>2026</v>
      </c>
      <c r="AX87" t="s">
        <v>2027</v>
      </c>
      <c r="AY87" t="s">
        <v>2036</v>
      </c>
      <c r="AZ87">
        <v>0</v>
      </c>
      <c r="BC87" t="s">
        <v>78</v>
      </c>
    </row>
    <row r="88" spans="1:55" x14ac:dyDescent="0.25">
      <c r="A88">
        <v>1170</v>
      </c>
      <c r="B88">
        <v>3192725</v>
      </c>
      <c r="C88" t="s">
        <v>7457</v>
      </c>
      <c r="D88">
        <v>3192726</v>
      </c>
      <c r="E88" t="s">
        <v>7458</v>
      </c>
      <c r="F88" t="s">
        <v>31</v>
      </c>
      <c r="G88" t="s">
        <v>31</v>
      </c>
      <c r="H88" t="s">
        <v>51</v>
      </c>
      <c r="I88" t="s">
        <v>52</v>
      </c>
      <c r="J88" t="s">
        <v>45</v>
      </c>
      <c r="K88">
        <v>0</v>
      </c>
      <c r="L88">
        <v>0</v>
      </c>
      <c r="M88">
        <v>3192725</v>
      </c>
      <c r="N88" t="s">
        <v>7457</v>
      </c>
      <c r="Q88">
        <v>3745525</v>
      </c>
      <c r="R88" t="s">
        <v>7418</v>
      </c>
      <c r="AC88" s="2" t="s">
        <v>2518</v>
      </c>
      <c r="AD88" s="2" t="s">
        <v>2511</v>
      </c>
      <c r="AE88" s="2" t="s">
        <v>2512</v>
      </c>
      <c r="AF88" s="3" t="s">
        <v>2036</v>
      </c>
      <c r="AH88" s="2" t="s">
        <v>956</v>
      </c>
      <c r="AI88" s="2" t="s">
        <v>949</v>
      </c>
      <c r="AJ88" s="2" t="s">
        <v>950</v>
      </c>
      <c r="AK88" s="3" t="s">
        <v>1399</v>
      </c>
      <c r="AN88" t="str">
        <f t="shared" si="1"/>
        <v>2673594</v>
      </c>
      <c r="AO88" s="2" t="s">
        <v>1359</v>
      </c>
      <c r="AP88" s="2" t="s">
        <v>1352</v>
      </c>
      <c r="AQ88" s="2" t="s">
        <v>1353</v>
      </c>
      <c r="AR88" s="3" t="s">
        <v>337</v>
      </c>
      <c r="AV88" t="s">
        <v>3547</v>
      </c>
      <c r="AW88" t="s">
        <v>3540</v>
      </c>
      <c r="AX88" t="s">
        <v>3541</v>
      </c>
      <c r="AY88" t="s">
        <v>462</v>
      </c>
      <c r="AZ88">
        <v>0</v>
      </c>
      <c r="BC88" t="s">
        <v>8173</v>
      </c>
    </row>
    <row r="89" spans="1:55" x14ac:dyDescent="0.25">
      <c r="A89">
        <v>1181</v>
      </c>
      <c r="B89">
        <v>3628994</v>
      </c>
      <c r="C89" t="s">
        <v>7469</v>
      </c>
      <c r="D89">
        <v>3629009</v>
      </c>
      <c r="E89" t="s">
        <v>7471</v>
      </c>
      <c r="F89" t="s">
        <v>31</v>
      </c>
      <c r="G89" t="s">
        <v>31</v>
      </c>
      <c r="H89" t="s">
        <v>51</v>
      </c>
      <c r="I89" t="s">
        <v>52</v>
      </c>
      <c r="J89" t="s">
        <v>45</v>
      </c>
      <c r="K89">
        <v>0</v>
      </c>
      <c r="L89">
        <v>0</v>
      </c>
      <c r="M89">
        <v>3628994</v>
      </c>
      <c r="N89" t="s">
        <v>7469</v>
      </c>
      <c r="Q89">
        <v>3821377</v>
      </c>
      <c r="R89" t="s">
        <v>7423</v>
      </c>
      <c r="AC89" s="2" t="s">
        <v>1803</v>
      </c>
      <c r="AD89" s="2" t="s">
        <v>1796</v>
      </c>
      <c r="AE89" s="2" t="s">
        <v>1797</v>
      </c>
      <c r="AF89" s="3" t="s">
        <v>453</v>
      </c>
      <c r="AH89" s="2" t="s">
        <v>619</v>
      </c>
      <c r="AI89" s="2" t="s">
        <v>612</v>
      </c>
      <c r="AJ89" s="2" t="s">
        <v>613</v>
      </c>
      <c r="AK89" s="3" t="s">
        <v>622</v>
      </c>
      <c r="AN89" t="str">
        <f t="shared" si="1"/>
        <v/>
      </c>
      <c r="AO89" s="2" t="s">
        <v>1359</v>
      </c>
      <c r="AP89" s="2" t="s">
        <v>1352</v>
      </c>
      <c r="AQ89" s="2" t="s">
        <v>1353</v>
      </c>
      <c r="AR89" s="3" t="s">
        <v>337</v>
      </c>
      <c r="AV89" t="s">
        <v>5075</v>
      </c>
      <c r="AW89" t="s">
        <v>5068</v>
      </c>
      <c r="AX89" t="s">
        <v>5069</v>
      </c>
      <c r="AY89" t="s">
        <v>5077</v>
      </c>
      <c r="AZ89">
        <v>0</v>
      </c>
      <c r="BC89" t="s">
        <v>94</v>
      </c>
    </row>
    <row r="90" spans="1:55" x14ac:dyDescent="0.25">
      <c r="A90">
        <v>1215</v>
      </c>
      <c r="B90">
        <v>3924518</v>
      </c>
      <c r="C90" t="s">
        <v>6538</v>
      </c>
      <c r="D90">
        <v>3924519</v>
      </c>
      <c r="E90" t="s">
        <v>6540</v>
      </c>
      <c r="F90" t="s">
        <v>31</v>
      </c>
      <c r="G90" t="s">
        <v>31</v>
      </c>
      <c r="H90" t="s">
        <v>51</v>
      </c>
      <c r="I90" t="s">
        <v>52</v>
      </c>
      <c r="J90" t="s">
        <v>45</v>
      </c>
      <c r="K90">
        <v>0</v>
      </c>
      <c r="L90">
        <v>0</v>
      </c>
      <c r="M90">
        <v>3924518</v>
      </c>
      <c r="N90" t="s">
        <v>6538</v>
      </c>
      <c r="Q90">
        <v>4026346</v>
      </c>
      <c r="R90" t="s">
        <v>6520</v>
      </c>
      <c r="AC90" s="2" t="s">
        <v>1359</v>
      </c>
      <c r="AD90" s="2" t="s">
        <v>1352</v>
      </c>
      <c r="AE90" s="2" t="s">
        <v>1353</v>
      </c>
      <c r="AF90" s="3" t="s">
        <v>337</v>
      </c>
      <c r="AH90" s="2" t="s">
        <v>2659</v>
      </c>
      <c r="AI90" s="2" t="s">
        <v>2651</v>
      </c>
      <c r="AJ90" s="2" t="s">
        <v>2652</v>
      </c>
      <c r="AK90" s="3" t="s">
        <v>2661</v>
      </c>
      <c r="AN90" t="str">
        <f t="shared" si="1"/>
        <v>2673684</v>
      </c>
      <c r="AO90" s="2" t="s">
        <v>1641</v>
      </c>
      <c r="AP90" s="2" t="s">
        <v>1633</v>
      </c>
      <c r="AQ90" s="2" t="s">
        <v>1634</v>
      </c>
      <c r="AR90" s="3" t="s">
        <v>1644</v>
      </c>
      <c r="AV90" t="s">
        <v>1330</v>
      </c>
      <c r="AW90" t="s">
        <v>1323</v>
      </c>
      <c r="AX90" t="s">
        <v>1324</v>
      </c>
      <c r="AY90" t="s">
        <v>1459</v>
      </c>
      <c r="AZ90">
        <v>0</v>
      </c>
      <c r="BC90" t="s">
        <v>6743</v>
      </c>
    </row>
    <row r="91" spans="1:55" x14ac:dyDescent="0.25">
      <c r="A91">
        <v>1218</v>
      </c>
      <c r="B91">
        <v>3063577</v>
      </c>
      <c r="C91" t="s">
        <v>7482</v>
      </c>
      <c r="D91">
        <v>3063583</v>
      </c>
      <c r="E91" t="s">
        <v>7483</v>
      </c>
      <c r="F91" t="s">
        <v>31</v>
      </c>
      <c r="G91" t="s">
        <v>31</v>
      </c>
      <c r="H91" t="s">
        <v>51</v>
      </c>
      <c r="I91" t="s">
        <v>52</v>
      </c>
      <c r="J91" t="s">
        <v>45</v>
      </c>
      <c r="K91">
        <v>0</v>
      </c>
      <c r="L91">
        <v>0</v>
      </c>
      <c r="M91">
        <v>3063577</v>
      </c>
      <c r="N91" t="s">
        <v>7482</v>
      </c>
      <c r="Q91">
        <v>3592755</v>
      </c>
      <c r="R91" t="s">
        <v>7428</v>
      </c>
      <c r="AC91" s="2" t="s">
        <v>570</v>
      </c>
      <c r="AD91" s="2" t="s">
        <v>563</v>
      </c>
      <c r="AE91" s="2" t="s">
        <v>564</v>
      </c>
      <c r="AF91" s="3"/>
      <c r="AH91" s="2" t="s">
        <v>3217</v>
      </c>
      <c r="AI91" s="2" t="s">
        <v>3209</v>
      </c>
      <c r="AJ91" s="2" t="s">
        <v>3210</v>
      </c>
      <c r="AK91" s="3" t="s">
        <v>5502</v>
      </c>
      <c r="AN91" t="str">
        <f t="shared" si="1"/>
        <v/>
      </c>
      <c r="AO91" s="2" t="s">
        <v>1641</v>
      </c>
      <c r="AP91" s="2" t="s">
        <v>1633</v>
      </c>
      <c r="AQ91" s="2" t="s">
        <v>1634</v>
      </c>
      <c r="AR91" s="3" t="s">
        <v>1644</v>
      </c>
      <c r="AV91" t="s">
        <v>5053</v>
      </c>
      <c r="AW91" t="s">
        <v>5046</v>
      </c>
      <c r="AX91" t="s">
        <v>5047</v>
      </c>
      <c r="AY91" t="s">
        <v>395</v>
      </c>
      <c r="AZ91">
        <v>0</v>
      </c>
      <c r="BC91" t="s">
        <v>7918</v>
      </c>
    </row>
    <row r="92" spans="1:55" x14ac:dyDescent="0.25">
      <c r="A92">
        <v>1219</v>
      </c>
      <c r="B92">
        <v>2593838</v>
      </c>
      <c r="C92" t="s">
        <v>7486</v>
      </c>
      <c r="D92">
        <v>2593860</v>
      </c>
      <c r="E92" t="s">
        <v>7487</v>
      </c>
      <c r="F92" t="s">
        <v>31</v>
      </c>
      <c r="G92" t="s">
        <v>31</v>
      </c>
      <c r="H92" t="s">
        <v>51</v>
      </c>
      <c r="I92" t="s">
        <v>52</v>
      </c>
      <c r="J92" t="s">
        <v>45</v>
      </c>
      <c r="K92">
        <v>0</v>
      </c>
      <c r="L92">
        <v>0</v>
      </c>
      <c r="M92">
        <v>2593838</v>
      </c>
      <c r="N92" t="s">
        <v>7486</v>
      </c>
      <c r="Q92">
        <v>3731826</v>
      </c>
      <c r="R92" t="s">
        <v>215</v>
      </c>
      <c r="AC92" s="2" t="s">
        <v>709</v>
      </c>
      <c r="AD92" s="2" t="s">
        <v>701</v>
      </c>
      <c r="AE92" s="2" t="s">
        <v>702</v>
      </c>
      <c r="AF92" s="3" t="s">
        <v>459</v>
      </c>
      <c r="AH92" s="2" t="s">
        <v>2499</v>
      </c>
      <c r="AI92" s="2" t="s">
        <v>2492</v>
      </c>
      <c r="AJ92" s="2" t="s">
        <v>2493</v>
      </c>
      <c r="AK92" s="3" t="s">
        <v>395</v>
      </c>
      <c r="AN92" t="str">
        <f t="shared" si="1"/>
        <v/>
      </c>
      <c r="AO92" s="2" t="s">
        <v>1641</v>
      </c>
      <c r="AP92" s="2" t="s">
        <v>1633</v>
      </c>
      <c r="AQ92" s="2" t="s">
        <v>1634</v>
      </c>
      <c r="AR92" s="3" t="s">
        <v>1644</v>
      </c>
      <c r="AV92" t="s">
        <v>3635</v>
      </c>
      <c r="AW92" t="s">
        <v>3627</v>
      </c>
      <c r="AX92" t="s">
        <v>3628</v>
      </c>
      <c r="AY92" t="s">
        <v>3637</v>
      </c>
      <c r="AZ92">
        <v>0</v>
      </c>
      <c r="BC92" t="s">
        <v>7983</v>
      </c>
    </row>
    <row r="93" spans="1:55" x14ac:dyDescent="0.25">
      <c r="A93">
        <v>1250</v>
      </c>
      <c r="B93">
        <v>2783788</v>
      </c>
      <c r="C93" t="s">
        <v>6557</v>
      </c>
      <c r="D93" t="s">
        <v>6558</v>
      </c>
      <c r="E93" t="s">
        <v>6560</v>
      </c>
      <c r="F93" t="s">
        <v>31</v>
      </c>
      <c r="G93" t="s">
        <v>31</v>
      </c>
      <c r="H93" t="s">
        <v>51</v>
      </c>
      <c r="I93" t="s">
        <v>52</v>
      </c>
      <c r="J93" t="s">
        <v>45</v>
      </c>
      <c r="K93">
        <v>0</v>
      </c>
      <c r="L93">
        <v>0</v>
      </c>
      <c r="M93">
        <v>2783788</v>
      </c>
      <c r="N93" t="s">
        <v>6557</v>
      </c>
      <c r="Q93">
        <v>3948543</v>
      </c>
      <c r="R93" t="s">
        <v>7432</v>
      </c>
      <c r="AC93" s="2" t="s">
        <v>4085</v>
      </c>
      <c r="AD93" s="2" t="s">
        <v>4077</v>
      </c>
      <c r="AE93" s="2" t="s">
        <v>4078</v>
      </c>
      <c r="AF93" s="3"/>
      <c r="AH93" s="2" t="s">
        <v>5904</v>
      </c>
      <c r="AI93" s="2" t="s">
        <v>5897</v>
      </c>
      <c r="AJ93" s="2" t="s">
        <v>5898</v>
      </c>
      <c r="AK93" s="3" t="s">
        <v>395</v>
      </c>
      <c r="AN93" t="str">
        <f t="shared" si="1"/>
        <v>2675150</v>
      </c>
      <c r="AO93" s="2" t="s">
        <v>2820</v>
      </c>
      <c r="AP93" s="2" t="s">
        <v>2812</v>
      </c>
      <c r="AQ93" s="2" t="s">
        <v>2813</v>
      </c>
      <c r="AR93" s="3" t="s">
        <v>996</v>
      </c>
      <c r="AV93" t="s">
        <v>1985</v>
      </c>
      <c r="AW93" t="s">
        <v>1977</v>
      </c>
      <c r="AX93" t="s">
        <v>1978</v>
      </c>
      <c r="AY93" t="s">
        <v>395</v>
      </c>
      <c r="AZ93">
        <v>0</v>
      </c>
      <c r="BC93" t="s">
        <v>8031</v>
      </c>
    </row>
    <row r="94" spans="1:55" x14ac:dyDescent="0.25">
      <c r="A94">
        <v>1258</v>
      </c>
      <c r="B94">
        <v>3846065</v>
      </c>
      <c r="C94" t="s">
        <v>7490</v>
      </c>
      <c r="D94">
        <v>3846073</v>
      </c>
      <c r="E94" t="s">
        <v>7492</v>
      </c>
      <c r="F94" t="s">
        <v>31</v>
      </c>
      <c r="G94" t="s">
        <v>31</v>
      </c>
      <c r="H94" t="s">
        <v>51</v>
      </c>
      <c r="I94" t="s">
        <v>52</v>
      </c>
      <c r="J94" t="s">
        <v>45</v>
      </c>
      <c r="K94">
        <v>0</v>
      </c>
      <c r="L94">
        <v>0</v>
      </c>
      <c r="M94">
        <v>3846065</v>
      </c>
      <c r="N94" t="s">
        <v>7490</v>
      </c>
      <c r="Q94">
        <v>3641597</v>
      </c>
      <c r="R94" t="s">
        <v>7442</v>
      </c>
      <c r="AC94" s="2" t="s">
        <v>4312</v>
      </c>
      <c r="AD94" s="2" t="s">
        <v>4306</v>
      </c>
      <c r="AE94" s="2" t="s">
        <v>4307</v>
      </c>
      <c r="AF94" s="3"/>
      <c r="AH94" s="2" t="s">
        <v>5440</v>
      </c>
      <c r="AI94" s="2" t="s">
        <v>5433</v>
      </c>
      <c r="AJ94" s="2" t="s">
        <v>5434</v>
      </c>
      <c r="AK94" s="3" t="s">
        <v>395</v>
      </c>
      <c r="AN94" t="str">
        <f t="shared" si="1"/>
        <v/>
      </c>
      <c r="AO94" s="2" t="s">
        <v>2820</v>
      </c>
      <c r="AP94" s="2" t="s">
        <v>2812</v>
      </c>
      <c r="AQ94" s="2" t="s">
        <v>2813</v>
      </c>
      <c r="AR94" s="3" t="s">
        <v>2823</v>
      </c>
      <c r="AV94" t="s">
        <v>5961</v>
      </c>
      <c r="AW94" t="s">
        <v>5953</v>
      </c>
      <c r="AX94" t="s">
        <v>5954</v>
      </c>
      <c r="AY94" t="s">
        <v>453</v>
      </c>
      <c r="AZ94">
        <v>0</v>
      </c>
      <c r="BC94" t="s">
        <v>8227</v>
      </c>
    </row>
    <row r="95" spans="1:55" x14ac:dyDescent="0.25">
      <c r="A95">
        <v>1270</v>
      </c>
      <c r="B95">
        <v>3947011</v>
      </c>
      <c r="C95" t="s">
        <v>7500</v>
      </c>
      <c r="D95">
        <v>3947013</v>
      </c>
      <c r="E95" t="s">
        <v>7501</v>
      </c>
      <c r="F95" t="s">
        <v>31</v>
      </c>
      <c r="G95" t="s">
        <v>31</v>
      </c>
      <c r="H95" t="s">
        <v>51</v>
      </c>
      <c r="I95" t="s">
        <v>52</v>
      </c>
      <c r="J95" t="s">
        <v>45</v>
      </c>
      <c r="K95">
        <v>0</v>
      </c>
      <c r="L95">
        <v>0</v>
      </c>
      <c r="M95">
        <v>3947011</v>
      </c>
      <c r="N95" t="s">
        <v>7500</v>
      </c>
      <c r="Q95">
        <v>3074857</v>
      </c>
      <c r="R95" t="s">
        <v>7448</v>
      </c>
      <c r="AC95" s="2" t="s">
        <v>5440</v>
      </c>
      <c r="AD95" s="2" t="s">
        <v>5433</v>
      </c>
      <c r="AE95" s="2" t="s">
        <v>5434</v>
      </c>
      <c r="AF95" s="3" t="s">
        <v>1506</v>
      </c>
      <c r="AH95" s="2" t="s">
        <v>2782</v>
      </c>
      <c r="AI95" s="2" t="s">
        <v>2777</v>
      </c>
      <c r="AJ95" s="2" t="s">
        <v>2778</v>
      </c>
      <c r="AK95" s="3" t="s">
        <v>395</v>
      </c>
      <c r="AN95" t="str">
        <f t="shared" si="1"/>
        <v>2680298</v>
      </c>
      <c r="AO95" s="2" t="s">
        <v>2202</v>
      </c>
      <c r="AP95" s="2" t="s">
        <v>2194</v>
      </c>
      <c r="AQ95" s="2" t="s">
        <v>2195</v>
      </c>
      <c r="AR95" s="3" t="s">
        <v>459</v>
      </c>
      <c r="AV95" t="s">
        <v>1191</v>
      </c>
      <c r="AW95" t="s">
        <v>1183</v>
      </c>
      <c r="AX95" t="s">
        <v>1184</v>
      </c>
      <c r="AY95" t="s">
        <v>1193</v>
      </c>
      <c r="AZ95">
        <v>0</v>
      </c>
      <c r="BC95" t="s">
        <v>1036</v>
      </c>
    </row>
    <row r="96" spans="1:55" x14ac:dyDescent="0.25">
      <c r="A96">
        <v>1271</v>
      </c>
      <c r="B96">
        <v>3434193</v>
      </c>
      <c r="C96" t="s">
        <v>7504</v>
      </c>
      <c r="D96">
        <v>3434194</v>
      </c>
      <c r="E96" t="s">
        <v>7505</v>
      </c>
      <c r="F96" t="s">
        <v>31</v>
      </c>
      <c r="G96" t="s">
        <v>31</v>
      </c>
      <c r="H96" t="s">
        <v>51</v>
      </c>
      <c r="I96" t="s">
        <v>52</v>
      </c>
      <c r="J96" t="s">
        <v>45</v>
      </c>
      <c r="K96">
        <v>0</v>
      </c>
      <c r="L96">
        <v>0</v>
      </c>
      <c r="M96">
        <v>3434193</v>
      </c>
      <c r="N96" t="s">
        <v>7504</v>
      </c>
      <c r="Q96">
        <v>3192725</v>
      </c>
      <c r="R96" t="s">
        <v>7457</v>
      </c>
      <c r="AC96" s="2" t="s">
        <v>1024</v>
      </c>
      <c r="AD96" s="2" t="s">
        <v>1018</v>
      </c>
      <c r="AE96" s="2" t="s">
        <v>1019</v>
      </c>
      <c r="AF96" s="3"/>
      <c r="AH96" s="2" t="s">
        <v>579</v>
      </c>
      <c r="AI96" s="2" t="s">
        <v>572</v>
      </c>
      <c r="AJ96" s="2" t="s">
        <v>573</v>
      </c>
      <c r="AK96" s="3" t="s">
        <v>395</v>
      </c>
      <c r="AN96" t="str">
        <f t="shared" si="1"/>
        <v>2681753</v>
      </c>
      <c r="AO96" s="2" t="s">
        <v>5440</v>
      </c>
      <c r="AP96" s="2" t="s">
        <v>5433</v>
      </c>
      <c r="AQ96" s="2" t="s">
        <v>5434</v>
      </c>
      <c r="AR96" s="3" t="s">
        <v>395</v>
      </c>
      <c r="AV96" t="s">
        <v>5086</v>
      </c>
      <c r="AW96" t="s">
        <v>5078</v>
      </c>
      <c r="AX96" t="s">
        <v>5079</v>
      </c>
      <c r="AY96" t="s">
        <v>675</v>
      </c>
      <c r="AZ96">
        <v>0</v>
      </c>
      <c r="BC96" t="s">
        <v>6565</v>
      </c>
    </row>
    <row r="97" spans="1:55" x14ac:dyDescent="0.25">
      <c r="A97">
        <v>1314</v>
      </c>
      <c r="B97">
        <v>3894765</v>
      </c>
      <c r="C97" t="s">
        <v>7533</v>
      </c>
      <c r="D97">
        <v>3894784</v>
      </c>
      <c r="E97" t="s">
        <v>7534</v>
      </c>
      <c r="F97" t="s">
        <v>31</v>
      </c>
      <c r="G97" t="s">
        <v>31</v>
      </c>
      <c r="H97" t="s">
        <v>51</v>
      </c>
      <c r="I97" t="s">
        <v>52</v>
      </c>
      <c r="J97" t="s">
        <v>45</v>
      </c>
      <c r="K97">
        <v>0</v>
      </c>
      <c r="L97">
        <v>0</v>
      </c>
      <c r="M97">
        <v>3894765</v>
      </c>
      <c r="N97" t="s">
        <v>7533</v>
      </c>
      <c r="Q97">
        <v>3628994</v>
      </c>
      <c r="R97" t="s">
        <v>7469</v>
      </c>
      <c r="AC97" s="2" t="s">
        <v>2393</v>
      </c>
      <c r="AD97" s="2" t="s">
        <v>2385</v>
      </c>
      <c r="AE97" s="2" t="s">
        <v>2386</v>
      </c>
      <c r="AF97" s="3" t="s">
        <v>813</v>
      </c>
      <c r="AH97" s="2" t="s">
        <v>405</v>
      </c>
      <c r="AI97" s="2" t="s">
        <v>397</v>
      </c>
      <c r="AJ97" s="2" t="s">
        <v>398</v>
      </c>
      <c r="AK97" s="3" t="s">
        <v>395</v>
      </c>
      <c r="AN97" t="str">
        <f t="shared" si="1"/>
        <v/>
      </c>
      <c r="AO97" s="2" t="s">
        <v>5440</v>
      </c>
      <c r="AP97" s="2" t="s">
        <v>5433</v>
      </c>
      <c r="AQ97" s="2" t="s">
        <v>5434</v>
      </c>
      <c r="AR97" s="3" t="s">
        <v>395</v>
      </c>
      <c r="AV97" t="s">
        <v>709</v>
      </c>
      <c r="AW97" t="s">
        <v>701</v>
      </c>
      <c r="AX97" t="s">
        <v>702</v>
      </c>
      <c r="AY97" t="s">
        <v>996</v>
      </c>
      <c r="AZ97">
        <v>0</v>
      </c>
      <c r="BC97" t="s">
        <v>8133</v>
      </c>
    </row>
    <row r="98" spans="1:55" x14ac:dyDescent="0.25">
      <c r="A98">
        <v>1361</v>
      </c>
      <c r="B98">
        <v>2490324</v>
      </c>
      <c r="C98" t="s">
        <v>7545</v>
      </c>
      <c r="D98">
        <v>2490333</v>
      </c>
      <c r="E98" t="s">
        <v>7546</v>
      </c>
      <c r="F98" t="s">
        <v>31</v>
      </c>
      <c r="G98" t="s">
        <v>31</v>
      </c>
      <c r="H98" t="s">
        <v>51</v>
      </c>
      <c r="I98" t="s">
        <v>77</v>
      </c>
      <c r="J98" t="s">
        <v>45</v>
      </c>
      <c r="K98">
        <v>0</v>
      </c>
      <c r="L98">
        <v>0</v>
      </c>
      <c r="M98">
        <v>2490324</v>
      </c>
      <c r="N98" t="s">
        <v>7545</v>
      </c>
      <c r="Q98">
        <v>3924518</v>
      </c>
      <c r="R98" t="s">
        <v>6538</v>
      </c>
      <c r="AC98" s="2" t="s">
        <v>393</v>
      </c>
      <c r="AD98" s="2" t="s">
        <v>388</v>
      </c>
      <c r="AE98" s="2" t="s">
        <v>389</v>
      </c>
      <c r="AF98" s="3" t="s">
        <v>1144</v>
      </c>
      <c r="AH98" s="2" t="s">
        <v>5440</v>
      </c>
      <c r="AI98" s="2" t="s">
        <v>5433</v>
      </c>
      <c r="AJ98" s="2" t="s">
        <v>5434</v>
      </c>
      <c r="AK98" s="3" t="s">
        <v>395</v>
      </c>
      <c r="AN98" t="str">
        <f t="shared" si="1"/>
        <v/>
      </c>
      <c r="AO98" s="2" t="s">
        <v>5440</v>
      </c>
      <c r="AP98" s="2" t="s">
        <v>5433</v>
      </c>
      <c r="AQ98" s="2" t="s">
        <v>5434</v>
      </c>
      <c r="AR98" s="3" t="s">
        <v>1506</v>
      </c>
      <c r="AV98" t="s">
        <v>416</v>
      </c>
      <c r="AW98" t="s">
        <v>409</v>
      </c>
      <c r="AX98" t="s">
        <v>410</v>
      </c>
      <c r="AY98" t="s">
        <v>462</v>
      </c>
      <c r="AZ98">
        <v>0</v>
      </c>
      <c r="BC98" t="s">
        <v>4364</v>
      </c>
    </row>
    <row r="99" spans="1:55" x14ac:dyDescent="0.25">
      <c r="A99">
        <v>1378</v>
      </c>
      <c r="B99">
        <v>2901552</v>
      </c>
      <c r="C99" t="s">
        <v>45</v>
      </c>
      <c r="D99">
        <v>2901553</v>
      </c>
      <c r="E99" t="s">
        <v>45</v>
      </c>
      <c r="F99" t="s">
        <v>31</v>
      </c>
      <c r="G99" t="s">
        <v>31</v>
      </c>
      <c r="H99" t="s">
        <v>51</v>
      </c>
      <c r="I99" t="s">
        <v>52</v>
      </c>
      <c r="J99" t="s">
        <v>45</v>
      </c>
      <c r="K99">
        <v>0</v>
      </c>
      <c r="L99">
        <v>0</v>
      </c>
      <c r="M99">
        <v>2901552</v>
      </c>
      <c r="N99" t="s">
        <v>45</v>
      </c>
      <c r="Q99">
        <v>3063577</v>
      </c>
      <c r="R99" t="s">
        <v>7482</v>
      </c>
      <c r="AC99" s="2" t="s">
        <v>5772</v>
      </c>
      <c r="AD99" s="2" t="s">
        <v>5766</v>
      </c>
      <c r="AE99" s="2" t="s">
        <v>5767</v>
      </c>
      <c r="AF99" s="3"/>
      <c r="AH99" s="2" t="s">
        <v>4404</v>
      </c>
      <c r="AI99" s="2" t="s">
        <v>4396</v>
      </c>
      <c r="AJ99" s="2" t="s">
        <v>4397</v>
      </c>
      <c r="AK99" s="3" t="s">
        <v>395</v>
      </c>
      <c r="AN99" t="str">
        <f t="shared" si="1"/>
        <v>2685908</v>
      </c>
      <c r="AO99" s="2" t="s">
        <v>5681</v>
      </c>
      <c r="AP99" s="2" t="s">
        <v>5675</v>
      </c>
      <c r="AQ99" s="2" t="s">
        <v>5676</v>
      </c>
      <c r="AR99" s="3" t="s">
        <v>675</v>
      </c>
      <c r="AV99" t="s">
        <v>2995</v>
      </c>
      <c r="AW99" t="s">
        <v>2991</v>
      </c>
      <c r="AX99" t="s">
        <v>2992</v>
      </c>
      <c r="AY99" t="s">
        <v>2124</v>
      </c>
      <c r="AZ99">
        <v>0</v>
      </c>
      <c r="BC99" t="s">
        <v>7525</v>
      </c>
    </row>
    <row r="100" spans="1:55" x14ac:dyDescent="0.25">
      <c r="A100">
        <v>1379</v>
      </c>
      <c r="B100">
        <v>3430776</v>
      </c>
      <c r="C100" t="s">
        <v>988</v>
      </c>
      <c r="D100">
        <v>3430778</v>
      </c>
      <c r="E100" t="s">
        <v>7556</v>
      </c>
      <c r="F100" t="s">
        <v>31</v>
      </c>
      <c r="G100" t="s">
        <v>31</v>
      </c>
      <c r="H100" t="s">
        <v>51</v>
      </c>
      <c r="I100" t="s">
        <v>52</v>
      </c>
      <c r="J100" t="s">
        <v>45</v>
      </c>
      <c r="K100">
        <v>1</v>
      </c>
      <c r="L100">
        <v>1</v>
      </c>
      <c r="M100">
        <v>3430776</v>
      </c>
      <c r="N100" t="s">
        <v>988</v>
      </c>
      <c r="Q100">
        <v>2593838</v>
      </c>
      <c r="R100" t="s">
        <v>7486</v>
      </c>
      <c r="AC100" s="2" t="s">
        <v>4404</v>
      </c>
      <c r="AD100" s="2" t="s">
        <v>4396</v>
      </c>
      <c r="AE100" s="2" t="s">
        <v>4397</v>
      </c>
      <c r="AF100" s="3" t="s">
        <v>395</v>
      </c>
      <c r="AH100" s="2" t="s">
        <v>1504</v>
      </c>
      <c r="AI100" s="2" t="s">
        <v>1497</v>
      </c>
      <c r="AJ100" s="2" t="s">
        <v>1498</v>
      </c>
      <c r="AK100" s="3" t="s">
        <v>395</v>
      </c>
      <c r="AN100" t="str">
        <f t="shared" si="1"/>
        <v>2692319</v>
      </c>
      <c r="AO100" s="2" t="s">
        <v>5510</v>
      </c>
      <c r="AP100" s="2" t="s">
        <v>5503</v>
      </c>
      <c r="AQ100" s="2" t="s">
        <v>5504</v>
      </c>
      <c r="AR100" s="3" t="s">
        <v>337</v>
      </c>
      <c r="AV100" t="s">
        <v>763</v>
      </c>
      <c r="AW100" t="s">
        <v>754</v>
      </c>
      <c r="AX100" t="s">
        <v>755</v>
      </c>
      <c r="AY100" t="s">
        <v>337</v>
      </c>
      <c r="AZ100">
        <v>0</v>
      </c>
      <c r="BC100" t="s">
        <v>7842</v>
      </c>
    </row>
    <row r="101" spans="1:55" x14ac:dyDescent="0.25">
      <c r="A101">
        <v>1393</v>
      </c>
      <c r="B101">
        <v>2916825</v>
      </c>
      <c r="C101" t="s">
        <v>7560</v>
      </c>
      <c r="D101" t="s">
        <v>7561</v>
      </c>
      <c r="E101" t="s">
        <v>7562</v>
      </c>
      <c r="F101" t="s">
        <v>31</v>
      </c>
      <c r="G101" t="s">
        <v>31</v>
      </c>
      <c r="H101" t="s">
        <v>51</v>
      </c>
      <c r="I101" t="s">
        <v>77</v>
      </c>
      <c r="J101" t="s">
        <v>45</v>
      </c>
      <c r="K101">
        <v>0</v>
      </c>
      <c r="L101">
        <v>0</v>
      </c>
      <c r="M101">
        <v>2916825</v>
      </c>
      <c r="N101" t="s">
        <v>7560</v>
      </c>
      <c r="Q101">
        <v>2783788</v>
      </c>
      <c r="R101" t="s">
        <v>6557</v>
      </c>
      <c r="AC101" s="2" t="s">
        <v>1888</v>
      </c>
      <c r="AD101" s="2" t="s">
        <v>1882</v>
      </c>
      <c r="AE101" s="2" t="s">
        <v>1883</v>
      </c>
      <c r="AF101" s="3" t="s">
        <v>1644</v>
      </c>
      <c r="AH101" s="2" t="s">
        <v>1880</v>
      </c>
      <c r="AI101" s="2" t="s">
        <v>1871</v>
      </c>
      <c r="AJ101" s="2" t="s">
        <v>1872</v>
      </c>
      <c r="AK101" s="3" t="s">
        <v>395</v>
      </c>
      <c r="AN101" t="str">
        <f t="shared" si="1"/>
        <v>2694314</v>
      </c>
      <c r="AO101" s="2" t="s">
        <v>5580</v>
      </c>
      <c r="AP101" s="2" t="s">
        <v>5574</v>
      </c>
      <c r="AQ101" s="2" t="s">
        <v>99</v>
      </c>
      <c r="AR101" s="3" t="s">
        <v>459</v>
      </c>
      <c r="AV101" t="s">
        <v>4830</v>
      </c>
      <c r="AW101" t="s">
        <v>4823</v>
      </c>
      <c r="AX101" t="s">
        <v>4824</v>
      </c>
      <c r="AY101" t="s">
        <v>453</v>
      </c>
      <c r="AZ101">
        <v>0</v>
      </c>
      <c r="BC101" t="s">
        <v>7906</v>
      </c>
    </row>
    <row r="102" spans="1:55" x14ac:dyDescent="0.25">
      <c r="A102">
        <v>1412</v>
      </c>
      <c r="B102">
        <v>2499234</v>
      </c>
      <c r="C102" t="s">
        <v>7566</v>
      </c>
      <c r="D102">
        <v>2499235</v>
      </c>
      <c r="E102" t="s">
        <v>7568</v>
      </c>
      <c r="F102" t="s">
        <v>31</v>
      </c>
      <c r="G102" t="s">
        <v>31</v>
      </c>
      <c r="H102" t="s">
        <v>51</v>
      </c>
      <c r="I102" t="s">
        <v>52</v>
      </c>
      <c r="J102" t="s">
        <v>45</v>
      </c>
      <c r="K102">
        <v>0</v>
      </c>
      <c r="L102">
        <v>0</v>
      </c>
      <c r="M102">
        <v>2499234</v>
      </c>
      <c r="N102" t="s">
        <v>7566</v>
      </c>
      <c r="Q102">
        <v>3846065</v>
      </c>
      <c r="R102" t="s">
        <v>7490</v>
      </c>
      <c r="AC102" s="2" t="s">
        <v>4413</v>
      </c>
      <c r="AD102" s="2" t="s">
        <v>4406</v>
      </c>
      <c r="AE102" s="2" t="s">
        <v>4407</v>
      </c>
      <c r="AF102" s="3" t="s">
        <v>801</v>
      </c>
      <c r="AH102" s="2" t="s">
        <v>4423</v>
      </c>
      <c r="AI102" s="2" t="s">
        <v>4415</v>
      </c>
      <c r="AJ102" s="2" t="s">
        <v>4416</v>
      </c>
      <c r="AK102" s="3" t="s">
        <v>395</v>
      </c>
      <c r="AN102" t="str">
        <f t="shared" si="1"/>
        <v>2706864</v>
      </c>
      <c r="AO102" s="2" t="s">
        <v>2075</v>
      </c>
      <c r="AP102" s="2" t="s">
        <v>2067</v>
      </c>
      <c r="AQ102" s="2" t="s">
        <v>2068</v>
      </c>
      <c r="AR102" s="3" t="s">
        <v>337</v>
      </c>
      <c r="AV102" t="s">
        <v>5816</v>
      </c>
      <c r="AW102" t="s">
        <v>5808</v>
      </c>
      <c r="AX102" t="s">
        <v>5809</v>
      </c>
      <c r="AY102" t="s">
        <v>395</v>
      </c>
      <c r="AZ102">
        <v>0</v>
      </c>
      <c r="BC102" t="s">
        <v>7739</v>
      </c>
    </row>
    <row r="103" spans="1:55" x14ac:dyDescent="0.25">
      <c r="A103">
        <v>1465</v>
      </c>
      <c r="B103">
        <v>2995589</v>
      </c>
      <c r="C103" t="s">
        <v>6589</v>
      </c>
      <c r="D103">
        <v>2995590</v>
      </c>
      <c r="E103" t="s">
        <v>6590</v>
      </c>
      <c r="F103" t="s">
        <v>31</v>
      </c>
      <c r="G103" t="s">
        <v>31</v>
      </c>
      <c r="H103" t="s">
        <v>51</v>
      </c>
      <c r="I103" t="s">
        <v>52</v>
      </c>
      <c r="J103" t="s">
        <v>45</v>
      </c>
      <c r="K103">
        <v>0</v>
      </c>
      <c r="L103">
        <v>0</v>
      </c>
      <c r="M103">
        <v>2995589</v>
      </c>
      <c r="N103" t="s">
        <v>6589</v>
      </c>
      <c r="Q103">
        <v>3947011</v>
      </c>
      <c r="R103" t="s">
        <v>7500</v>
      </c>
      <c r="AC103" s="2" t="s">
        <v>2016</v>
      </c>
      <c r="AD103" s="2" t="s">
        <v>2009</v>
      </c>
      <c r="AE103" s="2" t="s">
        <v>2010</v>
      </c>
      <c r="AF103" s="3"/>
      <c r="AH103" s="2" t="s">
        <v>570</v>
      </c>
      <c r="AI103" s="2" t="s">
        <v>563</v>
      </c>
      <c r="AJ103" s="2" t="s">
        <v>564</v>
      </c>
      <c r="AK103" s="3" t="s">
        <v>395</v>
      </c>
      <c r="AN103" t="str">
        <f t="shared" si="1"/>
        <v>2713192</v>
      </c>
      <c r="AO103" s="2" t="s">
        <v>5053</v>
      </c>
      <c r="AP103" s="2" t="s">
        <v>5046</v>
      </c>
      <c r="AQ103" s="2" t="s">
        <v>5047</v>
      </c>
      <c r="AR103" s="3" t="s">
        <v>395</v>
      </c>
      <c r="AV103" t="s">
        <v>6106</v>
      </c>
      <c r="AW103" t="s">
        <v>6099</v>
      </c>
      <c r="AX103" t="s">
        <v>6100</v>
      </c>
      <c r="AY103" t="s">
        <v>395</v>
      </c>
      <c r="AZ103">
        <v>0</v>
      </c>
      <c r="BC103" t="s">
        <v>7549</v>
      </c>
    </row>
    <row r="104" spans="1:55" x14ac:dyDescent="0.25">
      <c r="A104">
        <v>1488</v>
      </c>
      <c r="B104">
        <v>3569285</v>
      </c>
      <c r="C104" t="s">
        <v>6597</v>
      </c>
      <c r="D104">
        <v>3569318</v>
      </c>
      <c r="E104" t="s">
        <v>6598</v>
      </c>
      <c r="F104" t="s">
        <v>31</v>
      </c>
      <c r="G104" t="s">
        <v>31</v>
      </c>
      <c r="H104" t="s">
        <v>51</v>
      </c>
      <c r="I104" t="s">
        <v>52</v>
      </c>
      <c r="J104" t="s">
        <v>45</v>
      </c>
      <c r="K104">
        <v>0</v>
      </c>
      <c r="L104">
        <v>0</v>
      </c>
      <c r="M104">
        <v>3569285</v>
      </c>
      <c r="N104" t="s">
        <v>6597</v>
      </c>
      <c r="Q104">
        <v>3434193</v>
      </c>
      <c r="R104" t="s">
        <v>7504</v>
      </c>
      <c r="AC104" s="2" t="s">
        <v>3642</v>
      </c>
      <c r="AD104" s="2" t="s">
        <v>3638</v>
      </c>
      <c r="AE104" s="2" t="s">
        <v>3639</v>
      </c>
      <c r="AF104" s="3"/>
      <c r="AH104" s="2" t="s">
        <v>1168</v>
      </c>
      <c r="AI104" s="2" t="s">
        <v>1161</v>
      </c>
      <c r="AJ104" s="2" t="s">
        <v>1162</v>
      </c>
      <c r="AK104" s="3" t="s">
        <v>395</v>
      </c>
      <c r="AN104" t="str">
        <f t="shared" si="1"/>
        <v/>
      </c>
      <c r="AO104" s="2" t="s">
        <v>5053</v>
      </c>
      <c r="AP104" s="2" t="s">
        <v>5046</v>
      </c>
      <c r="AQ104" s="2" t="s">
        <v>5047</v>
      </c>
      <c r="AR104" s="3" t="s">
        <v>395</v>
      </c>
      <c r="AV104" t="s">
        <v>3014</v>
      </c>
      <c r="AW104" t="s">
        <v>3006</v>
      </c>
      <c r="AX104" t="s">
        <v>3007</v>
      </c>
      <c r="AY104" t="s">
        <v>462</v>
      </c>
      <c r="AZ104">
        <v>0</v>
      </c>
      <c r="BC104" t="s">
        <v>7263</v>
      </c>
    </row>
    <row r="105" spans="1:55" x14ac:dyDescent="0.25">
      <c r="A105">
        <v>1492</v>
      </c>
      <c r="B105">
        <v>2719656</v>
      </c>
      <c r="C105" t="s">
        <v>3247</v>
      </c>
      <c r="D105">
        <v>2719662</v>
      </c>
      <c r="E105" t="s">
        <v>6602</v>
      </c>
      <c r="F105" t="s">
        <v>31</v>
      </c>
      <c r="G105" t="s">
        <v>31</v>
      </c>
      <c r="H105" t="s">
        <v>51</v>
      </c>
      <c r="I105" t="s">
        <v>52</v>
      </c>
      <c r="J105" t="s">
        <v>45</v>
      </c>
      <c r="K105">
        <v>1</v>
      </c>
      <c r="L105">
        <v>0</v>
      </c>
      <c r="M105">
        <v>2719656</v>
      </c>
      <c r="N105" t="s">
        <v>3247</v>
      </c>
      <c r="Q105">
        <v>3894765</v>
      </c>
      <c r="R105" t="s">
        <v>7533</v>
      </c>
      <c r="AC105" s="2" t="s">
        <v>1504</v>
      </c>
      <c r="AD105" s="2" t="s">
        <v>1497</v>
      </c>
      <c r="AE105" s="2" t="s">
        <v>1498</v>
      </c>
      <c r="AF105" s="3" t="s">
        <v>395</v>
      </c>
      <c r="AH105" s="2" t="s">
        <v>3567</v>
      </c>
      <c r="AI105" s="2" t="s">
        <v>3560</v>
      </c>
      <c r="AJ105" s="2" t="s">
        <v>3561</v>
      </c>
      <c r="AK105" s="3" t="s">
        <v>395</v>
      </c>
      <c r="AN105" t="str">
        <f t="shared" si="1"/>
        <v>2715076</v>
      </c>
      <c r="AO105" s="2" t="s">
        <v>3787</v>
      </c>
      <c r="AP105" s="2" t="s">
        <v>3781</v>
      </c>
      <c r="AQ105" s="2" t="s">
        <v>3782</v>
      </c>
      <c r="AR105" s="3" t="s">
        <v>675</v>
      </c>
      <c r="AV105" t="s">
        <v>5208</v>
      </c>
      <c r="AW105" t="s">
        <v>5201</v>
      </c>
      <c r="AX105" t="s">
        <v>5202</v>
      </c>
      <c r="AY105" t="s">
        <v>1144</v>
      </c>
      <c r="AZ105">
        <v>0</v>
      </c>
      <c r="BC105" t="s">
        <v>6760</v>
      </c>
    </row>
    <row r="106" spans="1:55" x14ac:dyDescent="0.25">
      <c r="A106">
        <v>1510</v>
      </c>
      <c r="B106">
        <v>2332767</v>
      </c>
      <c r="C106" t="s">
        <v>7599</v>
      </c>
      <c r="D106">
        <v>2332769</v>
      </c>
      <c r="E106" t="s">
        <v>7601</v>
      </c>
      <c r="F106" t="s">
        <v>31</v>
      </c>
      <c r="G106" t="s">
        <v>31</v>
      </c>
      <c r="H106" t="s">
        <v>51</v>
      </c>
      <c r="I106" t="s">
        <v>52</v>
      </c>
      <c r="J106" t="s">
        <v>45</v>
      </c>
      <c r="K106">
        <v>0</v>
      </c>
      <c r="L106">
        <v>0</v>
      </c>
      <c r="M106">
        <v>2332767</v>
      </c>
      <c r="N106" t="s">
        <v>7599</v>
      </c>
      <c r="Q106">
        <v>2490324</v>
      </c>
      <c r="R106" t="s">
        <v>7545</v>
      </c>
      <c r="AC106" s="2" t="s">
        <v>2574</v>
      </c>
      <c r="AD106" s="2" t="s">
        <v>2566</v>
      </c>
      <c r="AE106" s="2" t="s">
        <v>2567</v>
      </c>
      <c r="AF106" s="3" t="s">
        <v>459</v>
      </c>
      <c r="AH106" s="2" t="s">
        <v>1516</v>
      </c>
      <c r="AI106" s="2" t="s">
        <v>1509</v>
      </c>
      <c r="AJ106" s="2" t="s">
        <v>128</v>
      </c>
      <c r="AK106" s="3" t="s">
        <v>395</v>
      </c>
      <c r="AN106" t="str">
        <f t="shared" si="1"/>
        <v>2733287</v>
      </c>
      <c r="AO106" s="2" t="s">
        <v>3746</v>
      </c>
      <c r="AP106" s="2" t="s">
        <v>3738</v>
      </c>
      <c r="AQ106" s="2" t="s">
        <v>3739</v>
      </c>
      <c r="AR106" s="3" t="s">
        <v>459</v>
      </c>
      <c r="AV106" t="s">
        <v>1803</v>
      </c>
      <c r="AW106" t="s">
        <v>1796</v>
      </c>
      <c r="AX106" t="s">
        <v>1797</v>
      </c>
      <c r="AY106" t="s">
        <v>453</v>
      </c>
      <c r="AZ106">
        <v>0</v>
      </c>
      <c r="BC106" t="s">
        <v>7827</v>
      </c>
    </row>
    <row r="107" spans="1:55" x14ac:dyDescent="0.25">
      <c r="A107">
        <v>1515</v>
      </c>
      <c r="B107">
        <v>3040518</v>
      </c>
      <c r="C107" t="s">
        <v>7611</v>
      </c>
      <c r="D107">
        <v>3040565</v>
      </c>
      <c r="E107" t="s">
        <v>7612</v>
      </c>
      <c r="F107" t="s">
        <v>31</v>
      </c>
      <c r="G107" t="s">
        <v>31</v>
      </c>
      <c r="H107" t="s">
        <v>51</v>
      </c>
      <c r="I107" t="s">
        <v>77</v>
      </c>
      <c r="J107" t="s">
        <v>45</v>
      </c>
      <c r="K107">
        <v>0</v>
      </c>
      <c r="L107">
        <v>0</v>
      </c>
      <c r="M107">
        <v>3040518</v>
      </c>
      <c r="N107" t="s">
        <v>7611</v>
      </c>
      <c r="Q107">
        <v>2901552</v>
      </c>
      <c r="R107" t="s">
        <v>45</v>
      </c>
      <c r="AC107" s="2" t="s">
        <v>570</v>
      </c>
      <c r="AD107" s="2" t="s">
        <v>563</v>
      </c>
      <c r="AE107" s="2" t="s">
        <v>564</v>
      </c>
      <c r="AF107" s="3"/>
      <c r="AH107" s="2" t="s">
        <v>3356</v>
      </c>
      <c r="AI107" s="2" t="s">
        <v>3352</v>
      </c>
      <c r="AJ107" s="2" t="s">
        <v>3353</v>
      </c>
      <c r="AK107" s="3" t="s">
        <v>395</v>
      </c>
      <c r="AN107" t="str">
        <f t="shared" si="1"/>
        <v>2735362</v>
      </c>
      <c r="AO107" s="2" t="s">
        <v>4700</v>
      </c>
      <c r="AP107" s="2" t="s">
        <v>4693</v>
      </c>
      <c r="AQ107" s="2" t="s">
        <v>4694</v>
      </c>
      <c r="AR107" s="3" t="s">
        <v>675</v>
      </c>
      <c r="AV107" t="s">
        <v>4063</v>
      </c>
      <c r="AW107" t="s">
        <v>4057</v>
      </c>
      <c r="AX107" t="s">
        <v>4058</v>
      </c>
      <c r="AY107" t="s">
        <v>813</v>
      </c>
      <c r="AZ107">
        <v>0</v>
      </c>
      <c r="BC107" t="s">
        <v>7500</v>
      </c>
    </row>
    <row r="108" spans="1:55" x14ac:dyDescent="0.25">
      <c r="A108">
        <v>1518</v>
      </c>
      <c r="B108">
        <v>2925953</v>
      </c>
      <c r="C108" t="s">
        <v>7616</v>
      </c>
      <c r="D108">
        <v>2925957</v>
      </c>
      <c r="E108" t="s">
        <v>7618</v>
      </c>
      <c r="F108" t="s">
        <v>31</v>
      </c>
      <c r="G108" t="s">
        <v>31</v>
      </c>
      <c r="H108" t="s">
        <v>51</v>
      </c>
      <c r="I108" t="s">
        <v>52</v>
      </c>
      <c r="J108" t="s">
        <v>45</v>
      </c>
      <c r="K108">
        <v>0</v>
      </c>
      <c r="L108">
        <v>0</v>
      </c>
      <c r="M108">
        <v>2925953</v>
      </c>
      <c r="N108" t="s">
        <v>7616</v>
      </c>
      <c r="Q108">
        <v>3430776</v>
      </c>
      <c r="R108" t="s">
        <v>988</v>
      </c>
      <c r="AC108" s="2" t="s">
        <v>5255</v>
      </c>
      <c r="AD108" s="2" t="s">
        <v>5249</v>
      </c>
      <c r="AE108" s="2" t="s">
        <v>281</v>
      </c>
      <c r="AF108" s="3"/>
      <c r="AH108" s="2" t="s">
        <v>3760</v>
      </c>
      <c r="AI108" s="2" t="s">
        <v>3753</v>
      </c>
      <c r="AJ108" s="2" t="s">
        <v>3754</v>
      </c>
      <c r="AK108" s="3" t="s">
        <v>395</v>
      </c>
      <c r="AN108" t="str">
        <f t="shared" si="1"/>
        <v>2736322</v>
      </c>
      <c r="AO108" s="2" t="s">
        <v>2416</v>
      </c>
      <c r="AP108" s="2" t="s">
        <v>2408</v>
      </c>
      <c r="AQ108" s="2" t="s">
        <v>2409</v>
      </c>
      <c r="AR108" s="3" t="s">
        <v>2418</v>
      </c>
      <c r="AV108" t="s">
        <v>4798</v>
      </c>
      <c r="AW108" t="s">
        <v>4793</v>
      </c>
      <c r="AX108" t="s">
        <v>83</v>
      </c>
      <c r="AY108" t="s">
        <v>1144</v>
      </c>
      <c r="AZ108">
        <v>0</v>
      </c>
      <c r="BC108" t="s">
        <v>6010</v>
      </c>
    </row>
    <row r="109" spans="1:55" x14ac:dyDescent="0.25">
      <c r="A109">
        <v>1533</v>
      </c>
      <c r="B109">
        <v>3935902</v>
      </c>
      <c r="C109" t="s">
        <v>7631</v>
      </c>
      <c r="D109">
        <v>3935905</v>
      </c>
      <c r="E109" t="s">
        <v>7632</v>
      </c>
      <c r="F109" t="s">
        <v>31</v>
      </c>
      <c r="G109" t="s">
        <v>31</v>
      </c>
      <c r="H109" t="s">
        <v>51</v>
      </c>
      <c r="I109" t="s">
        <v>52</v>
      </c>
      <c r="J109" t="s">
        <v>45</v>
      </c>
      <c r="K109">
        <v>0</v>
      </c>
      <c r="L109">
        <v>0</v>
      </c>
      <c r="M109">
        <v>3935902</v>
      </c>
      <c r="N109" t="s">
        <v>7631</v>
      </c>
      <c r="Q109">
        <v>2916825</v>
      </c>
      <c r="R109" t="s">
        <v>7560</v>
      </c>
      <c r="AC109" s="2" t="s">
        <v>1869</v>
      </c>
      <c r="AD109" s="2" t="s">
        <v>1860</v>
      </c>
      <c r="AE109" s="2" t="s">
        <v>1861</v>
      </c>
      <c r="AF109" s="3" t="s">
        <v>813</v>
      </c>
      <c r="AH109" s="2" t="s">
        <v>5533</v>
      </c>
      <c r="AI109" s="2" t="s">
        <v>5526</v>
      </c>
      <c r="AJ109" s="2" t="s">
        <v>5527</v>
      </c>
      <c r="AK109" s="3" t="s">
        <v>395</v>
      </c>
      <c r="AN109" t="str">
        <f t="shared" si="1"/>
        <v>2740067</v>
      </c>
      <c r="AO109" s="2" t="s">
        <v>3714</v>
      </c>
      <c r="AP109" s="2" t="s">
        <v>3706</v>
      </c>
      <c r="AQ109" s="2" t="s">
        <v>3707</v>
      </c>
      <c r="AR109" s="3" t="s">
        <v>801</v>
      </c>
      <c r="AV109" t="s">
        <v>673</v>
      </c>
      <c r="AW109" t="s">
        <v>665</v>
      </c>
      <c r="AX109" t="s">
        <v>666</v>
      </c>
      <c r="AY109" t="s">
        <v>675</v>
      </c>
      <c r="AZ109">
        <v>0</v>
      </c>
      <c r="BC109" t="s">
        <v>2256</v>
      </c>
    </row>
    <row r="110" spans="1:55" x14ac:dyDescent="0.25">
      <c r="A110">
        <v>1534</v>
      </c>
      <c r="B110">
        <v>2621583</v>
      </c>
      <c r="C110" t="s">
        <v>265</v>
      </c>
      <c r="D110">
        <v>2621588</v>
      </c>
      <c r="E110" t="s">
        <v>266</v>
      </c>
      <c r="F110" t="s">
        <v>31</v>
      </c>
      <c r="G110" t="s">
        <v>31</v>
      </c>
      <c r="H110" t="s">
        <v>51</v>
      </c>
      <c r="I110" t="s">
        <v>52</v>
      </c>
      <c r="J110" t="s">
        <v>45</v>
      </c>
      <c r="K110">
        <v>1</v>
      </c>
      <c r="L110">
        <v>1</v>
      </c>
      <c r="M110">
        <v>2621583</v>
      </c>
      <c r="N110" t="s">
        <v>265</v>
      </c>
      <c r="Q110">
        <v>2499234</v>
      </c>
      <c r="R110" t="s">
        <v>7566</v>
      </c>
      <c r="AC110" s="2" t="s">
        <v>323</v>
      </c>
      <c r="AD110" s="2" t="s">
        <v>312</v>
      </c>
      <c r="AE110" s="2" t="s">
        <v>313</v>
      </c>
      <c r="AF110" s="3"/>
      <c r="AH110" s="2" t="s">
        <v>1276</v>
      </c>
      <c r="AI110" s="2" t="s">
        <v>1268</v>
      </c>
      <c r="AJ110" s="2" t="s">
        <v>1269</v>
      </c>
      <c r="AK110" s="3" t="s">
        <v>395</v>
      </c>
      <c r="AN110" t="str">
        <f t="shared" si="1"/>
        <v>2751066</v>
      </c>
      <c r="AO110" s="2" t="s">
        <v>4413</v>
      </c>
      <c r="AP110" s="2" t="s">
        <v>4406</v>
      </c>
      <c r="AQ110" s="2" t="s">
        <v>4407</v>
      </c>
      <c r="AR110" s="3" t="s">
        <v>801</v>
      </c>
      <c r="AV110" t="s">
        <v>3978</v>
      </c>
      <c r="AW110" t="s">
        <v>3972</v>
      </c>
      <c r="AX110" t="s">
        <v>3973</v>
      </c>
      <c r="AY110" t="s">
        <v>395</v>
      </c>
      <c r="AZ110">
        <v>0</v>
      </c>
      <c r="BC110" t="s">
        <v>7020</v>
      </c>
    </row>
    <row r="111" spans="1:55" x14ac:dyDescent="0.25">
      <c r="A111">
        <v>1544</v>
      </c>
      <c r="B111">
        <v>3661766</v>
      </c>
      <c r="C111" t="s">
        <v>6612</v>
      </c>
      <c r="D111">
        <v>3661778</v>
      </c>
      <c r="E111" t="s">
        <v>6613</v>
      </c>
      <c r="F111" t="s">
        <v>31</v>
      </c>
      <c r="G111" t="s">
        <v>31</v>
      </c>
      <c r="H111" t="s">
        <v>51</v>
      </c>
      <c r="I111" t="s">
        <v>77</v>
      </c>
      <c r="J111" t="s">
        <v>45</v>
      </c>
      <c r="K111">
        <v>0</v>
      </c>
      <c r="L111">
        <v>0</v>
      </c>
      <c r="M111">
        <v>3661766</v>
      </c>
      <c r="N111" t="s">
        <v>6612</v>
      </c>
      <c r="Q111">
        <v>2995589</v>
      </c>
      <c r="R111" t="s">
        <v>6589</v>
      </c>
      <c r="AC111" s="2" t="s">
        <v>1504</v>
      </c>
      <c r="AD111" s="2" t="s">
        <v>1497</v>
      </c>
      <c r="AE111" s="2" t="s">
        <v>1498</v>
      </c>
      <c r="AF111" s="3" t="s">
        <v>1506</v>
      </c>
      <c r="AH111" s="2" t="s">
        <v>570</v>
      </c>
      <c r="AI111" s="2" t="s">
        <v>563</v>
      </c>
      <c r="AJ111" s="2" t="s">
        <v>564</v>
      </c>
      <c r="AK111" s="3" t="s">
        <v>395</v>
      </c>
      <c r="AN111" t="str">
        <f t="shared" si="1"/>
        <v/>
      </c>
      <c r="AO111" s="2" t="s">
        <v>4413</v>
      </c>
      <c r="AP111" s="2" t="s">
        <v>4406</v>
      </c>
      <c r="AQ111" s="2" t="s">
        <v>4407</v>
      </c>
      <c r="AR111" s="3" t="s">
        <v>801</v>
      </c>
      <c r="AV111" t="s">
        <v>5884</v>
      </c>
      <c r="AW111" t="s">
        <v>5877</v>
      </c>
      <c r="AX111" t="s">
        <v>5878</v>
      </c>
      <c r="AY111" t="s">
        <v>5886</v>
      </c>
      <c r="AZ111">
        <v>0</v>
      </c>
      <c r="BC111" t="s">
        <v>7743</v>
      </c>
    </row>
    <row r="112" spans="1:55" x14ac:dyDescent="0.25">
      <c r="A112">
        <v>1565</v>
      </c>
      <c r="B112">
        <v>2884727</v>
      </c>
      <c r="C112" t="s">
        <v>7643</v>
      </c>
      <c r="D112">
        <v>2884767</v>
      </c>
      <c r="E112" t="s">
        <v>7644</v>
      </c>
      <c r="F112" t="s">
        <v>31</v>
      </c>
      <c r="G112" t="s">
        <v>31</v>
      </c>
      <c r="H112" t="s">
        <v>51</v>
      </c>
      <c r="I112" t="s">
        <v>77</v>
      </c>
      <c r="J112" t="s">
        <v>45</v>
      </c>
      <c r="K112">
        <v>0</v>
      </c>
      <c r="L112">
        <v>0</v>
      </c>
      <c r="M112">
        <v>2884727</v>
      </c>
      <c r="N112" t="s">
        <v>7643</v>
      </c>
      <c r="Q112">
        <v>3569285</v>
      </c>
      <c r="R112" t="s">
        <v>6597</v>
      </c>
      <c r="AC112" s="2" t="s">
        <v>570</v>
      </c>
      <c r="AD112" s="2" t="s">
        <v>563</v>
      </c>
      <c r="AE112" s="2" t="s">
        <v>564</v>
      </c>
      <c r="AF112" s="3" t="s">
        <v>453</v>
      </c>
      <c r="AH112" s="2" t="s">
        <v>4717</v>
      </c>
      <c r="AI112" s="2" t="s">
        <v>4710</v>
      </c>
      <c r="AJ112" s="2" t="s">
        <v>4711</v>
      </c>
      <c r="AK112" s="3" t="s">
        <v>395</v>
      </c>
      <c r="AN112" t="str">
        <f t="shared" si="1"/>
        <v>2764192</v>
      </c>
      <c r="AO112" s="2" t="s">
        <v>5786</v>
      </c>
      <c r="AP112" s="2" t="s">
        <v>5780</v>
      </c>
      <c r="AQ112" s="2" t="s">
        <v>5781</v>
      </c>
      <c r="AR112" s="3" t="s">
        <v>395</v>
      </c>
      <c r="AV112" t="s">
        <v>5533</v>
      </c>
      <c r="AW112" t="s">
        <v>5526</v>
      </c>
      <c r="AX112" t="s">
        <v>5527</v>
      </c>
      <c r="AY112" t="s">
        <v>395</v>
      </c>
      <c r="AZ112">
        <v>0</v>
      </c>
      <c r="BC112" t="s">
        <v>6643</v>
      </c>
    </row>
    <row r="113" spans="1:55" x14ac:dyDescent="0.25">
      <c r="A113">
        <v>1573</v>
      </c>
      <c r="B113">
        <v>2427566</v>
      </c>
      <c r="C113" t="s">
        <v>6623</v>
      </c>
      <c r="D113">
        <v>2427583</v>
      </c>
      <c r="E113" t="s">
        <v>6624</v>
      </c>
      <c r="F113" t="s">
        <v>31</v>
      </c>
      <c r="G113" t="s">
        <v>31</v>
      </c>
      <c r="H113" t="s">
        <v>51</v>
      </c>
      <c r="I113" t="s">
        <v>77</v>
      </c>
      <c r="J113" t="s">
        <v>45</v>
      </c>
      <c r="K113">
        <v>0</v>
      </c>
      <c r="L113">
        <v>0</v>
      </c>
      <c r="M113">
        <v>2427566</v>
      </c>
      <c r="N113" t="s">
        <v>6623</v>
      </c>
      <c r="Q113">
        <v>2719656</v>
      </c>
      <c r="R113" t="s">
        <v>3247</v>
      </c>
      <c r="AC113" s="2" t="s">
        <v>5510</v>
      </c>
      <c r="AD113" s="2" t="s">
        <v>5503</v>
      </c>
      <c r="AE113" s="2" t="s">
        <v>5504</v>
      </c>
      <c r="AF113" s="3" t="s">
        <v>337</v>
      </c>
      <c r="AH113" s="2" t="s">
        <v>5816</v>
      </c>
      <c r="AI113" s="2" t="s">
        <v>5808</v>
      </c>
      <c r="AJ113" s="2" t="s">
        <v>5809</v>
      </c>
      <c r="AK113" s="3" t="s">
        <v>395</v>
      </c>
      <c r="AN113" t="str">
        <f t="shared" si="1"/>
        <v>2773434</v>
      </c>
      <c r="AO113" s="2" t="s">
        <v>4195</v>
      </c>
      <c r="AP113" s="2" t="s">
        <v>4188</v>
      </c>
      <c r="AQ113" s="2" t="s">
        <v>4189</v>
      </c>
      <c r="AR113" s="3" t="s">
        <v>453</v>
      </c>
      <c r="AV113" t="s">
        <v>5349</v>
      </c>
      <c r="AW113" t="s">
        <v>5343</v>
      </c>
      <c r="AX113" t="s">
        <v>5344</v>
      </c>
      <c r="AY113" t="s">
        <v>395</v>
      </c>
      <c r="AZ113">
        <v>1</v>
      </c>
      <c r="BC113" t="s">
        <v>6638</v>
      </c>
    </row>
    <row r="114" spans="1:55" x14ac:dyDescent="0.25">
      <c r="A114">
        <v>1599</v>
      </c>
      <c r="B114">
        <v>3194284</v>
      </c>
      <c r="C114" t="s">
        <v>6627</v>
      </c>
      <c r="D114">
        <v>3194298</v>
      </c>
      <c r="E114" t="s">
        <v>6629</v>
      </c>
      <c r="F114" t="s">
        <v>31</v>
      </c>
      <c r="G114" t="s">
        <v>31</v>
      </c>
      <c r="H114" t="s">
        <v>51</v>
      </c>
      <c r="I114" t="s">
        <v>77</v>
      </c>
      <c r="J114" t="s">
        <v>45</v>
      </c>
      <c r="K114">
        <v>0</v>
      </c>
      <c r="L114">
        <v>0</v>
      </c>
      <c r="M114">
        <v>3194284</v>
      </c>
      <c r="N114" t="s">
        <v>6627</v>
      </c>
      <c r="Q114">
        <v>2332767</v>
      </c>
      <c r="R114" t="s">
        <v>7599</v>
      </c>
      <c r="AC114" s="2" t="s">
        <v>2965</v>
      </c>
      <c r="AD114" s="2" t="s">
        <v>2961</v>
      </c>
      <c r="AE114" s="2" t="s">
        <v>2962</v>
      </c>
      <c r="AF114" s="3" t="s">
        <v>337</v>
      </c>
      <c r="AH114" s="2" t="s">
        <v>5053</v>
      </c>
      <c r="AI114" s="2" t="s">
        <v>5046</v>
      </c>
      <c r="AJ114" s="2" t="s">
        <v>5047</v>
      </c>
      <c r="AK114" s="3" t="s">
        <v>395</v>
      </c>
      <c r="AN114" t="str">
        <f t="shared" si="1"/>
        <v>2782545</v>
      </c>
      <c r="AO114" s="2" t="s">
        <v>5105</v>
      </c>
      <c r="AP114" s="2" t="s">
        <v>5097</v>
      </c>
      <c r="AQ114" s="2" t="s">
        <v>5098</v>
      </c>
      <c r="AR114" s="3" t="s">
        <v>675</v>
      </c>
      <c r="AV114" t="s">
        <v>3671</v>
      </c>
      <c r="AW114" t="s">
        <v>3664</v>
      </c>
      <c r="AX114" t="s">
        <v>3665</v>
      </c>
      <c r="AY114" t="s">
        <v>506</v>
      </c>
      <c r="AZ114">
        <v>0</v>
      </c>
      <c r="BC114" t="s">
        <v>6776</v>
      </c>
    </row>
    <row r="115" spans="1:55" x14ac:dyDescent="0.25">
      <c r="A115">
        <v>1600</v>
      </c>
      <c r="B115">
        <v>2833623</v>
      </c>
      <c r="C115" t="s">
        <v>7653</v>
      </c>
      <c r="D115">
        <v>2833625</v>
      </c>
      <c r="E115" t="s">
        <v>7654</v>
      </c>
      <c r="F115" t="s">
        <v>31</v>
      </c>
      <c r="G115" t="s">
        <v>31</v>
      </c>
      <c r="H115" t="s">
        <v>51</v>
      </c>
      <c r="I115" t="s">
        <v>52</v>
      </c>
      <c r="J115" t="s">
        <v>45</v>
      </c>
      <c r="K115">
        <v>0</v>
      </c>
      <c r="L115">
        <v>0</v>
      </c>
      <c r="M115">
        <v>2833623</v>
      </c>
      <c r="N115" t="s">
        <v>7653</v>
      </c>
      <c r="Q115">
        <v>3040518</v>
      </c>
      <c r="R115" t="s">
        <v>7611</v>
      </c>
      <c r="AC115" s="2" t="s">
        <v>1304</v>
      </c>
      <c r="AD115" s="2" t="s">
        <v>1301</v>
      </c>
      <c r="AE115" s="2" t="s">
        <v>85</v>
      </c>
      <c r="AF115" s="3"/>
      <c r="AH115" s="2" t="s">
        <v>6106</v>
      </c>
      <c r="AI115" s="2" t="s">
        <v>6099</v>
      </c>
      <c r="AJ115" s="2" t="s">
        <v>6100</v>
      </c>
      <c r="AK115" s="3" t="s">
        <v>395</v>
      </c>
      <c r="AN115" t="str">
        <f t="shared" si="1"/>
        <v>2784074</v>
      </c>
      <c r="AO115" s="2" t="s">
        <v>5641</v>
      </c>
      <c r="AP115" s="2" t="s">
        <v>5635</v>
      </c>
      <c r="AQ115" s="2" t="s">
        <v>5636</v>
      </c>
      <c r="AR115" s="3" t="s">
        <v>395</v>
      </c>
      <c r="AV115" t="s">
        <v>4868</v>
      </c>
      <c r="AW115" t="s">
        <v>4860</v>
      </c>
      <c r="AX115" t="s">
        <v>4861</v>
      </c>
      <c r="AY115" t="s">
        <v>3728</v>
      </c>
      <c r="AZ115">
        <v>0</v>
      </c>
      <c r="BC115" t="s">
        <v>6876</v>
      </c>
    </row>
    <row r="116" spans="1:55" x14ac:dyDescent="0.25">
      <c r="A116">
        <v>1622</v>
      </c>
      <c r="B116">
        <v>3742285</v>
      </c>
      <c r="C116" t="s">
        <v>6643</v>
      </c>
      <c r="D116" t="s">
        <v>6644</v>
      </c>
      <c r="E116" t="s">
        <v>6645</v>
      </c>
      <c r="F116" t="s">
        <v>31</v>
      </c>
      <c r="G116" t="s">
        <v>31</v>
      </c>
      <c r="H116" t="s">
        <v>51</v>
      </c>
      <c r="I116" t="s">
        <v>77</v>
      </c>
      <c r="J116" t="s">
        <v>45</v>
      </c>
      <c r="K116">
        <v>0</v>
      </c>
      <c r="L116">
        <v>0</v>
      </c>
      <c r="M116">
        <v>3742285</v>
      </c>
      <c r="N116" t="s">
        <v>6643</v>
      </c>
      <c r="Q116">
        <v>2925953</v>
      </c>
      <c r="R116" t="s">
        <v>7616</v>
      </c>
      <c r="AC116" s="2" t="s">
        <v>2820</v>
      </c>
      <c r="AD116" s="2" t="s">
        <v>2812</v>
      </c>
      <c r="AE116" s="2" t="s">
        <v>2813</v>
      </c>
      <c r="AF116" s="3" t="s">
        <v>2823</v>
      </c>
      <c r="AH116" s="2" t="s">
        <v>5289</v>
      </c>
      <c r="AI116" s="2" t="s">
        <v>5283</v>
      </c>
      <c r="AJ116" s="2" t="s">
        <v>5284</v>
      </c>
      <c r="AK116" s="3" t="s">
        <v>395</v>
      </c>
      <c r="AN116" t="str">
        <f t="shared" si="1"/>
        <v>2821761</v>
      </c>
      <c r="AO116" s="2" t="s">
        <v>2437</v>
      </c>
      <c r="AP116" s="2" t="s">
        <v>2432</v>
      </c>
      <c r="AQ116" s="2" t="s">
        <v>2433</v>
      </c>
      <c r="AR116" s="3" t="s">
        <v>506</v>
      </c>
      <c r="AV116" t="s">
        <v>370</v>
      </c>
      <c r="AW116" t="s">
        <v>361</v>
      </c>
      <c r="AX116" t="s">
        <v>362</v>
      </c>
      <c r="AY116" t="s">
        <v>372</v>
      </c>
      <c r="AZ116">
        <v>0</v>
      </c>
      <c r="BC116" t="s">
        <v>6829</v>
      </c>
    </row>
    <row r="117" spans="1:55" x14ac:dyDescent="0.25">
      <c r="A117">
        <v>1650</v>
      </c>
      <c r="B117">
        <v>2947975</v>
      </c>
      <c r="C117" t="s">
        <v>7665</v>
      </c>
      <c r="D117">
        <v>2948009</v>
      </c>
      <c r="E117" t="s">
        <v>7666</v>
      </c>
      <c r="F117" t="s">
        <v>31</v>
      </c>
      <c r="G117" t="s">
        <v>31</v>
      </c>
      <c r="H117" t="s">
        <v>51</v>
      </c>
      <c r="I117" t="s">
        <v>52</v>
      </c>
      <c r="J117" t="s">
        <v>45</v>
      </c>
      <c r="K117">
        <v>0</v>
      </c>
      <c r="L117">
        <v>0</v>
      </c>
      <c r="M117">
        <v>2947975</v>
      </c>
      <c r="N117" t="s">
        <v>7665</v>
      </c>
      <c r="Q117">
        <v>3935902</v>
      </c>
      <c r="R117" t="s">
        <v>7631</v>
      </c>
      <c r="AC117" s="2" t="s">
        <v>1516</v>
      </c>
      <c r="AD117" s="2" t="s">
        <v>1509</v>
      </c>
      <c r="AE117" s="2" t="s">
        <v>128</v>
      </c>
      <c r="AF117" s="3"/>
      <c r="AH117" s="2" t="s">
        <v>2632</v>
      </c>
      <c r="AI117" s="2" t="s">
        <v>2624</v>
      </c>
      <c r="AJ117" s="2" t="s">
        <v>2625</v>
      </c>
      <c r="AK117" s="3" t="s">
        <v>395</v>
      </c>
      <c r="AN117" t="str">
        <f t="shared" si="1"/>
        <v>2829947</v>
      </c>
      <c r="AO117" s="2" t="s">
        <v>472</v>
      </c>
      <c r="AP117" s="2" t="s">
        <v>463</v>
      </c>
      <c r="AQ117" s="2" t="s">
        <v>464</v>
      </c>
      <c r="AR117" s="3" t="s">
        <v>475</v>
      </c>
      <c r="AV117" t="s">
        <v>5440</v>
      </c>
      <c r="AW117" t="s">
        <v>5433</v>
      </c>
      <c r="AX117" t="s">
        <v>5434</v>
      </c>
      <c r="AY117" t="s">
        <v>395</v>
      </c>
      <c r="AZ117">
        <v>0</v>
      </c>
      <c r="BC117" t="s">
        <v>26</v>
      </c>
    </row>
    <row r="118" spans="1:55" x14ac:dyDescent="0.25">
      <c r="A118">
        <v>1653</v>
      </c>
      <c r="B118">
        <v>2326286</v>
      </c>
      <c r="C118" t="s">
        <v>7669</v>
      </c>
      <c r="D118" t="s">
        <v>7670</v>
      </c>
      <c r="E118" t="s">
        <v>7671</v>
      </c>
      <c r="F118" t="s">
        <v>31</v>
      </c>
      <c r="G118" t="s">
        <v>31</v>
      </c>
      <c r="H118" t="s">
        <v>51</v>
      </c>
      <c r="I118" t="s">
        <v>77</v>
      </c>
      <c r="J118" t="s">
        <v>45</v>
      </c>
      <c r="K118">
        <v>0</v>
      </c>
      <c r="L118">
        <v>0</v>
      </c>
      <c r="M118">
        <v>2326286</v>
      </c>
      <c r="N118" t="s">
        <v>7669</v>
      </c>
      <c r="Q118">
        <v>2621583</v>
      </c>
      <c r="R118" t="s">
        <v>265</v>
      </c>
      <c r="AC118" s="2" t="s">
        <v>3051</v>
      </c>
      <c r="AD118" s="2" t="s">
        <v>3047</v>
      </c>
      <c r="AE118" s="2" t="s">
        <v>3048</v>
      </c>
      <c r="AF118" s="3"/>
      <c r="AH118" s="2" t="s">
        <v>2298</v>
      </c>
      <c r="AI118" s="2" t="s">
        <v>2292</v>
      </c>
      <c r="AJ118" s="2" t="s">
        <v>2293</v>
      </c>
      <c r="AK118" s="3" t="s">
        <v>395</v>
      </c>
      <c r="AN118" t="str">
        <f t="shared" si="1"/>
        <v>2852591</v>
      </c>
      <c r="AO118" s="2" t="s">
        <v>2581</v>
      </c>
      <c r="AP118" s="2" t="s">
        <v>2576</v>
      </c>
      <c r="AQ118" s="2" t="s">
        <v>2577</v>
      </c>
      <c r="AR118" s="3" t="s">
        <v>801</v>
      </c>
      <c r="AV118" t="s">
        <v>5095</v>
      </c>
      <c r="AW118" t="s">
        <v>5088</v>
      </c>
      <c r="AX118" t="s">
        <v>5089</v>
      </c>
      <c r="AY118" t="s">
        <v>1506</v>
      </c>
      <c r="AZ118">
        <v>0</v>
      </c>
      <c r="BC118" t="s">
        <v>7923</v>
      </c>
    </row>
    <row r="119" spans="1:55" x14ac:dyDescent="0.25">
      <c r="A119">
        <v>1654</v>
      </c>
      <c r="B119">
        <v>3332388</v>
      </c>
      <c r="C119" t="s">
        <v>7675</v>
      </c>
      <c r="D119">
        <v>3332393</v>
      </c>
      <c r="E119" t="s">
        <v>7676</v>
      </c>
      <c r="F119" t="s">
        <v>31</v>
      </c>
      <c r="G119" t="s">
        <v>31</v>
      </c>
      <c r="H119" t="s">
        <v>51</v>
      </c>
      <c r="I119" t="s">
        <v>77</v>
      </c>
      <c r="J119" t="s">
        <v>45</v>
      </c>
      <c r="K119">
        <v>0</v>
      </c>
      <c r="L119">
        <v>0</v>
      </c>
      <c r="M119">
        <v>3332388</v>
      </c>
      <c r="N119" t="s">
        <v>7675</v>
      </c>
      <c r="Q119">
        <v>3661766</v>
      </c>
      <c r="R119" t="s">
        <v>6612</v>
      </c>
      <c r="AC119" s="2" t="s">
        <v>3885</v>
      </c>
      <c r="AD119" s="2" t="s">
        <v>3881</v>
      </c>
      <c r="AE119" s="2" t="s">
        <v>3882</v>
      </c>
      <c r="AF119" s="3"/>
      <c r="AH119" s="2" t="s">
        <v>3760</v>
      </c>
      <c r="AI119" s="2" t="s">
        <v>3753</v>
      </c>
      <c r="AJ119" s="2" t="s">
        <v>3754</v>
      </c>
      <c r="AK119" s="3" t="s">
        <v>395</v>
      </c>
      <c r="AN119" t="str">
        <f t="shared" si="1"/>
        <v>2888800</v>
      </c>
      <c r="AO119" s="2" t="s">
        <v>4539</v>
      </c>
      <c r="AP119" s="2" t="s">
        <v>4532</v>
      </c>
      <c r="AQ119" s="2" t="s">
        <v>4533</v>
      </c>
      <c r="AR119" s="3" t="s">
        <v>395</v>
      </c>
      <c r="AV119" t="s">
        <v>2574</v>
      </c>
      <c r="AW119" t="s">
        <v>2566</v>
      </c>
      <c r="AX119" t="s">
        <v>2567</v>
      </c>
      <c r="AY119" t="s">
        <v>459</v>
      </c>
      <c r="AZ119">
        <v>0</v>
      </c>
      <c r="BC119" t="s">
        <v>8025</v>
      </c>
    </row>
    <row r="120" spans="1:55" x14ac:dyDescent="0.25">
      <c r="A120">
        <v>1668</v>
      </c>
      <c r="B120">
        <v>3806459</v>
      </c>
      <c r="C120" t="s">
        <v>7683</v>
      </c>
      <c r="D120">
        <v>3806462</v>
      </c>
      <c r="E120" t="s">
        <v>7684</v>
      </c>
      <c r="F120" t="s">
        <v>31</v>
      </c>
      <c r="G120" t="s">
        <v>31</v>
      </c>
      <c r="H120" t="s">
        <v>51</v>
      </c>
      <c r="I120" t="s">
        <v>77</v>
      </c>
      <c r="J120" t="s">
        <v>45</v>
      </c>
      <c r="K120">
        <v>0</v>
      </c>
      <c r="L120">
        <v>0</v>
      </c>
      <c r="M120">
        <v>3806459</v>
      </c>
      <c r="N120" t="s">
        <v>7683</v>
      </c>
      <c r="Q120">
        <v>2884727</v>
      </c>
      <c r="R120" t="s">
        <v>7643</v>
      </c>
      <c r="AC120" s="2" t="s">
        <v>5580</v>
      </c>
      <c r="AD120" s="2" t="s">
        <v>5574</v>
      </c>
      <c r="AE120" s="2" t="s">
        <v>99</v>
      </c>
      <c r="AF120" s="3" t="s">
        <v>459</v>
      </c>
      <c r="AH120" s="2" t="s">
        <v>2904</v>
      </c>
      <c r="AI120" s="2" t="s">
        <v>2897</v>
      </c>
      <c r="AJ120" s="2" t="s">
        <v>2898</v>
      </c>
      <c r="AK120" s="3" t="s">
        <v>395</v>
      </c>
      <c r="AN120" t="str">
        <f t="shared" si="1"/>
        <v>2890326</v>
      </c>
      <c r="AO120" s="2" t="s">
        <v>1154</v>
      </c>
      <c r="AP120" s="2" t="s">
        <v>1147</v>
      </c>
      <c r="AQ120" s="2" t="s">
        <v>1148</v>
      </c>
      <c r="AR120" s="3" t="s">
        <v>1156</v>
      </c>
      <c r="AV120" t="s">
        <v>5255</v>
      </c>
      <c r="AW120" t="s">
        <v>5249</v>
      </c>
      <c r="AX120" t="s">
        <v>281</v>
      </c>
      <c r="AY120" t="s">
        <v>1506</v>
      </c>
      <c r="AZ120">
        <v>0</v>
      </c>
      <c r="BC120" t="s">
        <v>6390</v>
      </c>
    </row>
    <row r="121" spans="1:55" x14ac:dyDescent="0.25">
      <c r="A121">
        <v>1674</v>
      </c>
      <c r="B121">
        <v>2534509</v>
      </c>
      <c r="C121" t="s">
        <v>6672</v>
      </c>
      <c r="D121">
        <v>2534523</v>
      </c>
      <c r="E121" t="s">
        <v>6673</v>
      </c>
      <c r="F121" t="s">
        <v>31</v>
      </c>
      <c r="G121" t="s">
        <v>31</v>
      </c>
      <c r="H121" t="s">
        <v>51</v>
      </c>
      <c r="I121" t="s">
        <v>77</v>
      </c>
      <c r="J121" t="s">
        <v>45</v>
      </c>
      <c r="K121">
        <v>0</v>
      </c>
      <c r="L121">
        <v>0</v>
      </c>
      <c r="M121">
        <v>2534509</v>
      </c>
      <c r="N121" t="s">
        <v>6672</v>
      </c>
      <c r="Q121">
        <v>2427566</v>
      </c>
      <c r="R121" t="s">
        <v>6623</v>
      </c>
      <c r="AC121" s="2" t="s">
        <v>1853</v>
      </c>
      <c r="AD121" s="2" t="s">
        <v>1845</v>
      </c>
      <c r="AE121" s="2" t="s">
        <v>1846</v>
      </c>
      <c r="AF121" s="3" t="s">
        <v>337</v>
      </c>
      <c r="AH121" s="2" t="s">
        <v>1985</v>
      </c>
      <c r="AI121" s="2" t="s">
        <v>1977</v>
      </c>
      <c r="AJ121" s="2" t="s">
        <v>1978</v>
      </c>
      <c r="AK121" s="3" t="s">
        <v>395</v>
      </c>
      <c r="AN121" t="str">
        <f t="shared" si="1"/>
        <v>2894573</v>
      </c>
      <c r="AO121" s="2" t="s">
        <v>1880</v>
      </c>
      <c r="AP121" s="2" t="s">
        <v>1871</v>
      </c>
      <c r="AQ121" s="2" t="s">
        <v>1872</v>
      </c>
      <c r="AR121" s="3" t="s">
        <v>395</v>
      </c>
      <c r="AV121" t="s">
        <v>4239</v>
      </c>
      <c r="AW121" t="s">
        <v>4232</v>
      </c>
      <c r="AX121" t="s">
        <v>4233</v>
      </c>
      <c r="AY121" t="s">
        <v>462</v>
      </c>
      <c r="AZ121">
        <v>0</v>
      </c>
      <c r="BC121" t="s">
        <v>7933</v>
      </c>
    </row>
    <row r="122" spans="1:55" x14ac:dyDescent="0.25">
      <c r="A122">
        <v>1687</v>
      </c>
      <c r="B122">
        <v>3361621</v>
      </c>
      <c r="C122" t="s">
        <v>7693</v>
      </c>
      <c r="D122">
        <v>3361657</v>
      </c>
      <c r="E122" t="s">
        <v>7694</v>
      </c>
      <c r="F122" t="s">
        <v>31</v>
      </c>
      <c r="G122" t="s">
        <v>31</v>
      </c>
      <c r="H122" t="s">
        <v>51</v>
      </c>
      <c r="I122" t="s">
        <v>77</v>
      </c>
      <c r="J122" t="s">
        <v>45</v>
      </c>
      <c r="K122">
        <v>0</v>
      </c>
      <c r="L122">
        <v>0</v>
      </c>
      <c r="M122">
        <v>3361621</v>
      </c>
      <c r="N122" t="s">
        <v>7693</v>
      </c>
      <c r="Q122">
        <v>3194284</v>
      </c>
      <c r="R122" t="s">
        <v>6627</v>
      </c>
      <c r="AC122" s="2" t="s">
        <v>594</v>
      </c>
      <c r="AD122" s="2" t="s">
        <v>586</v>
      </c>
      <c r="AE122" s="2" t="s">
        <v>587</v>
      </c>
      <c r="AF122" s="3" t="s">
        <v>597</v>
      </c>
      <c r="AH122" s="2" t="s">
        <v>5816</v>
      </c>
      <c r="AI122" s="2" t="s">
        <v>5808</v>
      </c>
      <c r="AJ122" s="2" t="s">
        <v>5809</v>
      </c>
      <c r="AK122" s="3" t="s">
        <v>395</v>
      </c>
      <c r="AN122" t="str">
        <f t="shared" si="1"/>
        <v>2903401</v>
      </c>
      <c r="AO122" s="2" t="s">
        <v>4989</v>
      </c>
      <c r="AP122" s="2" t="s">
        <v>4981</v>
      </c>
      <c r="AQ122" s="2" t="s">
        <v>4982</v>
      </c>
      <c r="AR122" s="3" t="s">
        <v>395</v>
      </c>
      <c r="AV122" t="s">
        <v>5997</v>
      </c>
      <c r="AW122" t="s">
        <v>5990</v>
      </c>
      <c r="AX122" t="s">
        <v>5991</v>
      </c>
      <c r="AY122" t="s">
        <v>5999</v>
      </c>
      <c r="AZ122">
        <v>0</v>
      </c>
      <c r="BC122" t="s">
        <v>7861</v>
      </c>
    </row>
    <row r="123" spans="1:55" x14ac:dyDescent="0.25">
      <c r="A123">
        <v>1695</v>
      </c>
      <c r="B123">
        <v>3717605</v>
      </c>
      <c r="C123" t="s">
        <v>7704</v>
      </c>
      <c r="D123">
        <v>3717620</v>
      </c>
      <c r="E123" t="s">
        <v>7705</v>
      </c>
      <c r="F123" t="s">
        <v>31</v>
      </c>
      <c r="G123" t="s">
        <v>31</v>
      </c>
      <c r="H123" t="s">
        <v>51</v>
      </c>
      <c r="I123" t="s">
        <v>77</v>
      </c>
      <c r="J123" t="s">
        <v>45</v>
      </c>
      <c r="K123">
        <v>0</v>
      </c>
      <c r="L123">
        <v>0</v>
      </c>
      <c r="M123">
        <v>3717605</v>
      </c>
      <c r="N123" t="s">
        <v>7704</v>
      </c>
      <c r="Q123">
        <v>2833623</v>
      </c>
      <c r="R123" t="s">
        <v>7653</v>
      </c>
      <c r="AC123" s="2" t="s">
        <v>385</v>
      </c>
      <c r="AD123" s="2" t="s">
        <v>377</v>
      </c>
      <c r="AE123" s="2" t="s">
        <v>36</v>
      </c>
      <c r="AF123" s="3"/>
      <c r="AH123" s="2" t="s">
        <v>1486</v>
      </c>
      <c r="AI123" s="2" t="s">
        <v>1479</v>
      </c>
      <c r="AJ123" s="2" t="s">
        <v>1480</v>
      </c>
      <c r="AK123" s="3" t="s">
        <v>395</v>
      </c>
      <c r="AN123" t="str">
        <f t="shared" si="1"/>
        <v>2904329</v>
      </c>
      <c r="AO123" s="2" t="s">
        <v>1853</v>
      </c>
      <c r="AP123" s="2" t="s">
        <v>1845</v>
      </c>
      <c r="AQ123" s="2" t="s">
        <v>1846</v>
      </c>
      <c r="AR123" s="3" t="s">
        <v>453</v>
      </c>
      <c r="AV123" t="s">
        <v>2447</v>
      </c>
      <c r="AW123" t="s">
        <v>2439</v>
      </c>
      <c r="AX123" t="s">
        <v>2440</v>
      </c>
      <c r="AY123" t="s">
        <v>506</v>
      </c>
      <c r="AZ123">
        <v>0</v>
      </c>
      <c r="BC123" t="s">
        <v>7938</v>
      </c>
    </row>
    <row r="124" spans="1:55" x14ac:dyDescent="0.25">
      <c r="A124">
        <v>1700</v>
      </c>
      <c r="B124">
        <v>3636562</v>
      </c>
      <c r="C124" t="s">
        <v>5609</v>
      </c>
      <c r="D124">
        <v>3636582</v>
      </c>
      <c r="E124" t="s">
        <v>6678</v>
      </c>
      <c r="F124" t="s">
        <v>31</v>
      </c>
      <c r="G124" t="s">
        <v>31</v>
      </c>
      <c r="H124" t="s">
        <v>51</v>
      </c>
      <c r="I124" t="s">
        <v>52</v>
      </c>
      <c r="J124" t="s">
        <v>45</v>
      </c>
      <c r="K124">
        <v>1</v>
      </c>
      <c r="L124">
        <v>1</v>
      </c>
      <c r="M124">
        <v>3636562</v>
      </c>
      <c r="N124" t="s">
        <v>5609</v>
      </c>
      <c r="Q124">
        <v>3742285</v>
      </c>
      <c r="R124" t="s">
        <v>6643</v>
      </c>
      <c r="AC124" s="2" t="s">
        <v>1953</v>
      </c>
      <c r="AD124" s="2" t="s">
        <v>1947</v>
      </c>
      <c r="AE124" s="2" t="s">
        <v>1948</v>
      </c>
      <c r="AF124" s="3" t="s">
        <v>1955</v>
      </c>
      <c r="AH124" s="2" t="s">
        <v>4404</v>
      </c>
      <c r="AI124" s="2" t="s">
        <v>4396</v>
      </c>
      <c r="AJ124" s="2" t="s">
        <v>4397</v>
      </c>
      <c r="AK124" s="3" t="s">
        <v>395</v>
      </c>
      <c r="AN124" t="str">
        <f t="shared" si="1"/>
        <v/>
      </c>
      <c r="AO124" s="2" t="s">
        <v>1853</v>
      </c>
      <c r="AP124" s="2" t="s">
        <v>1845</v>
      </c>
      <c r="AQ124" s="2" t="s">
        <v>1846</v>
      </c>
      <c r="AR124" s="3" t="s">
        <v>337</v>
      </c>
      <c r="AV124">
        <v>2694314</v>
      </c>
      <c r="AW124" t="s">
        <v>5574</v>
      </c>
      <c r="AX124" t="s">
        <v>99</v>
      </c>
      <c r="AY124" t="s">
        <v>459</v>
      </c>
      <c r="AZ124">
        <v>1</v>
      </c>
      <c r="BC124" t="s">
        <v>7118</v>
      </c>
    </row>
    <row r="125" spans="1:55" x14ac:dyDescent="0.25">
      <c r="A125">
        <v>1709</v>
      </c>
      <c r="B125">
        <v>2327045</v>
      </c>
      <c r="C125" t="s">
        <v>2268</v>
      </c>
      <c r="D125" t="s">
        <v>7719</v>
      </c>
      <c r="E125" t="s">
        <v>7720</v>
      </c>
      <c r="F125" t="s">
        <v>31</v>
      </c>
      <c r="G125" t="s">
        <v>31</v>
      </c>
      <c r="H125" t="s">
        <v>51</v>
      </c>
      <c r="I125" t="s">
        <v>77</v>
      </c>
      <c r="J125" t="s">
        <v>45</v>
      </c>
      <c r="K125">
        <v>1</v>
      </c>
      <c r="L125">
        <v>0</v>
      </c>
      <c r="M125">
        <v>2327045</v>
      </c>
      <c r="N125" t="s">
        <v>2268</v>
      </c>
      <c r="Q125">
        <v>2947975</v>
      </c>
      <c r="R125" t="s">
        <v>7665</v>
      </c>
      <c r="AC125" s="2" t="s">
        <v>5519</v>
      </c>
      <c r="AD125" s="2" t="s">
        <v>5512</v>
      </c>
      <c r="AE125" s="2" t="s">
        <v>5513</v>
      </c>
      <c r="AF125" s="3"/>
      <c r="AH125" s="2" t="s">
        <v>1934</v>
      </c>
      <c r="AI125" s="2" t="s">
        <v>1926</v>
      </c>
      <c r="AJ125" s="2" t="s">
        <v>1927</v>
      </c>
      <c r="AK125" s="3" t="s">
        <v>395</v>
      </c>
      <c r="AN125" t="str">
        <f t="shared" si="1"/>
        <v/>
      </c>
      <c r="AO125" s="2" t="s">
        <v>1853</v>
      </c>
      <c r="AP125" s="2" t="s">
        <v>1845</v>
      </c>
      <c r="AQ125" s="2" t="s">
        <v>1846</v>
      </c>
      <c r="AR125" s="3" t="s">
        <v>337</v>
      </c>
      <c r="AV125" t="s">
        <v>1880</v>
      </c>
      <c r="AW125" t="s">
        <v>1871</v>
      </c>
      <c r="AX125" t="s">
        <v>1872</v>
      </c>
      <c r="AY125" t="s">
        <v>395</v>
      </c>
      <c r="AZ125">
        <v>0</v>
      </c>
      <c r="BC125" t="s">
        <v>165</v>
      </c>
    </row>
    <row r="126" spans="1:55" x14ac:dyDescent="0.25">
      <c r="A126">
        <v>1720</v>
      </c>
      <c r="B126">
        <v>3452478</v>
      </c>
      <c r="C126" t="s">
        <v>6689</v>
      </c>
      <c r="D126">
        <v>3452494</v>
      </c>
      <c r="E126" t="s">
        <v>6691</v>
      </c>
      <c r="F126" t="s">
        <v>31</v>
      </c>
      <c r="G126" t="s">
        <v>31</v>
      </c>
      <c r="H126" t="s">
        <v>51</v>
      </c>
      <c r="I126" t="s">
        <v>52</v>
      </c>
      <c r="J126" t="s">
        <v>45</v>
      </c>
      <c r="K126">
        <v>0</v>
      </c>
      <c r="L126">
        <v>0</v>
      </c>
      <c r="M126">
        <v>3452478</v>
      </c>
      <c r="N126" t="s">
        <v>6689</v>
      </c>
      <c r="Q126">
        <v>2326286</v>
      </c>
      <c r="R126" t="s">
        <v>7669</v>
      </c>
      <c r="AC126" s="2" t="s">
        <v>441</v>
      </c>
      <c r="AD126" s="2" t="s">
        <v>435</v>
      </c>
      <c r="AE126" s="2" t="s">
        <v>436</v>
      </c>
      <c r="AF126" s="3"/>
      <c r="AH126" s="2" t="s">
        <v>5641</v>
      </c>
      <c r="AI126" s="2" t="s">
        <v>5635</v>
      </c>
      <c r="AJ126" s="2" t="s">
        <v>5636</v>
      </c>
      <c r="AK126" s="3" t="s">
        <v>395</v>
      </c>
      <c r="AN126" t="str">
        <f t="shared" si="1"/>
        <v>2904683</v>
      </c>
      <c r="AO126" s="2" t="s">
        <v>3940</v>
      </c>
      <c r="AP126" s="2" t="s">
        <v>3933</v>
      </c>
      <c r="AQ126" s="2" t="s">
        <v>3934</v>
      </c>
      <c r="AR126" s="3" t="s">
        <v>475</v>
      </c>
      <c r="AV126" t="s">
        <v>5421</v>
      </c>
      <c r="AW126" t="s">
        <v>5415</v>
      </c>
      <c r="AX126" t="s">
        <v>5416</v>
      </c>
      <c r="AY126" t="s">
        <v>395</v>
      </c>
      <c r="AZ126">
        <v>0</v>
      </c>
      <c r="BC126" t="s">
        <v>7303</v>
      </c>
    </row>
    <row r="127" spans="1:55" x14ac:dyDescent="0.25">
      <c r="A127">
        <v>1764</v>
      </c>
      <c r="B127">
        <v>2835715</v>
      </c>
      <c r="C127" t="s">
        <v>4016</v>
      </c>
      <c r="D127" t="s">
        <v>7734</v>
      </c>
      <c r="E127" t="s">
        <v>7735</v>
      </c>
      <c r="F127" t="s">
        <v>31</v>
      </c>
      <c r="G127" t="s">
        <v>31</v>
      </c>
      <c r="H127" t="s">
        <v>51</v>
      </c>
      <c r="I127" t="s">
        <v>77</v>
      </c>
      <c r="J127" t="s">
        <v>45</v>
      </c>
      <c r="K127">
        <v>1</v>
      </c>
      <c r="L127">
        <v>0</v>
      </c>
      <c r="M127">
        <v>2835715</v>
      </c>
      <c r="N127" t="s">
        <v>4016</v>
      </c>
      <c r="Q127">
        <v>3332388</v>
      </c>
      <c r="R127" t="s">
        <v>7675</v>
      </c>
      <c r="AC127" s="2" t="s">
        <v>354</v>
      </c>
      <c r="AD127" s="2" t="s">
        <v>347</v>
      </c>
      <c r="AE127" s="2" t="s">
        <v>109</v>
      </c>
      <c r="AF127" s="3"/>
      <c r="AH127" s="2" t="s">
        <v>5349</v>
      </c>
      <c r="AI127" s="2" t="s">
        <v>5343</v>
      </c>
      <c r="AJ127" s="2" t="s">
        <v>5344</v>
      </c>
      <c r="AK127" s="3" t="s">
        <v>395</v>
      </c>
      <c r="AN127" t="str">
        <f t="shared" si="1"/>
        <v>2909772</v>
      </c>
      <c r="AO127" s="2" t="s">
        <v>2989</v>
      </c>
      <c r="AP127" s="2" t="s">
        <v>2983</v>
      </c>
      <c r="AQ127" s="2" t="s">
        <v>2984</v>
      </c>
      <c r="AR127" s="3" t="s">
        <v>337</v>
      </c>
      <c r="AV127" t="s">
        <v>2298</v>
      </c>
      <c r="AW127" t="s">
        <v>2292</v>
      </c>
      <c r="AX127" t="s">
        <v>2293</v>
      </c>
      <c r="AY127" t="s">
        <v>395</v>
      </c>
      <c r="AZ127">
        <v>0</v>
      </c>
      <c r="BC127" t="s">
        <v>6731</v>
      </c>
    </row>
    <row r="128" spans="1:55" x14ac:dyDescent="0.25">
      <c r="A128">
        <v>1768</v>
      </c>
      <c r="B128">
        <v>2596955</v>
      </c>
      <c r="C128" t="s">
        <v>7739</v>
      </c>
      <c r="D128">
        <v>2596957</v>
      </c>
      <c r="E128" t="s">
        <v>7550</v>
      </c>
      <c r="F128" t="s">
        <v>31</v>
      </c>
      <c r="G128" t="s">
        <v>31</v>
      </c>
      <c r="H128" t="s">
        <v>51</v>
      </c>
      <c r="I128" t="s">
        <v>77</v>
      </c>
      <c r="J128" t="s">
        <v>45</v>
      </c>
      <c r="K128">
        <v>0</v>
      </c>
      <c r="L128">
        <v>0</v>
      </c>
      <c r="M128">
        <v>2596955</v>
      </c>
      <c r="N128" t="s">
        <v>7739</v>
      </c>
      <c r="Q128">
        <v>3806459</v>
      </c>
      <c r="R128" t="s">
        <v>7683</v>
      </c>
      <c r="AC128" s="2" t="s">
        <v>1071</v>
      </c>
      <c r="AD128" s="2" t="s">
        <v>1066</v>
      </c>
      <c r="AE128" s="2" t="s">
        <v>1067</v>
      </c>
      <c r="AF128" s="3"/>
      <c r="AH128" s="2" t="s">
        <v>4289</v>
      </c>
      <c r="AI128" s="2" t="s">
        <v>4281</v>
      </c>
      <c r="AJ128" s="2" t="s">
        <v>4282</v>
      </c>
      <c r="AK128" s="3" t="s">
        <v>395</v>
      </c>
      <c r="AN128" t="str">
        <f t="shared" si="1"/>
        <v>2920716</v>
      </c>
      <c r="AO128" s="2" t="s">
        <v>4640</v>
      </c>
      <c r="AP128" s="2" t="s">
        <v>4633</v>
      </c>
      <c r="AQ128" s="2" t="s">
        <v>4634</v>
      </c>
      <c r="AR128" s="3" t="s">
        <v>395</v>
      </c>
      <c r="AV128" t="s">
        <v>3760</v>
      </c>
      <c r="AW128" t="s">
        <v>3753</v>
      </c>
      <c r="AX128" t="s">
        <v>3754</v>
      </c>
      <c r="AY128" t="s">
        <v>395</v>
      </c>
      <c r="AZ128">
        <v>0</v>
      </c>
      <c r="BC128" t="s">
        <v>7616</v>
      </c>
    </row>
    <row r="129" spans="1:55" x14ac:dyDescent="0.25">
      <c r="A129">
        <v>1769</v>
      </c>
      <c r="B129">
        <v>3483468</v>
      </c>
      <c r="C129" t="s">
        <v>6704</v>
      </c>
      <c r="D129">
        <v>3483508</v>
      </c>
      <c r="E129" t="s">
        <v>6705</v>
      </c>
      <c r="F129" t="s">
        <v>31</v>
      </c>
      <c r="G129" t="s">
        <v>31</v>
      </c>
      <c r="H129" t="s">
        <v>51</v>
      </c>
      <c r="I129" t="s">
        <v>52</v>
      </c>
      <c r="J129" t="s">
        <v>45</v>
      </c>
      <c r="K129">
        <v>0</v>
      </c>
      <c r="L129">
        <v>0</v>
      </c>
      <c r="M129">
        <v>3483468</v>
      </c>
      <c r="N129" t="s">
        <v>6704</v>
      </c>
      <c r="Q129">
        <v>2534509</v>
      </c>
      <c r="R129" t="s">
        <v>6672</v>
      </c>
      <c r="AC129" s="2" t="s">
        <v>2944</v>
      </c>
      <c r="AD129" s="2" t="s">
        <v>2936</v>
      </c>
      <c r="AE129" s="2" t="s">
        <v>2937</v>
      </c>
      <c r="AF129" s="3"/>
      <c r="AH129" s="2" t="s">
        <v>2131</v>
      </c>
      <c r="AI129" s="2" t="s">
        <v>2125</v>
      </c>
      <c r="AJ129" s="2" t="s">
        <v>2126</v>
      </c>
      <c r="AK129" s="3" t="s">
        <v>395</v>
      </c>
      <c r="AN129" t="str">
        <f t="shared" si="1"/>
        <v>2922604</v>
      </c>
      <c r="AO129" s="2" t="s">
        <v>1168</v>
      </c>
      <c r="AP129" s="2" t="s">
        <v>1161</v>
      </c>
      <c r="AQ129" s="2" t="s">
        <v>1162</v>
      </c>
      <c r="AR129" s="3" t="s">
        <v>395</v>
      </c>
      <c r="AV129" t="s">
        <v>4700</v>
      </c>
      <c r="AW129" t="s">
        <v>4693</v>
      </c>
      <c r="AX129" t="s">
        <v>4694</v>
      </c>
      <c r="AY129" t="s">
        <v>675</v>
      </c>
      <c r="AZ129">
        <v>0</v>
      </c>
      <c r="BC129" t="s">
        <v>6816</v>
      </c>
    </row>
    <row r="130" spans="1:55" x14ac:dyDescent="0.25">
      <c r="A130">
        <v>1784</v>
      </c>
      <c r="B130">
        <v>3286602</v>
      </c>
      <c r="C130" t="s">
        <v>7743</v>
      </c>
      <c r="D130" t="s">
        <v>7744</v>
      </c>
      <c r="E130" t="s">
        <v>7745</v>
      </c>
      <c r="F130" t="s">
        <v>31</v>
      </c>
      <c r="G130" t="s">
        <v>31</v>
      </c>
      <c r="H130" t="s">
        <v>51</v>
      </c>
      <c r="I130" t="s">
        <v>77</v>
      </c>
      <c r="J130" t="s">
        <v>45</v>
      </c>
      <c r="K130">
        <v>0</v>
      </c>
      <c r="L130">
        <v>0</v>
      </c>
      <c r="M130">
        <v>3286602</v>
      </c>
      <c r="N130" t="s">
        <v>7743</v>
      </c>
      <c r="Q130">
        <v>3361621</v>
      </c>
      <c r="R130" t="s">
        <v>7693</v>
      </c>
      <c r="AC130" s="2" t="s">
        <v>4085</v>
      </c>
      <c r="AD130" s="2" t="s">
        <v>4077</v>
      </c>
      <c r="AE130" s="2" t="s">
        <v>4078</v>
      </c>
      <c r="AF130" s="3" t="s">
        <v>475</v>
      </c>
      <c r="AH130" s="2" t="s">
        <v>1168</v>
      </c>
      <c r="AI130" s="2" t="s">
        <v>1161</v>
      </c>
      <c r="AJ130" s="2" t="s">
        <v>1162</v>
      </c>
      <c r="AK130" s="3" t="s">
        <v>395</v>
      </c>
      <c r="AN130" t="str">
        <f t="shared" si="1"/>
        <v/>
      </c>
      <c r="AO130" s="2" t="s">
        <v>1168</v>
      </c>
      <c r="AP130" s="2" t="s">
        <v>1161</v>
      </c>
      <c r="AQ130" s="2" t="s">
        <v>1162</v>
      </c>
      <c r="AR130" s="3" t="s">
        <v>395</v>
      </c>
      <c r="AV130" t="s">
        <v>5039</v>
      </c>
      <c r="AW130" t="s">
        <v>5032</v>
      </c>
      <c r="AX130" t="s">
        <v>5033</v>
      </c>
      <c r="AY130" t="s">
        <v>1506</v>
      </c>
      <c r="AZ130">
        <v>1</v>
      </c>
      <c r="BC130" t="s">
        <v>7768</v>
      </c>
    </row>
    <row r="131" spans="1:55" x14ac:dyDescent="0.25">
      <c r="A131">
        <v>1826</v>
      </c>
      <c r="B131">
        <v>2656627</v>
      </c>
      <c r="C131" t="s">
        <v>7755</v>
      </c>
      <c r="D131">
        <v>2656631</v>
      </c>
      <c r="E131" t="s">
        <v>7756</v>
      </c>
      <c r="F131" t="s">
        <v>31</v>
      </c>
      <c r="G131" t="s">
        <v>31</v>
      </c>
      <c r="H131" t="s">
        <v>51</v>
      </c>
      <c r="I131" t="s">
        <v>52</v>
      </c>
      <c r="J131" t="s">
        <v>45</v>
      </c>
      <c r="K131">
        <v>0</v>
      </c>
      <c r="L131">
        <v>0</v>
      </c>
      <c r="M131">
        <v>2656627</v>
      </c>
      <c r="N131" t="s">
        <v>7755</v>
      </c>
      <c r="Q131">
        <v>3717605</v>
      </c>
      <c r="R131" t="s">
        <v>7704</v>
      </c>
      <c r="AC131" s="2" t="s">
        <v>2659</v>
      </c>
      <c r="AD131" s="2" t="s">
        <v>2651</v>
      </c>
      <c r="AE131" s="2" t="s">
        <v>2652</v>
      </c>
      <c r="AF131" s="3" t="s">
        <v>2661</v>
      </c>
      <c r="AH131" s="2" t="s">
        <v>4989</v>
      </c>
      <c r="AI131" s="2" t="s">
        <v>4981</v>
      </c>
      <c r="AJ131" s="2" t="s">
        <v>4982</v>
      </c>
      <c r="AK131" s="3" t="s">
        <v>395</v>
      </c>
      <c r="AN131" t="str">
        <f t="shared" si="1"/>
        <v>2922631</v>
      </c>
      <c r="AO131" s="2" t="s">
        <v>2122</v>
      </c>
      <c r="AP131" s="2" t="s">
        <v>1161</v>
      </c>
      <c r="AQ131" s="2" t="s">
        <v>1162</v>
      </c>
      <c r="AR131" s="3" t="s">
        <v>2124</v>
      </c>
      <c r="AV131" t="s">
        <v>4989</v>
      </c>
      <c r="AW131" t="s">
        <v>4981</v>
      </c>
      <c r="AX131" t="s">
        <v>4982</v>
      </c>
      <c r="AY131" t="s">
        <v>395</v>
      </c>
      <c r="AZ131">
        <v>0</v>
      </c>
      <c r="BC131" t="s">
        <v>66</v>
      </c>
    </row>
    <row r="132" spans="1:55" x14ac:dyDescent="0.25">
      <c r="A132">
        <v>1866</v>
      </c>
      <c r="B132">
        <v>3417249</v>
      </c>
      <c r="C132" t="s">
        <v>7768</v>
      </c>
      <c r="D132">
        <v>3417281</v>
      </c>
      <c r="E132" t="s">
        <v>7769</v>
      </c>
      <c r="F132" t="s">
        <v>31</v>
      </c>
      <c r="G132" t="s">
        <v>31</v>
      </c>
      <c r="H132" t="s">
        <v>51</v>
      </c>
      <c r="I132" t="s">
        <v>77</v>
      </c>
      <c r="J132" t="s">
        <v>45</v>
      </c>
      <c r="K132">
        <v>0</v>
      </c>
      <c r="L132">
        <v>0</v>
      </c>
      <c r="M132">
        <v>3417249</v>
      </c>
      <c r="N132" t="s">
        <v>7768</v>
      </c>
      <c r="Q132">
        <v>3636562</v>
      </c>
      <c r="R132" t="s">
        <v>5609</v>
      </c>
      <c r="AC132" s="2" t="s">
        <v>3828</v>
      </c>
      <c r="AD132" s="2" t="s">
        <v>3824</v>
      </c>
      <c r="AE132" s="2" t="s">
        <v>3825</v>
      </c>
      <c r="AF132" s="3" t="s">
        <v>813</v>
      </c>
      <c r="AH132" s="2" t="s">
        <v>1504</v>
      </c>
      <c r="AI132" s="2" t="s">
        <v>1497</v>
      </c>
      <c r="AJ132" s="2" t="s">
        <v>1498</v>
      </c>
      <c r="AK132" s="3" t="s">
        <v>395</v>
      </c>
      <c r="AN132" t="str">
        <f t="shared" si="1"/>
        <v>2939298</v>
      </c>
      <c r="AO132" s="2" t="s">
        <v>1966</v>
      </c>
      <c r="AP132" s="2" t="s">
        <v>1958</v>
      </c>
      <c r="AQ132" s="2" t="s">
        <v>1959</v>
      </c>
      <c r="AR132" s="3" t="s">
        <v>337</v>
      </c>
      <c r="AV132" t="s">
        <v>4762</v>
      </c>
      <c r="AW132" t="s">
        <v>4755</v>
      </c>
      <c r="AX132" t="s">
        <v>4756</v>
      </c>
      <c r="AY132" t="s">
        <v>506</v>
      </c>
      <c r="AZ132">
        <v>0</v>
      </c>
      <c r="BC132" t="s">
        <v>6980</v>
      </c>
    </row>
    <row r="133" spans="1:55" x14ac:dyDescent="0.25">
      <c r="A133">
        <v>1875</v>
      </c>
      <c r="B133">
        <v>3566495</v>
      </c>
      <c r="C133" t="s">
        <v>7773</v>
      </c>
      <c r="D133">
        <v>3566536</v>
      </c>
      <c r="E133" t="s">
        <v>7774</v>
      </c>
      <c r="F133" t="s">
        <v>31</v>
      </c>
      <c r="G133" t="s">
        <v>31</v>
      </c>
      <c r="H133" t="s">
        <v>51</v>
      </c>
      <c r="I133" t="s">
        <v>77</v>
      </c>
      <c r="J133" t="s">
        <v>45</v>
      </c>
      <c r="K133">
        <v>0</v>
      </c>
      <c r="L133">
        <v>0</v>
      </c>
      <c r="M133">
        <v>3566495</v>
      </c>
      <c r="N133" t="s">
        <v>7773</v>
      </c>
      <c r="Q133">
        <v>2327045</v>
      </c>
      <c r="R133" t="s">
        <v>2268</v>
      </c>
      <c r="AC133" s="2" t="s">
        <v>1378</v>
      </c>
      <c r="AD133" s="2" t="s">
        <v>1371</v>
      </c>
      <c r="AE133" s="2" t="s">
        <v>1372</v>
      </c>
      <c r="AF133" s="3"/>
      <c r="AH133" s="2" t="s">
        <v>393</v>
      </c>
      <c r="AI133" s="2" t="s">
        <v>388</v>
      </c>
      <c r="AJ133" s="2" t="s">
        <v>389</v>
      </c>
      <c r="AK133" s="3" t="s">
        <v>395</v>
      </c>
      <c r="AN133" t="str">
        <f t="shared" ref="AN133:AN196" si="2">IF(AO133=AO132,"",AO133)</f>
        <v>2947889</v>
      </c>
      <c r="AO133" s="2" t="s">
        <v>4239</v>
      </c>
      <c r="AP133" s="2" t="s">
        <v>4232</v>
      </c>
      <c r="AQ133" s="2" t="s">
        <v>4233</v>
      </c>
      <c r="AR133" s="3" t="s">
        <v>462</v>
      </c>
      <c r="AV133" t="s">
        <v>1015</v>
      </c>
      <c r="AW133" t="s">
        <v>1007</v>
      </c>
      <c r="AX133" t="s">
        <v>1008</v>
      </c>
      <c r="AY133" t="s">
        <v>813</v>
      </c>
      <c r="AZ133">
        <v>0</v>
      </c>
      <c r="BC133" t="s">
        <v>277</v>
      </c>
    </row>
    <row r="134" spans="1:55" x14ac:dyDescent="0.25">
      <c r="A134">
        <v>1899</v>
      </c>
      <c r="B134">
        <v>3259400</v>
      </c>
      <c r="C134" t="s">
        <v>7782</v>
      </c>
      <c r="D134">
        <v>3259403</v>
      </c>
      <c r="E134" t="s">
        <v>7784</v>
      </c>
      <c r="F134" t="s">
        <v>31</v>
      </c>
      <c r="G134" t="s">
        <v>31</v>
      </c>
      <c r="H134" t="s">
        <v>51</v>
      </c>
      <c r="I134" t="s">
        <v>52</v>
      </c>
      <c r="J134" t="s">
        <v>45</v>
      </c>
      <c r="K134">
        <v>0</v>
      </c>
      <c r="L134">
        <v>0</v>
      </c>
      <c r="M134">
        <v>3259400</v>
      </c>
      <c r="N134" t="s">
        <v>7782</v>
      </c>
      <c r="Q134">
        <v>3452478</v>
      </c>
      <c r="R134" t="s">
        <v>6689</v>
      </c>
      <c r="AC134" s="2" t="s">
        <v>1122</v>
      </c>
      <c r="AD134" s="2" t="s">
        <v>1118</v>
      </c>
      <c r="AE134" s="2" t="s">
        <v>1119</v>
      </c>
      <c r="AF134" s="3"/>
      <c r="AH134" s="2" t="s">
        <v>3524</v>
      </c>
      <c r="AI134" s="2" t="s">
        <v>3518</v>
      </c>
      <c r="AJ134" s="2" t="s">
        <v>3519</v>
      </c>
      <c r="AK134" s="3" t="s">
        <v>395</v>
      </c>
      <c r="AN134" t="str">
        <f t="shared" si="2"/>
        <v>2950384</v>
      </c>
      <c r="AO134" s="2" t="s">
        <v>1843</v>
      </c>
      <c r="AP134" s="2" t="s">
        <v>1836</v>
      </c>
      <c r="AQ134" s="2" t="s">
        <v>1837</v>
      </c>
      <c r="AR134" s="3" t="s">
        <v>801</v>
      </c>
      <c r="AV134" t="s">
        <v>3371</v>
      </c>
      <c r="AW134" t="s">
        <v>3365</v>
      </c>
      <c r="AX134" t="s">
        <v>3366</v>
      </c>
      <c r="AY134" t="s">
        <v>813</v>
      </c>
      <c r="AZ134">
        <v>0</v>
      </c>
      <c r="BC134" t="s">
        <v>7283</v>
      </c>
    </row>
    <row r="135" spans="1:55" x14ac:dyDescent="0.25">
      <c r="A135">
        <v>1902</v>
      </c>
      <c r="B135">
        <v>3568616</v>
      </c>
      <c r="C135" t="s">
        <v>7796</v>
      </c>
      <c r="D135">
        <v>3568634</v>
      </c>
      <c r="E135" t="s">
        <v>7796</v>
      </c>
      <c r="F135" t="s">
        <v>31</v>
      </c>
      <c r="G135" t="s">
        <v>31</v>
      </c>
      <c r="H135" t="s">
        <v>51</v>
      </c>
      <c r="I135" t="s">
        <v>52</v>
      </c>
      <c r="J135" t="s">
        <v>45</v>
      </c>
      <c r="K135">
        <v>0</v>
      </c>
      <c r="L135">
        <v>0</v>
      </c>
      <c r="M135">
        <v>3568616</v>
      </c>
      <c r="N135" t="s">
        <v>7796</v>
      </c>
      <c r="Q135">
        <v>2835715</v>
      </c>
      <c r="R135" t="s">
        <v>4016</v>
      </c>
      <c r="AC135" s="2" t="s">
        <v>2640</v>
      </c>
      <c r="AD135" s="2" t="s">
        <v>2634</v>
      </c>
      <c r="AE135" s="2" t="s">
        <v>2635</v>
      </c>
      <c r="AF135" s="3" t="s">
        <v>337</v>
      </c>
      <c r="AH135" s="2" t="s">
        <v>3662</v>
      </c>
      <c r="AI135" s="2" t="s">
        <v>3654</v>
      </c>
      <c r="AJ135" s="2" t="s">
        <v>3655</v>
      </c>
      <c r="AK135" s="3" t="s">
        <v>395</v>
      </c>
      <c r="AN135" t="str">
        <f t="shared" si="2"/>
        <v>2956217</v>
      </c>
      <c r="AO135" s="2" t="s">
        <v>838</v>
      </c>
      <c r="AP135" s="2" t="s">
        <v>830</v>
      </c>
      <c r="AQ135" s="2" t="s">
        <v>831</v>
      </c>
      <c r="AR135" s="3" t="s">
        <v>453</v>
      </c>
      <c r="AV135" t="s">
        <v>2820</v>
      </c>
      <c r="AW135" t="s">
        <v>2812</v>
      </c>
      <c r="AX135" t="s">
        <v>2813</v>
      </c>
      <c r="AY135" t="s">
        <v>996</v>
      </c>
      <c r="AZ135">
        <v>0</v>
      </c>
      <c r="BC135" t="s">
        <v>7432</v>
      </c>
    </row>
    <row r="136" spans="1:55" x14ac:dyDescent="0.25">
      <c r="A136">
        <v>1953</v>
      </c>
      <c r="B136">
        <v>3455842</v>
      </c>
      <c r="C136" t="s">
        <v>7810</v>
      </c>
      <c r="D136">
        <v>3455863</v>
      </c>
      <c r="E136" t="s">
        <v>7811</v>
      </c>
      <c r="F136" t="s">
        <v>31</v>
      </c>
      <c r="G136" t="s">
        <v>31</v>
      </c>
      <c r="H136" t="s">
        <v>51</v>
      </c>
      <c r="I136" t="s">
        <v>52</v>
      </c>
      <c r="J136" t="s">
        <v>45</v>
      </c>
      <c r="K136">
        <v>0</v>
      </c>
      <c r="L136">
        <v>0</v>
      </c>
      <c r="M136">
        <v>3455842</v>
      </c>
      <c r="N136" t="s">
        <v>7810</v>
      </c>
      <c r="Q136">
        <v>2596955</v>
      </c>
      <c r="R136" t="s">
        <v>7739</v>
      </c>
      <c r="AC136" s="2" t="s">
        <v>3809</v>
      </c>
      <c r="AD136" s="2" t="s">
        <v>3802</v>
      </c>
      <c r="AE136" s="2" t="s">
        <v>3803</v>
      </c>
      <c r="AF136" s="3"/>
      <c r="AH136" s="2" t="s">
        <v>4640</v>
      </c>
      <c r="AI136" s="2" t="s">
        <v>4633</v>
      </c>
      <c r="AJ136" s="2" t="s">
        <v>4634</v>
      </c>
      <c r="AK136" s="3" t="s">
        <v>395</v>
      </c>
      <c r="AN136" t="str">
        <f t="shared" si="2"/>
        <v>2960903</v>
      </c>
      <c r="AO136" s="2" t="s">
        <v>709</v>
      </c>
      <c r="AP136" s="2" t="s">
        <v>701</v>
      </c>
      <c r="AQ136" s="2" t="s">
        <v>702</v>
      </c>
      <c r="AR136" s="3" t="s">
        <v>996</v>
      </c>
      <c r="AV136" t="s">
        <v>2539</v>
      </c>
      <c r="AW136" t="s">
        <v>2532</v>
      </c>
      <c r="AX136" t="s">
        <v>2533</v>
      </c>
      <c r="AY136" t="s">
        <v>337</v>
      </c>
      <c r="AZ136">
        <v>0</v>
      </c>
      <c r="BC136" t="s">
        <v>6427</v>
      </c>
    </row>
    <row r="137" spans="1:55" x14ac:dyDescent="0.25">
      <c r="A137">
        <v>1966</v>
      </c>
      <c r="B137">
        <v>2381368</v>
      </c>
      <c r="C137" t="s">
        <v>7814</v>
      </c>
      <c r="D137" t="s">
        <v>7815</v>
      </c>
      <c r="E137" t="s">
        <v>7817</v>
      </c>
      <c r="F137" t="s">
        <v>31</v>
      </c>
      <c r="G137" t="s">
        <v>31</v>
      </c>
      <c r="H137" t="s">
        <v>51</v>
      </c>
      <c r="I137" t="s">
        <v>77</v>
      </c>
      <c r="J137" t="s">
        <v>45</v>
      </c>
      <c r="K137">
        <v>0</v>
      </c>
      <c r="L137">
        <v>0</v>
      </c>
      <c r="M137">
        <v>2381368</v>
      </c>
      <c r="N137" t="s">
        <v>7814</v>
      </c>
      <c r="Q137">
        <v>3483468</v>
      </c>
      <c r="R137" t="s">
        <v>6704</v>
      </c>
      <c r="AC137" s="2" t="s">
        <v>1880</v>
      </c>
      <c r="AD137" s="2" t="s">
        <v>1871</v>
      </c>
      <c r="AE137" s="2" t="s">
        <v>1872</v>
      </c>
      <c r="AF137" s="3" t="s">
        <v>395</v>
      </c>
      <c r="AH137" s="2" t="s">
        <v>5623</v>
      </c>
      <c r="AI137" s="2" t="s">
        <v>5616</v>
      </c>
      <c r="AJ137" s="2" t="s">
        <v>5617</v>
      </c>
      <c r="AK137" s="3" t="s">
        <v>395</v>
      </c>
      <c r="AN137" t="str">
        <f t="shared" si="2"/>
        <v/>
      </c>
      <c r="AO137" s="2" t="s">
        <v>709</v>
      </c>
      <c r="AP137" s="2" t="s">
        <v>701</v>
      </c>
      <c r="AQ137" s="2" t="s">
        <v>702</v>
      </c>
      <c r="AR137" s="3" t="s">
        <v>887</v>
      </c>
      <c r="AV137" t="s">
        <v>1573</v>
      </c>
      <c r="AW137" t="s">
        <v>1568</v>
      </c>
      <c r="AX137" t="s">
        <v>1569</v>
      </c>
      <c r="AY137" t="s">
        <v>462</v>
      </c>
      <c r="AZ137">
        <v>1</v>
      </c>
      <c r="BC137" t="s">
        <v>152</v>
      </c>
    </row>
    <row r="138" spans="1:55" x14ac:dyDescent="0.25">
      <c r="A138">
        <v>1982</v>
      </c>
      <c r="B138">
        <v>3901273</v>
      </c>
      <c r="C138" t="s">
        <v>7827</v>
      </c>
      <c r="D138">
        <v>3901280</v>
      </c>
      <c r="E138" t="s">
        <v>7828</v>
      </c>
      <c r="F138" t="s">
        <v>31</v>
      </c>
      <c r="G138" t="s">
        <v>31</v>
      </c>
      <c r="H138" t="s">
        <v>51</v>
      </c>
      <c r="I138" t="s">
        <v>52</v>
      </c>
      <c r="J138" t="s">
        <v>45</v>
      </c>
      <c r="K138">
        <v>0</v>
      </c>
      <c r="L138">
        <v>0</v>
      </c>
      <c r="M138">
        <v>3901273</v>
      </c>
      <c r="N138" t="s">
        <v>7827</v>
      </c>
      <c r="Q138">
        <v>3286602</v>
      </c>
      <c r="R138" t="s">
        <v>7743</v>
      </c>
      <c r="AC138" s="2" t="s">
        <v>335</v>
      </c>
      <c r="AD138" s="2" t="s">
        <v>326</v>
      </c>
      <c r="AE138" s="2" t="s">
        <v>327</v>
      </c>
      <c r="AF138" s="3" t="s">
        <v>337</v>
      </c>
      <c r="AH138" s="2" t="s">
        <v>4907</v>
      </c>
      <c r="AI138" s="2" t="s">
        <v>4901</v>
      </c>
      <c r="AJ138" s="2" t="s">
        <v>4902</v>
      </c>
      <c r="AK138" s="3" t="s">
        <v>395</v>
      </c>
      <c r="AN138" t="str">
        <f t="shared" si="2"/>
        <v/>
      </c>
      <c r="AO138" s="2" t="s">
        <v>709</v>
      </c>
      <c r="AP138" s="2" t="s">
        <v>701</v>
      </c>
      <c r="AQ138" s="2" t="s">
        <v>702</v>
      </c>
      <c r="AR138" s="3" t="s">
        <v>789</v>
      </c>
      <c r="AV138" t="s">
        <v>956</v>
      </c>
      <c r="AW138" t="s">
        <v>949</v>
      </c>
      <c r="AX138" t="s">
        <v>950</v>
      </c>
      <c r="AY138" t="s">
        <v>453</v>
      </c>
      <c r="AZ138">
        <v>0</v>
      </c>
      <c r="BC138" t="s">
        <v>8216</v>
      </c>
    </row>
    <row r="139" spans="1:55" x14ac:dyDescent="0.25">
      <c r="A139">
        <v>2021</v>
      </c>
      <c r="B139">
        <v>3595979</v>
      </c>
      <c r="C139" t="s">
        <v>7850</v>
      </c>
      <c r="D139">
        <v>3595981</v>
      </c>
      <c r="E139" t="s">
        <v>7852</v>
      </c>
      <c r="F139" t="s">
        <v>31</v>
      </c>
      <c r="G139" t="s">
        <v>31</v>
      </c>
      <c r="H139" t="s">
        <v>51</v>
      </c>
      <c r="I139" t="s">
        <v>52</v>
      </c>
      <c r="J139" t="s">
        <v>45</v>
      </c>
      <c r="K139">
        <v>0</v>
      </c>
      <c r="L139">
        <v>0</v>
      </c>
      <c r="M139">
        <v>3595979</v>
      </c>
      <c r="N139" t="s">
        <v>7850</v>
      </c>
      <c r="Q139">
        <v>2656627</v>
      </c>
      <c r="R139" t="s">
        <v>7755</v>
      </c>
      <c r="AC139" s="2" t="s">
        <v>2437</v>
      </c>
      <c r="AD139" s="2" t="s">
        <v>2432</v>
      </c>
      <c r="AE139" s="2" t="s">
        <v>2433</v>
      </c>
      <c r="AF139" s="3" t="s">
        <v>506</v>
      </c>
      <c r="AH139" s="2" t="s">
        <v>4539</v>
      </c>
      <c r="AI139" s="2" t="s">
        <v>4532</v>
      </c>
      <c r="AJ139" s="2" t="s">
        <v>4533</v>
      </c>
      <c r="AK139" s="3" t="s">
        <v>395</v>
      </c>
      <c r="AN139" t="str">
        <f t="shared" si="2"/>
        <v/>
      </c>
      <c r="AO139" s="2" t="s">
        <v>709</v>
      </c>
      <c r="AP139" s="2" t="s">
        <v>701</v>
      </c>
      <c r="AQ139" s="2" t="s">
        <v>702</v>
      </c>
      <c r="AR139" s="3" t="s">
        <v>459</v>
      </c>
      <c r="AV139" t="s">
        <v>1033</v>
      </c>
      <c r="AW139" t="s">
        <v>1026</v>
      </c>
      <c r="AX139" t="s">
        <v>1027</v>
      </c>
      <c r="AY139" t="s">
        <v>459</v>
      </c>
      <c r="AZ139">
        <v>0</v>
      </c>
      <c r="BC139" t="s">
        <v>8291</v>
      </c>
    </row>
    <row r="140" spans="1:55" x14ac:dyDescent="0.25">
      <c r="A140">
        <v>2061</v>
      </c>
      <c r="B140">
        <v>3339774</v>
      </c>
      <c r="C140" t="s">
        <v>6737</v>
      </c>
      <c r="D140" t="s">
        <v>6738</v>
      </c>
      <c r="E140" t="s">
        <v>6739</v>
      </c>
      <c r="F140" t="s">
        <v>31</v>
      </c>
      <c r="G140" t="s">
        <v>31</v>
      </c>
      <c r="H140" t="s">
        <v>51</v>
      </c>
      <c r="I140" t="s">
        <v>77</v>
      </c>
      <c r="J140" t="s">
        <v>45</v>
      </c>
      <c r="K140">
        <v>0</v>
      </c>
      <c r="L140">
        <v>0</v>
      </c>
      <c r="M140">
        <v>3339774</v>
      </c>
      <c r="N140" t="s">
        <v>6737</v>
      </c>
      <c r="Q140">
        <v>3417249</v>
      </c>
      <c r="R140" t="s">
        <v>7768</v>
      </c>
      <c r="AC140" s="2" t="s">
        <v>4747</v>
      </c>
      <c r="AD140" s="2" t="s">
        <v>4740</v>
      </c>
      <c r="AE140" s="2" t="s">
        <v>4741</v>
      </c>
      <c r="AF140" s="3"/>
      <c r="AH140" s="2" t="s">
        <v>1833</v>
      </c>
      <c r="AI140" s="2" t="s">
        <v>1826</v>
      </c>
      <c r="AJ140" s="2" t="s">
        <v>1827</v>
      </c>
      <c r="AK140" s="3" t="s">
        <v>395</v>
      </c>
      <c r="AN140" t="str">
        <f t="shared" si="2"/>
        <v/>
      </c>
      <c r="AO140" s="2" t="s">
        <v>709</v>
      </c>
      <c r="AP140" s="2" t="s">
        <v>701</v>
      </c>
      <c r="AQ140" s="2" t="s">
        <v>702</v>
      </c>
      <c r="AR140" s="3" t="s">
        <v>459</v>
      </c>
      <c r="AV140" t="s">
        <v>1641</v>
      </c>
      <c r="AW140" t="s">
        <v>1633</v>
      </c>
      <c r="AX140" t="s">
        <v>1634</v>
      </c>
      <c r="AY140" t="s">
        <v>1644</v>
      </c>
      <c r="AZ140">
        <v>0</v>
      </c>
      <c r="BC140" t="s">
        <v>7755</v>
      </c>
    </row>
    <row r="141" spans="1:55" x14ac:dyDescent="0.25">
      <c r="A141">
        <v>2105</v>
      </c>
      <c r="B141">
        <v>2384401</v>
      </c>
      <c r="C141" t="s">
        <v>7880</v>
      </c>
      <c r="D141">
        <v>2384412</v>
      </c>
      <c r="E141" t="s">
        <v>7882</v>
      </c>
      <c r="F141" t="s">
        <v>31</v>
      </c>
      <c r="G141" t="s">
        <v>31</v>
      </c>
      <c r="H141" t="s">
        <v>51</v>
      </c>
      <c r="I141" t="s">
        <v>52</v>
      </c>
      <c r="J141" t="s">
        <v>45</v>
      </c>
      <c r="K141">
        <v>0</v>
      </c>
      <c r="L141">
        <v>0</v>
      </c>
      <c r="M141">
        <v>2384401</v>
      </c>
      <c r="N141" t="s">
        <v>7880</v>
      </c>
      <c r="Q141">
        <v>3566495</v>
      </c>
      <c r="R141" t="s">
        <v>7773</v>
      </c>
      <c r="AC141" s="2" t="s">
        <v>3159</v>
      </c>
      <c r="AD141" s="2" t="s">
        <v>3152</v>
      </c>
      <c r="AE141" s="2" t="s">
        <v>3153</v>
      </c>
      <c r="AF141" s="3" t="s">
        <v>4593</v>
      </c>
      <c r="AH141" s="2" t="s">
        <v>2175</v>
      </c>
      <c r="AI141" s="2" t="s">
        <v>2171</v>
      </c>
      <c r="AJ141" s="2" t="s">
        <v>2172</v>
      </c>
      <c r="AK141" s="3" t="s">
        <v>395</v>
      </c>
      <c r="AN141" t="str">
        <f t="shared" si="2"/>
        <v>2966193</v>
      </c>
      <c r="AO141" s="2" t="s">
        <v>985</v>
      </c>
      <c r="AP141" s="2" t="s">
        <v>980</v>
      </c>
      <c r="AQ141" s="2" t="s">
        <v>981</v>
      </c>
      <c r="AR141" s="3" t="s">
        <v>801</v>
      </c>
      <c r="AV141" t="s">
        <v>2209</v>
      </c>
      <c r="AW141" t="s">
        <v>2205</v>
      </c>
      <c r="AX141" t="s">
        <v>2206</v>
      </c>
      <c r="AY141" t="s">
        <v>1144</v>
      </c>
      <c r="AZ141">
        <v>0</v>
      </c>
      <c r="BC141" t="s">
        <v>6476</v>
      </c>
    </row>
    <row r="142" spans="1:55" x14ac:dyDescent="0.25">
      <c r="A142">
        <v>2118</v>
      </c>
      <c r="B142">
        <v>3061942</v>
      </c>
      <c r="C142" t="s">
        <v>7892</v>
      </c>
      <c r="D142">
        <v>3061962</v>
      </c>
      <c r="E142" t="s">
        <v>7893</v>
      </c>
      <c r="F142" t="s">
        <v>31</v>
      </c>
      <c r="G142" t="s">
        <v>31</v>
      </c>
      <c r="H142" t="s">
        <v>51</v>
      </c>
      <c r="I142" t="s">
        <v>52</v>
      </c>
      <c r="J142" t="s">
        <v>45</v>
      </c>
      <c r="K142">
        <v>0</v>
      </c>
      <c r="L142">
        <v>0</v>
      </c>
      <c r="M142">
        <v>3061942</v>
      </c>
      <c r="N142" t="s">
        <v>7892</v>
      </c>
      <c r="Q142">
        <v>3259400</v>
      </c>
      <c r="R142" t="s">
        <v>7782</v>
      </c>
      <c r="AC142" s="2" t="s">
        <v>709</v>
      </c>
      <c r="AD142" s="2" t="s">
        <v>701</v>
      </c>
      <c r="AE142" s="2" t="s">
        <v>702</v>
      </c>
      <c r="AF142" s="3" t="s">
        <v>887</v>
      </c>
      <c r="AH142" s="2" t="s">
        <v>5240</v>
      </c>
      <c r="AI142" s="2" t="s">
        <v>5234</v>
      </c>
      <c r="AJ142" s="2" t="s">
        <v>5235</v>
      </c>
      <c r="AK142" s="3" t="s">
        <v>395</v>
      </c>
      <c r="AN142" t="str">
        <f t="shared" si="2"/>
        <v>2973694</v>
      </c>
      <c r="AO142" s="2" t="s">
        <v>2926</v>
      </c>
      <c r="AP142" s="2" t="s">
        <v>2920</v>
      </c>
      <c r="AQ142" s="2" t="s">
        <v>2921</v>
      </c>
      <c r="AR142" s="3" t="s">
        <v>1506</v>
      </c>
      <c r="AV142" t="s">
        <v>994</v>
      </c>
      <c r="AW142" t="s">
        <v>987</v>
      </c>
      <c r="AX142" t="s">
        <v>988</v>
      </c>
      <c r="AY142" t="s">
        <v>996</v>
      </c>
      <c r="AZ142">
        <v>1</v>
      </c>
      <c r="BC142" t="s">
        <v>230</v>
      </c>
    </row>
    <row r="143" spans="1:55" x14ac:dyDescent="0.25">
      <c r="A143">
        <v>2135</v>
      </c>
      <c r="B143">
        <v>3930235</v>
      </c>
      <c r="C143" t="s">
        <v>7896</v>
      </c>
      <c r="D143" t="s">
        <v>7897</v>
      </c>
      <c r="E143" t="s">
        <v>7898</v>
      </c>
      <c r="F143" t="s">
        <v>31</v>
      </c>
      <c r="G143" t="s">
        <v>31</v>
      </c>
      <c r="H143" t="s">
        <v>51</v>
      </c>
      <c r="I143" t="s">
        <v>77</v>
      </c>
      <c r="J143" t="s">
        <v>45</v>
      </c>
      <c r="K143">
        <v>0</v>
      </c>
      <c r="L143">
        <v>0</v>
      </c>
      <c r="M143">
        <v>3930235</v>
      </c>
      <c r="N143" t="s">
        <v>7896</v>
      </c>
      <c r="Q143">
        <v>3568616</v>
      </c>
      <c r="R143" t="s">
        <v>7796</v>
      </c>
      <c r="AC143" s="2" t="s">
        <v>2058</v>
      </c>
      <c r="AD143" s="2" t="s">
        <v>2053</v>
      </c>
      <c r="AE143" s="2" t="s">
        <v>2054</v>
      </c>
      <c r="AF143" s="3"/>
      <c r="AH143" s="2" t="s">
        <v>3609</v>
      </c>
      <c r="AI143" s="2" t="s">
        <v>3602</v>
      </c>
      <c r="AJ143" s="2" t="s">
        <v>3603</v>
      </c>
      <c r="AK143" s="3" t="s">
        <v>395</v>
      </c>
      <c r="AN143" t="str">
        <f t="shared" si="2"/>
        <v>2975014</v>
      </c>
      <c r="AO143" s="2" t="s">
        <v>1869</v>
      </c>
      <c r="AP143" s="2" t="s">
        <v>1860</v>
      </c>
      <c r="AQ143" s="2" t="s">
        <v>1861</v>
      </c>
      <c r="AR143" s="3" t="s">
        <v>813</v>
      </c>
      <c r="AV143" t="s">
        <v>2358</v>
      </c>
      <c r="AW143" t="s">
        <v>2350</v>
      </c>
      <c r="AX143" t="s">
        <v>2351</v>
      </c>
      <c r="AY143" t="s">
        <v>1193</v>
      </c>
      <c r="AZ143">
        <v>0</v>
      </c>
      <c r="BC143" t="s">
        <v>6360</v>
      </c>
    </row>
    <row r="144" spans="1:55" x14ac:dyDescent="0.25">
      <c r="A144">
        <v>2178</v>
      </c>
      <c r="B144">
        <v>2772127</v>
      </c>
      <c r="C144" t="s">
        <v>7910</v>
      </c>
      <c r="D144">
        <v>2772130</v>
      </c>
      <c r="E144" t="s">
        <v>7583</v>
      </c>
      <c r="F144" t="s">
        <v>31</v>
      </c>
      <c r="G144" t="s">
        <v>31</v>
      </c>
      <c r="H144" t="s">
        <v>51</v>
      </c>
      <c r="I144" t="s">
        <v>77</v>
      </c>
      <c r="J144" t="s">
        <v>45</v>
      </c>
      <c r="K144">
        <v>0</v>
      </c>
      <c r="L144">
        <v>0</v>
      </c>
      <c r="M144">
        <v>2772127</v>
      </c>
      <c r="N144" t="s">
        <v>7910</v>
      </c>
      <c r="Q144">
        <v>3455842</v>
      </c>
      <c r="R144" t="s">
        <v>7810</v>
      </c>
      <c r="AC144" s="2" t="s">
        <v>2016</v>
      </c>
      <c r="AD144" s="2" t="s">
        <v>4299</v>
      </c>
      <c r="AE144" s="2" t="s">
        <v>4300</v>
      </c>
      <c r="AF144" s="3"/>
      <c r="AH144" s="2" t="s">
        <v>5475</v>
      </c>
      <c r="AI144" s="2" t="s">
        <v>5468</v>
      </c>
      <c r="AJ144" s="2" t="s">
        <v>5469</v>
      </c>
      <c r="AK144" s="3" t="s">
        <v>395</v>
      </c>
      <c r="AN144" t="str">
        <f t="shared" si="2"/>
        <v>2990464</v>
      </c>
      <c r="AO144" s="2" t="s">
        <v>441</v>
      </c>
      <c r="AP144" s="2" t="s">
        <v>435</v>
      </c>
      <c r="AQ144" s="2" t="s">
        <v>436</v>
      </c>
      <c r="AR144" s="3" t="s">
        <v>459</v>
      </c>
      <c r="AV144" t="s">
        <v>1071</v>
      </c>
      <c r="AW144" t="s">
        <v>1066</v>
      </c>
      <c r="AX144" t="s">
        <v>1067</v>
      </c>
      <c r="AY144" t="s">
        <v>2036</v>
      </c>
      <c r="AZ144">
        <v>1</v>
      </c>
      <c r="BC144" t="s">
        <v>5344</v>
      </c>
    </row>
    <row r="145" spans="1:55" x14ac:dyDescent="0.25">
      <c r="A145">
        <v>2212</v>
      </c>
      <c r="B145">
        <v>3247172</v>
      </c>
      <c r="C145" t="s">
        <v>7923</v>
      </c>
      <c r="D145">
        <v>3247173</v>
      </c>
      <c r="E145" t="s">
        <v>7925</v>
      </c>
      <c r="F145" t="s">
        <v>31</v>
      </c>
      <c r="G145" t="s">
        <v>31</v>
      </c>
      <c r="H145" t="s">
        <v>51</v>
      </c>
      <c r="I145" t="s">
        <v>52</v>
      </c>
      <c r="J145" t="s">
        <v>45</v>
      </c>
      <c r="K145">
        <v>0</v>
      </c>
      <c r="L145">
        <v>0</v>
      </c>
      <c r="M145">
        <v>3247172</v>
      </c>
      <c r="N145" t="s">
        <v>7923</v>
      </c>
      <c r="Q145">
        <v>2381368</v>
      </c>
      <c r="R145" t="s">
        <v>7814</v>
      </c>
      <c r="AC145" s="2" t="s">
        <v>3100</v>
      </c>
      <c r="AD145" s="2" t="s">
        <v>3094</v>
      </c>
      <c r="AE145" s="2" t="s">
        <v>3095</v>
      </c>
      <c r="AF145" s="3" t="s">
        <v>2036</v>
      </c>
      <c r="AH145" s="2" t="s">
        <v>727</v>
      </c>
      <c r="AI145" s="2" t="s">
        <v>721</v>
      </c>
      <c r="AJ145" s="2" t="s">
        <v>722</v>
      </c>
      <c r="AK145" s="3" t="s">
        <v>395</v>
      </c>
      <c r="AN145" t="str">
        <f t="shared" si="2"/>
        <v>3002640</v>
      </c>
      <c r="AO145" s="2" t="s">
        <v>763</v>
      </c>
      <c r="AP145" s="2" t="s">
        <v>754</v>
      </c>
      <c r="AQ145" s="2" t="s">
        <v>755</v>
      </c>
      <c r="AR145" s="3" t="s">
        <v>337</v>
      </c>
      <c r="AV145" t="s">
        <v>2859</v>
      </c>
      <c r="AW145" t="s">
        <v>2851</v>
      </c>
      <c r="AX145" t="s">
        <v>2852</v>
      </c>
      <c r="AY145" t="s">
        <v>4298</v>
      </c>
      <c r="AZ145">
        <v>0</v>
      </c>
      <c r="BC145" t="s">
        <v>3791</v>
      </c>
    </row>
    <row r="146" spans="1:55" x14ac:dyDescent="0.25">
      <c r="A146">
        <v>2215</v>
      </c>
      <c r="B146">
        <v>3255361</v>
      </c>
      <c r="C146" t="s">
        <v>7929</v>
      </c>
      <c r="D146">
        <v>3255363</v>
      </c>
      <c r="E146" t="s">
        <v>7930</v>
      </c>
      <c r="F146" t="s">
        <v>31</v>
      </c>
      <c r="G146" t="s">
        <v>31</v>
      </c>
      <c r="H146" t="s">
        <v>51</v>
      </c>
      <c r="I146" t="s">
        <v>52</v>
      </c>
      <c r="J146" t="s">
        <v>45</v>
      </c>
      <c r="K146">
        <v>0</v>
      </c>
      <c r="L146">
        <v>0</v>
      </c>
      <c r="M146">
        <v>3255361</v>
      </c>
      <c r="N146" t="s">
        <v>7929</v>
      </c>
      <c r="Q146">
        <v>3901273</v>
      </c>
      <c r="R146" t="s">
        <v>7827</v>
      </c>
      <c r="AC146" s="2" t="s">
        <v>335</v>
      </c>
      <c r="AD146" s="2" t="s">
        <v>326</v>
      </c>
      <c r="AE146" s="2" t="s">
        <v>327</v>
      </c>
      <c r="AF146" s="3" t="s">
        <v>809</v>
      </c>
      <c r="AH146" s="2" t="s">
        <v>3978</v>
      </c>
      <c r="AI146" s="2" t="s">
        <v>3972</v>
      </c>
      <c r="AJ146" s="2" t="s">
        <v>3973</v>
      </c>
      <c r="AK146" s="3" t="s">
        <v>395</v>
      </c>
      <c r="AN146" t="str">
        <f t="shared" si="2"/>
        <v>3014904</v>
      </c>
      <c r="AO146" s="2" t="s">
        <v>5316</v>
      </c>
      <c r="AP146" s="2" t="s">
        <v>5310</v>
      </c>
      <c r="AQ146" s="2" t="s">
        <v>5311</v>
      </c>
      <c r="AR146" s="3" t="s">
        <v>813</v>
      </c>
      <c r="AV146" t="s">
        <v>4480</v>
      </c>
      <c r="AW146" t="s">
        <v>4474</v>
      </c>
      <c r="AX146" t="s">
        <v>4475</v>
      </c>
      <c r="AY146" t="s">
        <v>675</v>
      </c>
      <c r="AZ146">
        <v>0</v>
      </c>
      <c r="BC146" t="s">
        <v>6509</v>
      </c>
    </row>
    <row r="147" spans="1:55" x14ac:dyDescent="0.25">
      <c r="A147">
        <v>2218</v>
      </c>
      <c r="B147">
        <v>3592196</v>
      </c>
      <c r="C147" t="s">
        <v>7933</v>
      </c>
      <c r="D147">
        <v>3592209</v>
      </c>
      <c r="E147" t="s">
        <v>7934</v>
      </c>
      <c r="F147" t="s">
        <v>31</v>
      </c>
      <c r="G147" t="s">
        <v>31</v>
      </c>
      <c r="H147" t="s">
        <v>51</v>
      </c>
      <c r="I147" t="s">
        <v>77</v>
      </c>
      <c r="J147" t="s">
        <v>45</v>
      </c>
      <c r="K147">
        <v>0</v>
      </c>
      <c r="L147">
        <v>0</v>
      </c>
      <c r="M147">
        <v>3592196</v>
      </c>
      <c r="N147" t="s">
        <v>7933</v>
      </c>
      <c r="Q147">
        <v>3595979</v>
      </c>
      <c r="R147" t="s">
        <v>7850</v>
      </c>
      <c r="AC147" s="2" t="s">
        <v>1535</v>
      </c>
      <c r="AD147" s="2" t="s">
        <v>1528</v>
      </c>
      <c r="AE147" s="2" t="s">
        <v>1529</v>
      </c>
      <c r="AF147" s="3" t="s">
        <v>675</v>
      </c>
      <c r="AH147" s="2" t="s">
        <v>6016</v>
      </c>
      <c r="AI147" s="2" t="s">
        <v>6009</v>
      </c>
      <c r="AJ147" s="2" t="s">
        <v>6010</v>
      </c>
      <c r="AK147" s="3" t="s">
        <v>395</v>
      </c>
      <c r="AN147" t="str">
        <f t="shared" si="2"/>
        <v>3015338</v>
      </c>
      <c r="AO147" s="2" t="s">
        <v>5030</v>
      </c>
      <c r="AP147" s="2" t="s">
        <v>5022</v>
      </c>
      <c r="AQ147" s="2" t="s">
        <v>5023</v>
      </c>
      <c r="AR147" s="3" t="s">
        <v>337</v>
      </c>
      <c r="AV147" t="s">
        <v>2075</v>
      </c>
      <c r="AW147" t="s">
        <v>2067</v>
      </c>
      <c r="AX147" t="s">
        <v>2068</v>
      </c>
      <c r="AY147" t="s">
        <v>337</v>
      </c>
      <c r="AZ147">
        <v>0</v>
      </c>
      <c r="BC147" t="s">
        <v>6435</v>
      </c>
    </row>
    <row r="148" spans="1:55" x14ac:dyDescent="0.25">
      <c r="A148">
        <v>2224</v>
      </c>
      <c r="B148">
        <v>3111695</v>
      </c>
      <c r="C148" t="s">
        <v>7938</v>
      </c>
      <c r="D148">
        <v>3111699</v>
      </c>
      <c r="E148" t="s">
        <v>7939</v>
      </c>
      <c r="F148" t="s">
        <v>31</v>
      </c>
      <c r="G148" t="s">
        <v>31</v>
      </c>
      <c r="H148" t="s">
        <v>51</v>
      </c>
      <c r="I148" t="s">
        <v>52</v>
      </c>
      <c r="J148" t="s">
        <v>45</v>
      </c>
      <c r="K148">
        <v>0</v>
      </c>
      <c r="L148">
        <v>0</v>
      </c>
      <c r="M148">
        <v>3111695</v>
      </c>
      <c r="N148" t="s">
        <v>7938</v>
      </c>
      <c r="Q148">
        <v>3339774</v>
      </c>
      <c r="R148" t="s">
        <v>6737</v>
      </c>
      <c r="AC148" s="2" t="s">
        <v>570</v>
      </c>
      <c r="AD148" s="2" t="s">
        <v>563</v>
      </c>
      <c r="AE148" s="2" t="s">
        <v>564</v>
      </c>
      <c r="AF148" s="3"/>
      <c r="AH148" s="2" t="s">
        <v>977</v>
      </c>
      <c r="AI148" s="2" t="s">
        <v>970</v>
      </c>
      <c r="AJ148" s="2" t="s">
        <v>971</v>
      </c>
      <c r="AK148" s="3" t="s">
        <v>395</v>
      </c>
      <c r="AN148" t="str">
        <f t="shared" si="2"/>
        <v>3020496</v>
      </c>
      <c r="AO148" s="2" t="s">
        <v>2131</v>
      </c>
      <c r="AP148" s="2" t="s">
        <v>2125</v>
      </c>
      <c r="AQ148" s="2" t="s">
        <v>2126</v>
      </c>
      <c r="AR148" s="3" t="s">
        <v>395</v>
      </c>
      <c r="AV148" t="s">
        <v>3489</v>
      </c>
      <c r="AW148" t="s">
        <v>3483</v>
      </c>
      <c r="AX148" t="s">
        <v>3484</v>
      </c>
      <c r="AY148" t="s">
        <v>597</v>
      </c>
      <c r="AZ148">
        <v>0</v>
      </c>
      <c r="BC148" t="s">
        <v>6779</v>
      </c>
    </row>
    <row r="149" spans="1:55" x14ac:dyDescent="0.25">
      <c r="A149">
        <v>2246</v>
      </c>
      <c r="B149">
        <v>3077128</v>
      </c>
      <c r="C149" t="s">
        <v>7945</v>
      </c>
      <c r="D149">
        <v>3077153</v>
      </c>
      <c r="E149" t="s">
        <v>6460</v>
      </c>
      <c r="F149" t="s">
        <v>31</v>
      </c>
      <c r="G149" t="s">
        <v>31</v>
      </c>
      <c r="H149" t="s">
        <v>51</v>
      </c>
      <c r="I149" t="s">
        <v>52</v>
      </c>
      <c r="J149" t="s">
        <v>45</v>
      </c>
      <c r="K149">
        <v>0</v>
      </c>
      <c r="L149">
        <v>0</v>
      </c>
      <c r="M149">
        <v>3077128</v>
      </c>
      <c r="N149" t="s">
        <v>7945</v>
      </c>
      <c r="Q149">
        <v>2384401</v>
      </c>
      <c r="R149" t="s">
        <v>7880</v>
      </c>
      <c r="AC149" s="2" t="s">
        <v>354</v>
      </c>
      <c r="AD149" s="2" t="s">
        <v>347</v>
      </c>
      <c r="AE149" s="2" t="s">
        <v>109</v>
      </c>
      <c r="AF149" s="3"/>
      <c r="AH149" s="2" t="s">
        <v>1768</v>
      </c>
      <c r="AI149" s="2" t="s">
        <v>1762</v>
      </c>
      <c r="AJ149" s="2" t="s">
        <v>1763</v>
      </c>
      <c r="AK149" s="3" t="s">
        <v>395</v>
      </c>
      <c r="AN149" t="str">
        <f t="shared" si="2"/>
        <v>3026599</v>
      </c>
      <c r="AO149" s="2" t="s">
        <v>3091</v>
      </c>
      <c r="AP149" s="2" t="s">
        <v>3083</v>
      </c>
      <c r="AQ149" s="2" t="s">
        <v>3084</v>
      </c>
      <c r="AR149" s="3" t="s">
        <v>337</v>
      </c>
      <c r="AV149" t="s">
        <v>4717</v>
      </c>
      <c r="AW149" t="s">
        <v>4710</v>
      </c>
      <c r="AX149" t="s">
        <v>4711</v>
      </c>
      <c r="AY149" t="s">
        <v>506</v>
      </c>
      <c r="AZ149">
        <v>1</v>
      </c>
      <c r="BC149" t="s">
        <v>85</v>
      </c>
    </row>
    <row r="150" spans="1:55" x14ac:dyDescent="0.25">
      <c r="A150">
        <v>2248</v>
      </c>
      <c r="B150">
        <v>3919834</v>
      </c>
      <c r="C150" t="s">
        <v>7950</v>
      </c>
      <c r="D150">
        <v>3919837</v>
      </c>
      <c r="E150" t="s">
        <v>7951</v>
      </c>
      <c r="F150" t="s">
        <v>31</v>
      </c>
      <c r="G150" t="s">
        <v>31</v>
      </c>
      <c r="H150" t="s">
        <v>51</v>
      </c>
      <c r="I150" t="s">
        <v>52</v>
      </c>
      <c r="J150" t="s">
        <v>45</v>
      </c>
      <c r="K150">
        <v>0</v>
      </c>
      <c r="L150">
        <v>0</v>
      </c>
      <c r="M150">
        <v>3919834</v>
      </c>
      <c r="N150" t="s">
        <v>7950</v>
      </c>
      <c r="Q150">
        <v>3061942</v>
      </c>
      <c r="R150" t="s">
        <v>7892</v>
      </c>
      <c r="AC150" s="2" t="s">
        <v>1975</v>
      </c>
      <c r="AD150" s="2" t="s">
        <v>1969</v>
      </c>
      <c r="AE150" s="2" t="s">
        <v>1970</v>
      </c>
      <c r="AF150" s="3" t="s">
        <v>453</v>
      </c>
      <c r="AH150" s="2" t="s">
        <v>5421</v>
      </c>
      <c r="AI150" s="2" t="s">
        <v>5415</v>
      </c>
      <c r="AJ150" s="2" t="s">
        <v>5416</v>
      </c>
      <c r="AK150" s="3" t="s">
        <v>395</v>
      </c>
      <c r="AN150" t="str">
        <f t="shared" si="2"/>
        <v>3027204</v>
      </c>
      <c r="AO150" s="2" t="s">
        <v>2107</v>
      </c>
      <c r="AP150" s="2" t="s">
        <v>2102</v>
      </c>
      <c r="AQ150" s="2" t="s">
        <v>2103</v>
      </c>
      <c r="AR150" s="3" t="s">
        <v>453</v>
      </c>
      <c r="AV150" t="s">
        <v>4389</v>
      </c>
      <c r="AW150" t="s">
        <v>4382</v>
      </c>
      <c r="AX150" t="s">
        <v>4383</v>
      </c>
      <c r="AY150" t="s">
        <v>462</v>
      </c>
      <c r="AZ150">
        <v>0</v>
      </c>
      <c r="BC150" t="s">
        <v>268</v>
      </c>
    </row>
    <row r="151" spans="1:55" x14ac:dyDescent="0.25">
      <c r="A151">
        <v>2266</v>
      </c>
      <c r="B151">
        <v>2429466</v>
      </c>
      <c r="C151" t="s">
        <v>7954</v>
      </c>
      <c r="D151">
        <v>2429490</v>
      </c>
      <c r="E151" t="s">
        <v>7956</v>
      </c>
      <c r="F151" t="s">
        <v>31</v>
      </c>
      <c r="G151" t="s">
        <v>31</v>
      </c>
      <c r="H151" t="s">
        <v>51</v>
      </c>
      <c r="I151" t="s">
        <v>52</v>
      </c>
      <c r="J151" t="s">
        <v>45</v>
      </c>
      <c r="K151">
        <v>0</v>
      </c>
      <c r="L151">
        <v>0</v>
      </c>
      <c r="M151">
        <v>2429466</v>
      </c>
      <c r="N151" t="s">
        <v>7954</v>
      </c>
      <c r="Q151">
        <v>3930235</v>
      </c>
      <c r="R151" t="s">
        <v>7896</v>
      </c>
      <c r="AC151" s="2" t="s">
        <v>1276</v>
      </c>
      <c r="AD151" s="2" t="s">
        <v>1268</v>
      </c>
      <c r="AE151" s="2" t="s">
        <v>1269</v>
      </c>
      <c r="AF151" s="3" t="s">
        <v>1506</v>
      </c>
      <c r="AH151" s="2" t="s">
        <v>3894</v>
      </c>
      <c r="AI151" s="2" t="s">
        <v>3887</v>
      </c>
      <c r="AJ151" s="2" t="s">
        <v>3888</v>
      </c>
      <c r="AK151" s="3" t="s">
        <v>395</v>
      </c>
      <c r="AN151" t="str">
        <f t="shared" si="2"/>
        <v>3042777</v>
      </c>
      <c r="AO151" s="2" t="s">
        <v>4762</v>
      </c>
      <c r="AP151" s="2" t="s">
        <v>4755</v>
      </c>
      <c r="AQ151" s="2" t="s">
        <v>4756</v>
      </c>
      <c r="AR151" s="3" t="s">
        <v>506</v>
      </c>
      <c r="AV151" t="s">
        <v>1793</v>
      </c>
      <c r="AW151" t="s">
        <v>1785</v>
      </c>
      <c r="AX151" t="s">
        <v>1786</v>
      </c>
      <c r="AY151" t="s">
        <v>453</v>
      </c>
      <c r="AZ151">
        <v>0</v>
      </c>
      <c r="BC151" t="s">
        <v>6804</v>
      </c>
    </row>
    <row r="152" spans="1:55" x14ac:dyDescent="0.25">
      <c r="A152">
        <v>2268</v>
      </c>
      <c r="B152">
        <v>3749795</v>
      </c>
      <c r="C152" t="s">
        <v>7960</v>
      </c>
      <c r="D152">
        <v>3749812</v>
      </c>
      <c r="E152" t="s">
        <v>7961</v>
      </c>
      <c r="F152" t="s">
        <v>31</v>
      </c>
      <c r="G152" t="s">
        <v>31</v>
      </c>
      <c r="H152" t="s">
        <v>51</v>
      </c>
      <c r="I152" t="s">
        <v>52</v>
      </c>
      <c r="J152" t="s">
        <v>45</v>
      </c>
      <c r="K152">
        <v>0</v>
      </c>
      <c r="L152">
        <v>0</v>
      </c>
      <c r="M152">
        <v>3749795</v>
      </c>
      <c r="N152" t="s">
        <v>7960</v>
      </c>
      <c r="Q152">
        <v>2772127</v>
      </c>
      <c r="R152" t="s">
        <v>7910</v>
      </c>
      <c r="AC152" s="2" t="s">
        <v>1695</v>
      </c>
      <c r="AD152" s="2" t="s">
        <v>1691</v>
      </c>
      <c r="AE152" s="2" t="s">
        <v>1692</v>
      </c>
      <c r="AF152" s="3"/>
      <c r="AH152" s="2" t="s">
        <v>5786</v>
      </c>
      <c r="AI152" s="2" t="s">
        <v>5780</v>
      </c>
      <c r="AJ152" s="2" t="s">
        <v>5781</v>
      </c>
      <c r="AK152" s="3" t="s">
        <v>395</v>
      </c>
      <c r="AN152" t="str">
        <f t="shared" si="2"/>
        <v/>
      </c>
      <c r="AO152" s="2" t="s">
        <v>4762</v>
      </c>
      <c r="AP152" s="2" t="s">
        <v>4755</v>
      </c>
      <c r="AQ152" s="2" t="s">
        <v>4756</v>
      </c>
      <c r="AR152" s="3" t="s">
        <v>1506</v>
      </c>
      <c r="AV152" t="s">
        <v>4085</v>
      </c>
      <c r="AW152" t="s">
        <v>4077</v>
      </c>
      <c r="AX152" t="s">
        <v>4078</v>
      </c>
      <c r="AY152" t="s">
        <v>2052</v>
      </c>
      <c r="AZ152">
        <v>0</v>
      </c>
      <c r="BC152" t="s">
        <v>251</v>
      </c>
    </row>
    <row r="153" spans="1:55" x14ac:dyDescent="0.25">
      <c r="A153">
        <v>2271</v>
      </c>
      <c r="B153">
        <v>2440730</v>
      </c>
      <c r="C153" t="s">
        <v>7964</v>
      </c>
      <c r="D153">
        <v>2440743</v>
      </c>
      <c r="E153" t="s">
        <v>7965</v>
      </c>
      <c r="F153" t="s">
        <v>31</v>
      </c>
      <c r="G153" t="s">
        <v>31</v>
      </c>
      <c r="H153" t="s">
        <v>51</v>
      </c>
      <c r="I153" t="s">
        <v>52</v>
      </c>
      <c r="J153" t="s">
        <v>45</v>
      </c>
      <c r="K153">
        <v>0</v>
      </c>
      <c r="L153">
        <v>0</v>
      </c>
      <c r="M153">
        <v>2440730</v>
      </c>
      <c r="N153" t="s">
        <v>7964</v>
      </c>
      <c r="Q153">
        <v>3247172</v>
      </c>
      <c r="R153" t="s">
        <v>7923</v>
      </c>
      <c r="AC153" s="2" t="s">
        <v>2730</v>
      </c>
      <c r="AD153" s="2" t="s">
        <v>2724</v>
      </c>
      <c r="AE153" s="2" t="s">
        <v>2725</v>
      </c>
      <c r="AF153" s="3" t="s">
        <v>675</v>
      </c>
      <c r="AH153" s="2" t="s">
        <v>1504</v>
      </c>
      <c r="AI153" s="2" t="s">
        <v>1497</v>
      </c>
      <c r="AJ153" s="2" t="s">
        <v>1498</v>
      </c>
      <c r="AK153" s="3" t="s">
        <v>395</v>
      </c>
      <c r="AN153" t="str">
        <f t="shared" si="2"/>
        <v>3062868</v>
      </c>
      <c r="AO153" s="2" t="s">
        <v>1452</v>
      </c>
      <c r="AP153" s="2" t="s">
        <v>1445</v>
      </c>
      <c r="AQ153" s="2" t="s">
        <v>1446</v>
      </c>
      <c r="AR153" s="3" t="s">
        <v>453</v>
      </c>
      <c r="AV153" t="s">
        <v>2782</v>
      </c>
      <c r="AW153" t="s">
        <v>2777</v>
      </c>
      <c r="AX153" t="s">
        <v>2778</v>
      </c>
      <c r="AY153" t="s">
        <v>395</v>
      </c>
      <c r="AZ153">
        <v>0</v>
      </c>
      <c r="BC153" t="s">
        <v>8282</v>
      </c>
    </row>
    <row r="154" spans="1:55" x14ac:dyDescent="0.25">
      <c r="A154">
        <v>2312</v>
      </c>
      <c r="B154">
        <v>3936887</v>
      </c>
      <c r="C154" t="s">
        <v>6771</v>
      </c>
      <c r="D154">
        <v>3936889</v>
      </c>
      <c r="E154" t="s">
        <v>6772</v>
      </c>
      <c r="F154" t="s">
        <v>31</v>
      </c>
      <c r="G154" t="s">
        <v>31</v>
      </c>
      <c r="H154" t="s">
        <v>51</v>
      </c>
      <c r="I154" t="s">
        <v>52</v>
      </c>
      <c r="J154" t="s">
        <v>45</v>
      </c>
      <c r="K154">
        <v>0</v>
      </c>
      <c r="L154">
        <v>0</v>
      </c>
      <c r="M154">
        <v>3936887</v>
      </c>
      <c r="N154" t="s">
        <v>6771</v>
      </c>
      <c r="Q154">
        <v>3255361</v>
      </c>
      <c r="R154" t="s">
        <v>7929</v>
      </c>
      <c r="AC154" s="2" t="s">
        <v>4112</v>
      </c>
      <c r="AD154" s="2" t="s">
        <v>4105</v>
      </c>
      <c r="AE154" s="2" t="s">
        <v>4106</v>
      </c>
      <c r="AF154" s="3" t="s">
        <v>506</v>
      </c>
      <c r="AH154" s="2" t="s">
        <v>5053</v>
      </c>
      <c r="AI154" s="2" t="s">
        <v>5046</v>
      </c>
      <c r="AJ154" s="2" t="s">
        <v>5047</v>
      </c>
      <c r="AK154" s="3" t="s">
        <v>395</v>
      </c>
      <c r="AN154" t="str">
        <f t="shared" si="2"/>
        <v>3067478</v>
      </c>
      <c r="AO154" s="2" t="s">
        <v>799</v>
      </c>
      <c r="AP154" s="2" t="s">
        <v>790</v>
      </c>
      <c r="AQ154" s="2" t="s">
        <v>791</v>
      </c>
      <c r="AR154" s="3" t="s">
        <v>801</v>
      </c>
      <c r="AV154" t="s">
        <v>2791</v>
      </c>
      <c r="AW154" t="s">
        <v>2784</v>
      </c>
      <c r="AX154" t="s">
        <v>2785</v>
      </c>
      <c r="AY154" t="s">
        <v>801</v>
      </c>
      <c r="AZ154">
        <v>0</v>
      </c>
      <c r="BC154" t="s">
        <v>4043</v>
      </c>
    </row>
    <row r="155" spans="1:55" x14ac:dyDescent="0.25">
      <c r="A155">
        <v>2372</v>
      </c>
      <c r="B155">
        <v>2955556</v>
      </c>
      <c r="C155" t="s">
        <v>7983</v>
      </c>
      <c r="D155">
        <v>2955592</v>
      </c>
      <c r="E155" t="s">
        <v>7984</v>
      </c>
      <c r="F155" t="s">
        <v>31</v>
      </c>
      <c r="G155" t="s">
        <v>31</v>
      </c>
      <c r="H155" t="s">
        <v>51</v>
      </c>
      <c r="I155" t="s">
        <v>77</v>
      </c>
      <c r="J155" t="s">
        <v>45</v>
      </c>
      <c r="K155">
        <v>0</v>
      </c>
      <c r="L155">
        <v>0</v>
      </c>
      <c r="M155">
        <v>2955556</v>
      </c>
      <c r="N155" t="s">
        <v>7983</v>
      </c>
      <c r="Q155">
        <v>3592196</v>
      </c>
      <c r="R155" t="s">
        <v>7933</v>
      </c>
      <c r="AC155" s="2" t="s">
        <v>570</v>
      </c>
      <c r="AD155" s="2" t="s">
        <v>563</v>
      </c>
      <c r="AE155" s="2" t="s">
        <v>564</v>
      </c>
      <c r="AF155" s="3" t="s">
        <v>453</v>
      </c>
      <c r="AH155" s="2" t="s">
        <v>529</v>
      </c>
      <c r="AI155" s="2" t="s">
        <v>521</v>
      </c>
      <c r="AJ155" s="2" t="s">
        <v>522</v>
      </c>
      <c r="AK155" s="3" t="s">
        <v>395</v>
      </c>
      <c r="AN155" t="str">
        <f t="shared" si="2"/>
        <v>3072368</v>
      </c>
      <c r="AO155" s="2" t="s">
        <v>3293</v>
      </c>
      <c r="AP155" s="2" t="s">
        <v>3287</v>
      </c>
      <c r="AQ155" s="2" t="s">
        <v>3288</v>
      </c>
      <c r="AR155" s="3" t="s">
        <v>337</v>
      </c>
      <c r="AV155" t="s">
        <v>4112</v>
      </c>
      <c r="AW155" t="s">
        <v>4105</v>
      </c>
      <c r="AX155" t="s">
        <v>4106</v>
      </c>
      <c r="AY155" t="s">
        <v>506</v>
      </c>
      <c r="AZ155">
        <v>0</v>
      </c>
      <c r="BC155" t="s">
        <v>8270</v>
      </c>
    </row>
    <row r="156" spans="1:55" x14ac:dyDescent="0.25">
      <c r="A156">
        <v>2407</v>
      </c>
      <c r="B156">
        <v>2634153</v>
      </c>
      <c r="C156" t="s">
        <v>7987</v>
      </c>
      <c r="D156">
        <v>2634204</v>
      </c>
      <c r="E156" t="s">
        <v>7988</v>
      </c>
      <c r="F156" t="s">
        <v>31</v>
      </c>
      <c r="G156" t="s">
        <v>31</v>
      </c>
      <c r="H156" t="s">
        <v>51</v>
      </c>
      <c r="I156" t="s">
        <v>52</v>
      </c>
      <c r="J156" t="s">
        <v>45</v>
      </c>
      <c r="K156">
        <v>0</v>
      </c>
      <c r="L156">
        <v>0</v>
      </c>
      <c r="M156">
        <v>2634153</v>
      </c>
      <c r="N156" t="s">
        <v>7987</v>
      </c>
      <c r="Q156">
        <v>3111695</v>
      </c>
      <c r="R156" t="s">
        <v>7938</v>
      </c>
      <c r="AC156" s="2" t="s">
        <v>5933</v>
      </c>
      <c r="AD156" s="2" t="s">
        <v>5926</v>
      </c>
      <c r="AE156" s="2" t="s">
        <v>5927</v>
      </c>
      <c r="AF156" s="3"/>
      <c r="AH156" s="2" t="s">
        <v>4609</v>
      </c>
      <c r="AI156" s="2" t="s">
        <v>4602</v>
      </c>
      <c r="AJ156" s="2" t="s">
        <v>4603</v>
      </c>
      <c r="AK156" s="3" t="s">
        <v>395</v>
      </c>
      <c r="AN156" t="str">
        <f t="shared" si="2"/>
        <v>3075984</v>
      </c>
      <c r="AO156" s="2" t="s">
        <v>4480</v>
      </c>
      <c r="AP156" s="2" t="s">
        <v>4474</v>
      </c>
      <c r="AQ156" s="2" t="s">
        <v>4475</v>
      </c>
      <c r="AR156" s="3" t="s">
        <v>675</v>
      </c>
      <c r="AV156" t="s">
        <v>1760</v>
      </c>
      <c r="AW156" t="s">
        <v>1752</v>
      </c>
      <c r="AX156" t="s">
        <v>1753</v>
      </c>
      <c r="AY156" t="s">
        <v>2036</v>
      </c>
      <c r="AZ156">
        <v>0</v>
      </c>
      <c r="BC156" t="s">
        <v>99</v>
      </c>
    </row>
    <row r="157" spans="1:55" x14ac:dyDescent="0.25">
      <c r="A157">
        <v>2423</v>
      </c>
      <c r="B157">
        <v>3911485</v>
      </c>
      <c r="C157" t="s">
        <v>271</v>
      </c>
      <c r="D157">
        <v>3911515</v>
      </c>
      <c r="E157" t="s">
        <v>272</v>
      </c>
      <c r="F157" t="s">
        <v>31</v>
      </c>
      <c r="G157" t="s">
        <v>31</v>
      </c>
      <c r="H157" t="s">
        <v>51</v>
      </c>
      <c r="I157" t="s">
        <v>77</v>
      </c>
      <c r="J157" t="s">
        <v>45</v>
      </c>
      <c r="K157">
        <v>1</v>
      </c>
      <c r="L157">
        <v>0</v>
      </c>
      <c r="M157">
        <v>3911485</v>
      </c>
      <c r="N157" t="s">
        <v>271</v>
      </c>
      <c r="Q157">
        <v>3077128</v>
      </c>
      <c r="R157" t="s">
        <v>7945</v>
      </c>
      <c r="AC157" s="2" t="s">
        <v>1631</v>
      </c>
      <c r="AD157" s="2" t="s">
        <v>1623</v>
      </c>
      <c r="AE157" s="2" t="s">
        <v>1624</v>
      </c>
      <c r="AF157" s="3"/>
      <c r="AH157" s="2" t="s">
        <v>1276</v>
      </c>
      <c r="AI157" s="2" t="s">
        <v>1268</v>
      </c>
      <c r="AJ157" s="2" t="s">
        <v>1269</v>
      </c>
      <c r="AK157" s="3" t="s">
        <v>2317</v>
      </c>
      <c r="AN157" t="str">
        <f t="shared" si="2"/>
        <v>3087813</v>
      </c>
      <c r="AO157" s="2" t="s">
        <v>3350</v>
      </c>
      <c r="AP157" s="2" t="s">
        <v>3343</v>
      </c>
      <c r="AQ157" s="2" t="s">
        <v>3344</v>
      </c>
      <c r="AR157" s="3" t="s">
        <v>453</v>
      </c>
      <c r="AV157" t="s">
        <v>3504</v>
      </c>
      <c r="AW157" t="s">
        <v>3497</v>
      </c>
      <c r="AX157" t="s">
        <v>3498</v>
      </c>
      <c r="AY157" t="s">
        <v>337</v>
      </c>
      <c r="AZ157">
        <v>0</v>
      </c>
      <c r="BC157" t="s">
        <v>7312</v>
      </c>
    </row>
    <row r="158" spans="1:55" x14ac:dyDescent="0.25">
      <c r="A158">
        <v>2430</v>
      </c>
      <c r="B158">
        <v>3544525</v>
      </c>
      <c r="C158" t="s">
        <v>6779</v>
      </c>
      <c r="D158" t="s">
        <v>6780</v>
      </c>
      <c r="E158" t="s">
        <v>6781</v>
      </c>
      <c r="F158" t="s">
        <v>31</v>
      </c>
      <c r="G158" t="s">
        <v>31</v>
      </c>
      <c r="H158" t="s">
        <v>51</v>
      </c>
      <c r="I158" t="s">
        <v>77</v>
      </c>
      <c r="J158" t="s">
        <v>45</v>
      </c>
      <c r="K158">
        <v>0</v>
      </c>
      <c r="L158">
        <v>0</v>
      </c>
      <c r="M158">
        <v>3544525</v>
      </c>
      <c r="N158" t="s">
        <v>6779</v>
      </c>
      <c r="Q158">
        <v>3919834</v>
      </c>
      <c r="R158" t="s">
        <v>7950</v>
      </c>
      <c r="AC158" s="2" t="s">
        <v>4423</v>
      </c>
      <c r="AD158" s="2" t="s">
        <v>4415</v>
      </c>
      <c r="AE158" s="2" t="s">
        <v>4416</v>
      </c>
      <c r="AF158" s="3" t="s">
        <v>395</v>
      </c>
      <c r="AH158" s="2" t="s">
        <v>1330</v>
      </c>
      <c r="AI158" s="2" t="s">
        <v>1323</v>
      </c>
      <c r="AJ158" s="2" t="s">
        <v>1324</v>
      </c>
      <c r="AK158" s="3" t="s">
        <v>1459</v>
      </c>
      <c r="AN158" t="str">
        <f t="shared" si="2"/>
        <v>3096932</v>
      </c>
      <c r="AO158" s="2" t="s">
        <v>3489</v>
      </c>
      <c r="AP158" s="2" t="s">
        <v>3483</v>
      </c>
      <c r="AQ158" s="2" t="s">
        <v>3484</v>
      </c>
      <c r="AR158" s="3" t="s">
        <v>597</v>
      </c>
      <c r="AV158" t="s">
        <v>3100</v>
      </c>
      <c r="AW158" t="s">
        <v>3094</v>
      </c>
      <c r="AX158" t="s">
        <v>3095</v>
      </c>
      <c r="AY158" t="s">
        <v>2036</v>
      </c>
      <c r="AZ158">
        <v>0</v>
      </c>
      <c r="BC158" t="s">
        <v>6754</v>
      </c>
    </row>
    <row r="159" spans="1:55" x14ac:dyDescent="0.25">
      <c r="A159">
        <v>2439</v>
      </c>
      <c r="B159">
        <v>2489606</v>
      </c>
      <c r="C159" t="s">
        <v>4026</v>
      </c>
      <c r="D159">
        <v>2489616</v>
      </c>
      <c r="E159" t="s">
        <v>8007</v>
      </c>
      <c r="F159" t="s">
        <v>31</v>
      </c>
      <c r="G159" t="s">
        <v>31</v>
      </c>
      <c r="H159" t="s">
        <v>51</v>
      </c>
      <c r="I159" t="s">
        <v>52</v>
      </c>
      <c r="J159" t="s">
        <v>45</v>
      </c>
      <c r="K159">
        <v>1</v>
      </c>
      <c r="L159">
        <v>0</v>
      </c>
      <c r="M159">
        <v>2489606</v>
      </c>
      <c r="N159" t="s">
        <v>4026</v>
      </c>
      <c r="Q159">
        <v>2429466</v>
      </c>
      <c r="R159" t="s">
        <v>7954</v>
      </c>
      <c r="AC159" s="2" t="s">
        <v>570</v>
      </c>
      <c r="AD159" s="2" t="s">
        <v>563</v>
      </c>
      <c r="AE159" s="2" t="s">
        <v>564</v>
      </c>
      <c r="AF159" s="3" t="s">
        <v>395</v>
      </c>
      <c r="AH159" s="2" t="s">
        <v>3598</v>
      </c>
      <c r="AI159" s="2" t="s">
        <v>3591</v>
      </c>
      <c r="AJ159" s="2" t="s">
        <v>3592</v>
      </c>
      <c r="AK159" s="3" t="s">
        <v>1506</v>
      </c>
      <c r="AN159" t="str">
        <f t="shared" si="2"/>
        <v>3107724</v>
      </c>
      <c r="AO159" s="2" t="s">
        <v>1768</v>
      </c>
      <c r="AP159" s="2" t="s">
        <v>1762</v>
      </c>
      <c r="AQ159" s="2" t="s">
        <v>1763</v>
      </c>
      <c r="AR159" s="3" t="s">
        <v>395</v>
      </c>
      <c r="AV159" t="s">
        <v>3044</v>
      </c>
      <c r="AW159" t="s">
        <v>3036</v>
      </c>
      <c r="AX159" t="s">
        <v>3037</v>
      </c>
      <c r="AY159" t="s">
        <v>475</v>
      </c>
      <c r="AZ159">
        <v>0</v>
      </c>
      <c r="BC159" t="s">
        <v>7482</v>
      </c>
    </row>
    <row r="160" spans="1:55" x14ac:dyDescent="0.25">
      <c r="A160">
        <v>2467</v>
      </c>
      <c r="B160">
        <v>2420790</v>
      </c>
      <c r="C160" t="s">
        <v>8011</v>
      </c>
      <c r="D160">
        <v>2420804</v>
      </c>
      <c r="E160" t="s">
        <v>8013</v>
      </c>
      <c r="F160" t="s">
        <v>31</v>
      </c>
      <c r="G160" t="s">
        <v>31</v>
      </c>
      <c r="H160" t="s">
        <v>51</v>
      </c>
      <c r="I160" t="s">
        <v>52</v>
      </c>
      <c r="J160" t="s">
        <v>45</v>
      </c>
      <c r="K160">
        <v>0</v>
      </c>
      <c r="L160">
        <v>0</v>
      </c>
      <c r="M160">
        <v>2420790</v>
      </c>
      <c r="N160" t="s">
        <v>8011</v>
      </c>
      <c r="Q160">
        <v>3749795</v>
      </c>
      <c r="R160" t="s">
        <v>7960</v>
      </c>
      <c r="AC160" s="2" t="s">
        <v>1168</v>
      </c>
      <c r="AD160" s="2" t="s">
        <v>1161</v>
      </c>
      <c r="AE160" s="2" t="s">
        <v>1162</v>
      </c>
      <c r="AF160" s="3" t="s">
        <v>395</v>
      </c>
      <c r="AH160" s="2" t="s">
        <v>5440</v>
      </c>
      <c r="AI160" s="2" t="s">
        <v>5433</v>
      </c>
      <c r="AJ160" s="2" t="s">
        <v>5434</v>
      </c>
      <c r="AK160" s="3" t="s">
        <v>1506</v>
      </c>
      <c r="AN160" t="str">
        <f t="shared" si="2"/>
        <v/>
      </c>
      <c r="AO160" s="2" t="s">
        <v>1768</v>
      </c>
      <c r="AP160" s="2" t="s">
        <v>1762</v>
      </c>
      <c r="AQ160" s="2" t="s">
        <v>1763</v>
      </c>
      <c r="AR160" s="3" t="s">
        <v>675</v>
      </c>
      <c r="AV160" t="s">
        <v>3837</v>
      </c>
      <c r="AW160" t="s">
        <v>3830</v>
      </c>
      <c r="AX160" t="s">
        <v>3831</v>
      </c>
      <c r="AY160" t="s">
        <v>1506</v>
      </c>
      <c r="AZ160">
        <v>0</v>
      </c>
      <c r="BC160" t="s">
        <v>7805</v>
      </c>
    </row>
    <row r="161" spans="1:55" x14ac:dyDescent="0.25">
      <c r="A161">
        <v>2468</v>
      </c>
      <c r="B161">
        <v>2341645</v>
      </c>
      <c r="C161" t="s">
        <v>8017</v>
      </c>
      <c r="D161">
        <v>2341657</v>
      </c>
      <c r="E161" t="s">
        <v>8018</v>
      </c>
      <c r="F161" t="s">
        <v>31</v>
      </c>
      <c r="G161" t="s">
        <v>31</v>
      </c>
      <c r="H161" t="s">
        <v>51</v>
      </c>
      <c r="I161" t="s">
        <v>77</v>
      </c>
      <c r="J161" t="s">
        <v>45</v>
      </c>
      <c r="K161">
        <v>0</v>
      </c>
      <c r="L161">
        <v>0</v>
      </c>
      <c r="M161">
        <v>2341645</v>
      </c>
      <c r="N161" t="s">
        <v>8017</v>
      </c>
      <c r="Q161">
        <v>2440730</v>
      </c>
      <c r="R161" t="s">
        <v>7964</v>
      </c>
      <c r="AC161" s="2" t="s">
        <v>937</v>
      </c>
      <c r="AD161" s="2" t="s">
        <v>930</v>
      </c>
      <c r="AE161" s="2" t="s">
        <v>931</v>
      </c>
      <c r="AF161" s="3" t="s">
        <v>675</v>
      </c>
      <c r="AH161" s="2" t="s">
        <v>1504</v>
      </c>
      <c r="AI161" s="2" t="s">
        <v>1497</v>
      </c>
      <c r="AJ161" s="2" t="s">
        <v>1498</v>
      </c>
      <c r="AK161" s="3" t="s">
        <v>1506</v>
      </c>
      <c r="AN161" t="str">
        <f t="shared" si="2"/>
        <v>3125116</v>
      </c>
      <c r="AO161" s="2" t="s">
        <v>1330</v>
      </c>
      <c r="AP161" s="2" t="s">
        <v>1323</v>
      </c>
      <c r="AQ161" s="2" t="s">
        <v>1324</v>
      </c>
      <c r="AR161" s="3" t="s">
        <v>1459</v>
      </c>
      <c r="AV161" t="s">
        <v>354</v>
      </c>
      <c r="AW161" t="s">
        <v>347</v>
      </c>
      <c r="AX161" t="s">
        <v>109</v>
      </c>
      <c r="AY161" t="s">
        <v>675</v>
      </c>
      <c r="AZ161">
        <v>1</v>
      </c>
      <c r="BC161" t="s">
        <v>6495</v>
      </c>
    </row>
    <row r="162" spans="1:55" x14ac:dyDescent="0.25">
      <c r="A162">
        <v>2507</v>
      </c>
      <c r="B162">
        <v>2801694</v>
      </c>
      <c r="C162" t="s">
        <v>6799</v>
      </c>
      <c r="D162">
        <v>2801706</v>
      </c>
      <c r="E162" t="s">
        <v>6800</v>
      </c>
      <c r="F162" t="s">
        <v>31</v>
      </c>
      <c r="G162" t="s">
        <v>31</v>
      </c>
      <c r="H162" t="s">
        <v>51</v>
      </c>
      <c r="I162" t="s">
        <v>77</v>
      </c>
      <c r="J162" t="s">
        <v>45</v>
      </c>
      <c r="K162">
        <v>0</v>
      </c>
      <c r="L162">
        <v>0</v>
      </c>
      <c r="M162">
        <v>2801694</v>
      </c>
      <c r="N162" t="s">
        <v>6799</v>
      </c>
      <c r="Q162">
        <v>3936887</v>
      </c>
      <c r="R162" t="s">
        <v>6771</v>
      </c>
      <c r="AC162" s="2" t="s">
        <v>2782</v>
      </c>
      <c r="AD162" s="2" t="s">
        <v>2777</v>
      </c>
      <c r="AE162" s="2" t="s">
        <v>2778</v>
      </c>
      <c r="AF162" s="3"/>
      <c r="AH162" s="2" t="s">
        <v>1276</v>
      </c>
      <c r="AI162" s="2" t="s">
        <v>1268</v>
      </c>
      <c r="AJ162" s="2" t="s">
        <v>1269</v>
      </c>
      <c r="AK162" s="3" t="s">
        <v>1506</v>
      </c>
      <c r="AN162" t="str">
        <f t="shared" si="2"/>
        <v>3126191</v>
      </c>
      <c r="AO162" s="2" t="s">
        <v>6068</v>
      </c>
      <c r="AP162" s="2" t="s">
        <v>6062</v>
      </c>
      <c r="AQ162" s="2" t="s">
        <v>53</v>
      </c>
      <c r="AR162" s="3" t="s">
        <v>1506</v>
      </c>
      <c r="AV162" t="s">
        <v>3120</v>
      </c>
      <c r="AW162" t="s">
        <v>3111</v>
      </c>
      <c r="AX162" t="s">
        <v>3112</v>
      </c>
      <c r="AY162" t="s">
        <v>475</v>
      </c>
      <c r="AZ162">
        <v>0</v>
      </c>
      <c r="BC162" t="s">
        <v>6861</v>
      </c>
    </row>
    <row r="163" spans="1:55" x14ac:dyDescent="0.25">
      <c r="A163">
        <v>2584</v>
      </c>
      <c r="B163">
        <v>3977590</v>
      </c>
      <c r="C163" t="s">
        <v>8048</v>
      </c>
      <c r="D163">
        <v>3977592</v>
      </c>
      <c r="E163" t="s">
        <v>8049</v>
      </c>
      <c r="F163" t="s">
        <v>31</v>
      </c>
      <c r="G163" t="s">
        <v>31</v>
      </c>
      <c r="H163" t="s">
        <v>51</v>
      </c>
      <c r="I163" t="s">
        <v>52</v>
      </c>
      <c r="J163" t="s">
        <v>45</v>
      </c>
      <c r="K163">
        <v>0</v>
      </c>
      <c r="L163">
        <v>0</v>
      </c>
      <c r="M163">
        <v>3977590</v>
      </c>
      <c r="N163" t="s">
        <v>8048</v>
      </c>
      <c r="Q163">
        <v>2955556</v>
      </c>
      <c r="R163" t="s">
        <v>7983</v>
      </c>
      <c r="AC163" s="2" t="s">
        <v>3567</v>
      </c>
      <c r="AD163" s="2" t="s">
        <v>3560</v>
      </c>
      <c r="AE163" s="2" t="s">
        <v>3561</v>
      </c>
      <c r="AF163" s="3" t="s">
        <v>395</v>
      </c>
      <c r="AH163" s="2" t="s">
        <v>4438</v>
      </c>
      <c r="AI163" s="2" t="s">
        <v>4434</v>
      </c>
      <c r="AJ163" s="2" t="s">
        <v>4435</v>
      </c>
      <c r="AK163" s="3" t="s">
        <v>1506</v>
      </c>
      <c r="AN163" t="str">
        <f t="shared" si="2"/>
        <v>3129026</v>
      </c>
      <c r="AO163" s="2" t="s">
        <v>6087</v>
      </c>
      <c r="AP163" s="2" t="s">
        <v>6079</v>
      </c>
      <c r="AQ163" s="2" t="s">
        <v>6080</v>
      </c>
      <c r="AR163" s="3" t="s">
        <v>1193</v>
      </c>
      <c r="AV163" t="s">
        <v>968</v>
      </c>
      <c r="AW163" t="s">
        <v>961</v>
      </c>
      <c r="AX163" t="s">
        <v>962</v>
      </c>
      <c r="AY163" t="s">
        <v>337</v>
      </c>
      <c r="AZ163">
        <v>1</v>
      </c>
      <c r="BC163" t="s">
        <v>6843</v>
      </c>
    </row>
    <row r="164" spans="1:55" x14ac:dyDescent="0.25">
      <c r="A164">
        <v>2589</v>
      </c>
      <c r="B164">
        <v>3881160</v>
      </c>
      <c r="C164" t="s">
        <v>6804</v>
      </c>
      <c r="D164" t="s">
        <v>6805</v>
      </c>
      <c r="E164" t="s">
        <v>6806</v>
      </c>
      <c r="F164" t="s">
        <v>31</v>
      </c>
      <c r="G164" t="s">
        <v>31</v>
      </c>
      <c r="H164" t="s">
        <v>51</v>
      </c>
      <c r="I164" t="s">
        <v>77</v>
      </c>
      <c r="J164" t="s">
        <v>45</v>
      </c>
      <c r="K164">
        <v>0</v>
      </c>
      <c r="L164">
        <v>0</v>
      </c>
      <c r="M164">
        <v>3881160</v>
      </c>
      <c r="N164" t="s">
        <v>6804</v>
      </c>
      <c r="Q164">
        <v>2634153</v>
      </c>
      <c r="R164" t="s">
        <v>7987</v>
      </c>
      <c r="AC164" s="2" t="s">
        <v>3969</v>
      </c>
      <c r="AD164" s="2" t="s">
        <v>3962</v>
      </c>
      <c r="AE164" s="2" t="s">
        <v>3963</v>
      </c>
      <c r="AF164" s="3"/>
      <c r="AH164" s="2" t="s">
        <v>5039</v>
      </c>
      <c r="AI164" s="2" t="s">
        <v>5032</v>
      </c>
      <c r="AJ164" s="2" t="s">
        <v>5033</v>
      </c>
      <c r="AK164" s="3" t="s">
        <v>1506</v>
      </c>
      <c r="AN164" t="str">
        <f t="shared" si="2"/>
        <v>3132782</v>
      </c>
      <c r="AO164" s="2" t="s">
        <v>3356</v>
      </c>
      <c r="AP164" s="2" t="s">
        <v>3352</v>
      </c>
      <c r="AQ164" s="2" t="s">
        <v>3353</v>
      </c>
      <c r="AR164" s="3" t="s">
        <v>395</v>
      </c>
      <c r="AV164" t="s">
        <v>2848</v>
      </c>
      <c r="AW164" t="s">
        <v>2842</v>
      </c>
      <c r="AX164" t="s">
        <v>2843</v>
      </c>
      <c r="AY164" t="s">
        <v>1144</v>
      </c>
      <c r="AZ164">
        <v>0</v>
      </c>
      <c r="BC164" t="s">
        <v>7999</v>
      </c>
    </row>
    <row r="165" spans="1:55" x14ac:dyDescent="0.25">
      <c r="A165">
        <v>2598</v>
      </c>
      <c r="B165">
        <v>3088486</v>
      </c>
      <c r="C165" t="s">
        <v>8053</v>
      </c>
      <c r="D165">
        <v>3088490</v>
      </c>
      <c r="E165" t="s">
        <v>8054</v>
      </c>
      <c r="F165" t="s">
        <v>31</v>
      </c>
      <c r="G165" t="s">
        <v>31</v>
      </c>
      <c r="H165" t="s">
        <v>51</v>
      </c>
      <c r="I165" t="s">
        <v>77</v>
      </c>
      <c r="J165" t="s">
        <v>45</v>
      </c>
      <c r="K165">
        <v>0</v>
      </c>
      <c r="L165">
        <v>0</v>
      </c>
      <c r="M165">
        <v>3088486</v>
      </c>
      <c r="N165" t="s">
        <v>8053</v>
      </c>
      <c r="Q165">
        <v>3911485</v>
      </c>
      <c r="R165" t="s">
        <v>271</v>
      </c>
      <c r="AC165" s="2" t="s">
        <v>2325</v>
      </c>
      <c r="AD165" s="2" t="s">
        <v>2320</v>
      </c>
      <c r="AE165" s="2" t="s">
        <v>2321</v>
      </c>
      <c r="AF165" s="3"/>
      <c r="AH165" s="2" t="s">
        <v>4762</v>
      </c>
      <c r="AI165" s="2" t="s">
        <v>4755</v>
      </c>
      <c r="AJ165" s="2" t="s">
        <v>4756</v>
      </c>
      <c r="AK165" s="3" t="s">
        <v>1506</v>
      </c>
      <c r="AN165" t="str">
        <f t="shared" si="2"/>
        <v>3134034</v>
      </c>
      <c r="AO165" s="2" t="s">
        <v>1549</v>
      </c>
      <c r="AP165" s="2" t="s">
        <v>1540</v>
      </c>
      <c r="AQ165" s="2" t="s">
        <v>1541</v>
      </c>
      <c r="AR165" s="3" t="s">
        <v>337</v>
      </c>
      <c r="AV165" t="s">
        <v>5413</v>
      </c>
      <c r="AW165" t="s">
        <v>5406</v>
      </c>
      <c r="AX165" t="s">
        <v>5407</v>
      </c>
      <c r="AY165" t="s">
        <v>1506</v>
      </c>
      <c r="AZ165">
        <v>0</v>
      </c>
      <c r="BC165" t="s">
        <v>7529</v>
      </c>
    </row>
    <row r="166" spans="1:55" x14ac:dyDescent="0.25">
      <c r="A166">
        <v>2627</v>
      </c>
      <c r="B166">
        <v>2458629</v>
      </c>
      <c r="C166" t="s">
        <v>8057</v>
      </c>
      <c r="D166">
        <v>2458639</v>
      </c>
      <c r="E166" t="s">
        <v>8058</v>
      </c>
      <c r="F166" t="s">
        <v>31</v>
      </c>
      <c r="G166" t="s">
        <v>31</v>
      </c>
      <c r="H166" t="s">
        <v>51</v>
      </c>
      <c r="I166" t="s">
        <v>52</v>
      </c>
      <c r="J166" t="s">
        <v>45</v>
      </c>
      <c r="K166">
        <v>0</v>
      </c>
      <c r="L166">
        <v>0</v>
      </c>
      <c r="M166">
        <v>2458629</v>
      </c>
      <c r="N166" t="s">
        <v>8057</v>
      </c>
      <c r="Q166">
        <v>3544525</v>
      </c>
      <c r="R166" t="s">
        <v>6779</v>
      </c>
      <c r="AC166" s="2" t="s">
        <v>433</v>
      </c>
      <c r="AD166" s="2" t="s">
        <v>429</v>
      </c>
      <c r="AE166" s="2" t="s">
        <v>430</v>
      </c>
      <c r="AF166" s="3"/>
      <c r="AH166" s="2" t="s">
        <v>3243</v>
      </c>
      <c r="AI166" s="2" t="s">
        <v>3236</v>
      </c>
      <c r="AJ166" s="2" t="s">
        <v>3237</v>
      </c>
      <c r="AK166" s="3" t="s">
        <v>1506</v>
      </c>
      <c r="AN166" t="str">
        <f t="shared" si="2"/>
        <v>3138464</v>
      </c>
      <c r="AO166" s="2" t="s">
        <v>3989</v>
      </c>
      <c r="AP166" s="2" t="s">
        <v>3985</v>
      </c>
      <c r="AQ166" s="2" t="s">
        <v>3986</v>
      </c>
      <c r="AR166" s="3" t="s">
        <v>1506</v>
      </c>
      <c r="AV166" t="s">
        <v>3862</v>
      </c>
      <c r="AW166" t="s">
        <v>3853</v>
      </c>
      <c r="AX166" t="s">
        <v>3854</v>
      </c>
      <c r="AY166" t="s">
        <v>813</v>
      </c>
      <c r="AZ166">
        <v>0</v>
      </c>
      <c r="BC166" t="s">
        <v>7874</v>
      </c>
    </row>
    <row r="167" spans="1:55" x14ac:dyDescent="0.25">
      <c r="A167">
        <v>2849</v>
      </c>
      <c r="B167">
        <v>3843419</v>
      </c>
      <c r="C167" t="s">
        <v>8104</v>
      </c>
      <c r="D167">
        <v>3843422</v>
      </c>
      <c r="E167" t="s">
        <v>8106</v>
      </c>
      <c r="F167" t="s">
        <v>31</v>
      </c>
      <c r="G167" t="s">
        <v>31</v>
      </c>
      <c r="H167" t="s">
        <v>51</v>
      </c>
      <c r="I167" t="s">
        <v>52</v>
      </c>
      <c r="J167" t="s">
        <v>45</v>
      </c>
      <c r="K167">
        <v>0</v>
      </c>
      <c r="L167">
        <v>0</v>
      </c>
      <c r="M167">
        <v>3843419</v>
      </c>
      <c r="N167" t="s">
        <v>8104</v>
      </c>
      <c r="Q167">
        <v>2489606</v>
      </c>
      <c r="R167" t="s">
        <v>4026</v>
      </c>
      <c r="AC167" s="2" t="s">
        <v>3940</v>
      </c>
      <c r="AD167" s="2" t="s">
        <v>3933</v>
      </c>
      <c r="AE167" s="2" t="s">
        <v>3934</v>
      </c>
      <c r="AF167" s="3" t="s">
        <v>475</v>
      </c>
      <c r="AH167" s="2" t="s">
        <v>5413</v>
      </c>
      <c r="AI167" s="2" t="s">
        <v>5406</v>
      </c>
      <c r="AJ167" s="2" t="s">
        <v>5407</v>
      </c>
      <c r="AK167" s="3" t="s">
        <v>1506</v>
      </c>
      <c r="AN167" t="str">
        <f t="shared" si="2"/>
        <v>3154317</v>
      </c>
      <c r="AO167" s="2" t="s">
        <v>1349</v>
      </c>
      <c r="AP167" s="2" t="s">
        <v>1341</v>
      </c>
      <c r="AQ167" s="2" t="s">
        <v>1342</v>
      </c>
      <c r="AR167" s="3" t="s">
        <v>459</v>
      </c>
      <c r="AV167" t="s">
        <v>4907</v>
      </c>
      <c r="AW167" t="s">
        <v>4901</v>
      </c>
      <c r="AX167" t="s">
        <v>4902</v>
      </c>
      <c r="AY167" t="s">
        <v>395</v>
      </c>
      <c r="AZ167">
        <v>0</v>
      </c>
      <c r="BC167" t="s">
        <v>2268</v>
      </c>
    </row>
    <row r="168" spans="1:55" x14ac:dyDescent="0.25">
      <c r="A168">
        <v>2873</v>
      </c>
      <c r="B168">
        <v>3378007</v>
      </c>
      <c r="C168" t="s">
        <v>8116</v>
      </c>
      <c r="D168">
        <v>3378012</v>
      </c>
      <c r="E168" t="s">
        <v>8117</v>
      </c>
      <c r="F168" t="s">
        <v>31</v>
      </c>
      <c r="G168" t="s">
        <v>31</v>
      </c>
      <c r="H168" t="s">
        <v>51</v>
      </c>
      <c r="I168" t="s">
        <v>52</v>
      </c>
      <c r="J168" t="s">
        <v>45</v>
      </c>
      <c r="K168">
        <v>0</v>
      </c>
      <c r="L168">
        <v>0</v>
      </c>
      <c r="M168">
        <v>3378007</v>
      </c>
      <c r="N168" t="s">
        <v>8116</v>
      </c>
      <c r="Q168">
        <v>2420790</v>
      </c>
      <c r="R168" t="s">
        <v>8011</v>
      </c>
      <c r="AC168" s="2" t="s">
        <v>4438</v>
      </c>
      <c r="AD168" s="2" t="s">
        <v>4434</v>
      </c>
      <c r="AE168" s="2" t="s">
        <v>4435</v>
      </c>
      <c r="AF168" s="3" t="s">
        <v>1506</v>
      </c>
      <c r="AH168" s="2" t="s">
        <v>3989</v>
      </c>
      <c r="AI168" s="2" t="s">
        <v>3985</v>
      </c>
      <c r="AJ168" s="2" t="s">
        <v>3986</v>
      </c>
      <c r="AK168" s="3" t="s">
        <v>1506</v>
      </c>
      <c r="AN168" t="str">
        <f t="shared" si="2"/>
        <v>3159061</v>
      </c>
      <c r="AO168" s="2" t="s">
        <v>5281</v>
      </c>
      <c r="AP168" s="2" t="s">
        <v>5274</v>
      </c>
      <c r="AQ168" s="2" t="s">
        <v>5275</v>
      </c>
      <c r="AR168" s="3" t="s">
        <v>1644</v>
      </c>
      <c r="AV168" t="s">
        <v>393</v>
      </c>
      <c r="AW168" t="s">
        <v>388</v>
      </c>
      <c r="AX168" t="s">
        <v>389</v>
      </c>
      <c r="AY168" t="s">
        <v>395</v>
      </c>
      <c r="AZ168">
        <v>0</v>
      </c>
      <c r="BC168" t="s">
        <v>7137</v>
      </c>
    </row>
    <row r="169" spans="1:55" x14ac:dyDescent="0.25">
      <c r="A169">
        <v>2963</v>
      </c>
      <c r="B169">
        <v>3981959</v>
      </c>
      <c r="C169" t="s">
        <v>8127</v>
      </c>
      <c r="D169" t="s">
        <v>8128</v>
      </c>
      <c r="E169" t="s">
        <v>8129</v>
      </c>
      <c r="F169" t="s">
        <v>31</v>
      </c>
      <c r="G169" t="s">
        <v>31</v>
      </c>
      <c r="H169" t="s">
        <v>51</v>
      </c>
      <c r="I169" t="s">
        <v>77</v>
      </c>
      <c r="J169" t="s">
        <v>45</v>
      </c>
      <c r="K169">
        <v>0</v>
      </c>
      <c r="L169">
        <v>0</v>
      </c>
      <c r="M169">
        <v>3981959</v>
      </c>
      <c r="N169" t="s">
        <v>8127</v>
      </c>
      <c r="Q169">
        <v>2341645</v>
      </c>
      <c r="R169" t="s">
        <v>8017</v>
      </c>
      <c r="AC169" s="2" t="s">
        <v>345</v>
      </c>
      <c r="AD169" s="2" t="s">
        <v>339</v>
      </c>
      <c r="AE169" s="2" t="s">
        <v>340</v>
      </c>
      <c r="AF169" s="3"/>
      <c r="AH169" s="2" t="s">
        <v>6068</v>
      </c>
      <c r="AI169" s="2" t="s">
        <v>6062</v>
      </c>
      <c r="AJ169" s="2" t="s">
        <v>53</v>
      </c>
      <c r="AK169" s="3" t="s">
        <v>1506</v>
      </c>
      <c r="AN169" t="str">
        <f t="shared" si="2"/>
        <v>3168385</v>
      </c>
      <c r="AO169" s="2" t="s">
        <v>5421</v>
      </c>
      <c r="AP169" s="2" t="s">
        <v>5415</v>
      </c>
      <c r="AQ169" s="2" t="s">
        <v>5416</v>
      </c>
      <c r="AR169" s="3" t="s">
        <v>395</v>
      </c>
      <c r="AV169" t="s">
        <v>937</v>
      </c>
      <c r="AW169" t="s">
        <v>930</v>
      </c>
      <c r="AX169" t="s">
        <v>931</v>
      </c>
      <c r="AY169" t="s">
        <v>675</v>
      </c>
      <c r="AZ169">
        <v>0</v>
      </c>
      <c r="BC169" t="s">
        <v>7380</v>
      </c>
    </row>
    <row r="170" spans="1:55" x14ac:dyDescent="0.25">
      <c r="A170">
        <v>2981</v>
      </c>
      <c r="B170">
        <v>3531163</v>
      </c>
      <c r="C170" t="s">
        <v>8133</v>
      </c>
      <c r="D170">
        <v>3531167</v>
      </c>
      <c r="E170" t="s">
        <v>8134</v>
      </c>
      <c r="F170" t="s">
        <v>31</v>
      </c>
      <c r="G170" t="s">
        <v>31</v>
      </c>
      <c r="H170" t="s">
        <v>51</v>
      </c>
      <c r="I170" t="s">
        <v>77</v>
      </c>
      <c r="J170" t="s">
        <v>45</v>
      </c>
      <c r="K170">
        <v>0</v>
      </c>
      <c r="L170">
        <v>0</v>
      </c>
      <c r="M170">
        <v>3531163</v>
      </c>
      <c r="N170" t="s">
        <v>8133</v>
      </c>
      <c r="Q170">
        <v>2801694</v>
      </c>
      <c r="R170" t="s">
        <v>6799</v>
      </c>
      <c r="AC170" s="2" t="s">
        <v>1467</v>
      </c>
      <c r="AD170" s="2" t="s">
        <v>1460</v>
      </c>
      <c r="AE170" s="2" t="s">
        <v>1461</v>
      </c>
      <c r="AF170" s="3" t="s">
        <v>675</v>
      </c>
      <c r="AH170" s="2" t="s">
        <v>5255</v>
      </c>
      <c r="AI170" s="2" t="s">
        <v>5249</v>
      </c>
      <c r="AJ170" s="2" t="s">
        <v>281</v>
      </c>
      <c r="AK170" s="3" t="s">
        <v>1506</v>
      </c>
      <c r="AN170" t="str">
        <f t="shared" si="2"/>
        <v>3173880</v>
      </c>
      <c r="AO170" s="2" t="s">
        <v>3618</v>
      </c>
      <c r="AP170" s="2" t="s">
        <v>3611</v>
      </c>
      <c r="AQ170" s="2" t="s">
        <v>3612</v>
      </c>
      <c r="AR170" s="3" t="s">
        <v>3620</v>
      </c>
      <c r="AV170" t="s">
        <v>1349</v>
      </c>
      <c r="AW170" t="s">
        <v>1341</v>
      </c>
      <c r="AX170" t="s">
        <v>1342</v>
      </c>
      <c r="AY170" t="s">
        <v>459</v>
      </c>
      <c r="AZ170">
        <v>0</v>
      </c>
      <c r="BC170" t="s">
        <v>6627</v>
      </c>
    </row>
    <row r="171" spans="1:55" x14ac:dyDescent="0.25">
      <c r="A171">
        <v>3008</v>
      </c>
      <c r="B171">
        <v>3458837</v>
      </c>
      <c r="C171" t="s">
        <v>8147</v>
      </c>
      <c r="D171">
        <v>3458846</v>
      </c>
      <c r="E171" t="s">
        <v>8148</v>
      </c>
      <c r="F171" t="s">
        <v>31</v>
      </c>
      <c r="G171" t="s">
        <v>31</v>
      </c>
      <c r="H171" t="s">
        <v>51</v>
      </c>
      <c r="I171" t="s">
        <v>52</v>
      </c>
      <c r="J171" t="s">
        <v>45</v>
      </c>
      <c r="K171">
        <v>0</v>
      </c>
      <c r="L171">
        <v>0</v>
      </c>
      <c r="M171">
        <v>3458837</v>
      </c>
      <c r="N171" t="s">
        <v>8147</v>
      </c>
      <c r="Q171">
        <v>3977590</v>
      </c>
      <c r="R171" t="s">
        <v>8048</v>
      </c>
      <c r="AC171" s="2" t="s">
        <v>5039</v>
      </c>
      <c r="AD171" s="2" t="s">
        <v>5032</v>
      </c>
      <c r="AE171" s="2" t="s">
        <v>5033</v>
      </c>
      <c r="AF171" s="3" t="s">
        <v>675</v>
      </c>
      <c r="AH171" s="2" t="s">
        <v>2926</v>
      </c>
      <c r="AI171" s="2" t="s">
        <v>2920</v>
      </c>
      <c r="AJ171" s="2" t="s">
        <v>2921</v>
      </c>
      <c r="AK171" s="3" t="s">
        <v>1506</v>
      </c>
      <c r="AN171" t="str">
        <f t="shared" si="2"/>
        <v>3179669</v>
      </c>
      <c r="AO171" s="2" t="s">
        <v>1560</v>
      </c>
      <c r="AP171" s="2" t="s">
        <v>1553</v>
      </c>
      <c r="AQ171" s="2" t="s">
        <v>1554</v>
      </c>
      <c r="AR171" s="3" t="s">
        <v>459</v>
      </c>
      <c r="AV171" t="s">
        <v>4776</v>
      </c>
      <c r="AW171" t="s">
        <v>4772</v>
      </c>
      <c r="AX171" t="s">
        <v>4773</v>
      </c>
      <c r="AY171" t="s">
        <v>2124</v>
      </c>
      <c r="AZ171">
        <v>0</v>
      </c>
      <c r="BC171" t="s">
        <v>4016</v>
      </c>
    </row>
    <row r="172" spans="1:55" x14ac:dyDescent="0.25">
      <c r="A172">
        <v>3030</v>
      </c>
      <c r="B172">
        <v>3581485</v>
      </c>
      <c r="C172" t="s">
        <v>6839</v>
      </c>
      <c r="D172">
        <v>3581499</v>
      </c>
      <c r="E172" t="s">
        <v>6840</v>
      </c>
      <c r="F172" t="s">
        <v>31</v>
      </c>
      <c r="G172" t="s">
        <v>31</v>
      </c>
      <c r="H172" t="s">
        <v>51</v>
      </c>
      <c r="I172" t="s">
        <v>52</v>
      </c>
      <c r="J172" t="s">
        <v>45</v>
      </c>
      <c r="K172">
        <v>0</v>
      </c>
      <c r="L172">
        <v>0</v>
      </c>
      <c r="M172">
        <v>3581485</v>
      </c>
      <c r="N172" t="s">
        <v>6839</v>
      </c>
      <c r="Q172">
        <v>3881160</v>
      </c>
      <c r="R172" t="s">
        <v>6804</v>
      </c>
      <c r="AC172" s="2" t="s">
        <v>1516</v>
      </c>
      <c r="AD172" s="2" t="s">
        <v>1509</v>
      </c>
      <c r="AE172" s="2" t="s">
        <v>128</v>
      </c>
      <c r="AF172" s="3" t="s">
        <v>395</v>
      </c>
      <c r="AH172" s="2" t="s">
        <v>3837</v>
      </c>
      <c r="AI172" s="2" t="s">
        <v>3830</v>
      </c>
      <c r="AJ172" s="2" t="s">
        <v>3831</v>
      </c>
      <c r="AK172" s="3" t="s">
        <v>1506</v>
      </c>
      <c r="AN172" t="str">
        <f t="shared" si="2"/>
        <v>3185643</v>
      </c>
      <c r="AO172" s="2" t="s">
        <v>570</v>
      </c>
      <c r="AP172" s="2" t="s">
        <v>563</v>
      </c>
      <c r="AQ172" s="2" t="s">
        <v>564</v>
      </c>
      <c r="AR172" s="3" t="s">
        <v>453</v>
      </c>
      <c r="AV172" t="s">
        <v>4312</v>
      </c>
      <c r="AW172" t="s">
        <v>4306</v>
      </c>
      <c r="AX172" t="s">
        <v>4307</v>
      </c>
      <c r="AY172" t="s">
        <v>2036</v>
      </c>
      <c r="AZ172">
        <v>0</v>
      </c>
      <c r="BC172" t="s">
        <v>7801</v>
      </c>
    </row>
    <row r="173" spans="1:55" x14ac:dyDescent="0.25">
      <c r="A173">
        <v>3052</v>
      </c>
      <c r="B173">
        <v>3577775</v>
      </c>
      <c r="C173" t="s">
        <v>8164</v>
      </c>
      <c r="D173">
        <v>3577794</v>
      </c>
      <c r="E173" t="s">
        <v>8165</v>
      </c>
      <c r="F173" t="s">
        <v>31</v>
      </c>
      <c r="G173" t="s">
        <v>31</v>
      </c>
      <c r="H173" t="s">
        <v>51</v>
      </c>
      <c r="I173" t="s">
        <v>52</v>
      </c>
      <c r="J173" t="s">
        <v>45</v>
      </c>
      <c r="K173">
        <v>0</v>
      </c>
      <c r="L173">
        <v>0</v>
      </c>
      <c r="M173">
        <v>3577775</v>
      </c>
      <c r="N173" t="s">
        <v>8164</v>
      </c>
      <c r="Q173">
        <v>3088486</v>
      </c>
      <c r="R173" t="s">
        <v>8053</v>
      </c>
      <c r="AC173" s="2" t="s">
        <v>1304</v>
      </c>
      <c r="AD173" s="2" t="s">
        <v>1301</v>
      </c>
      <c r="AE173" s="2" t="s">
        <v>85</v>
      </c>
      <c r="AF173" s="3"/>
      <c r="AH173" s="2" t="s">
        <v>5095</v>
      </c>
      <c r="AI173" s="2" t="s">
        <v>5088</v>
      </c>
      <c r="AJ173" s="2" t="s">
        <v>5089</v>
      </c>
      <c r="AK173" s="3" t="s">
        <v>1506</v>
      </c>
      <c r="AN173" t="str">
        <f t="shared" si="2"/>
        <v/>
      </c>
      <c r="AO173" s="2" t="s">
        <v>570</v>
      </c>
      <c r="AP173" s="2" t="s">
        <v>563</v>
      </c>
      <c r="AQ173" s="2" t="s">
        <v>564</v>
      </c>
      <c r="AR173" s="3" t="s">
        <v>453</v>
      </c>
      <c r="AV173" t="s">
        <v>4493</v>
      </c>
      <c r="AW173" t="s">
        <v>4487</v>
      </c>
      <c r="AX173" t="s">
        <v>4488</v>
      </c>
      <c r="AY173" t="s">
        <v>1144</v>
      </c>
      <c r="AZ173">
        <v>0</v>
      </c>
      <c r="BC173" t="s">
        <v>8164</v>
      </c>
    </row>
    <row r="174" spans="1:55" x14ac:dyDescent="0.25">
      <c r="A174">
        <v>3058</v>
      </c>
      <c r="B174">
        <v>3265140</v>
      </c>
      <c r="C174" t="s">
        <v>1591</v>
      </c>
      <c r="D174">
        <v>3265147</v>
      </c>
      <c r="E174" t="s">
        <v>6577</v>
      </c>
      <c r="F174" t="s">
        <v>31</v>
      </c>
      <c r="G174" t="s">
        <v>31</v>
      </c>
      <c r="H174" t="s">
        <v>51</v>
      </c>
      <c r="I174" t="s">
        <v>77</v>
      </c>
      <c r="J174" t="s">
        <v>45</v>
      </c>
      <c r="K174">
        <v>1</v>
      </c>
      <c r="L174">
        <v>0</v>
      </c>
      <c r="M174">
        <v>3265140</v>
      </c>
      <c r="N174" t="s">
        <v>1591</v>
      </c>
      <c r="Q174">
        <v>2458629</v>
      </c>
      <c r="R174" t="s">
        <v>8057</v>
      </c>
      <c r="AC174" s="2" t="s">
        <v>3504</v>
      </c>
      <c r="AD174" s="2" t="s">
        <v>3497</v>
      </c>
      <c r="AE174" s="2" t="s">
        <v>3498</v>
      </c>
      <c r="AF174" s="3" t="s">
        <v>337</v>
      </c>
      <c r="AH174" s="2" t="s">
        <v>3243</v>
      </c>
      <c r="AI174" s="2" t="s">
        <v>3236</v>
      </c>
      <c r="AJ174" s="2" t="s">
        <v>3237</v>
      </c>
      <c r="AK174" s="3" t="s">
        <v>1506</v>
      </c>
      <c r="AN174" t="str">
        <f t="shared" si="2"/>
        <v/>
      </c>
      <c r="AO174" s="2" t="s">
        <v>570</v>
      </c>
      <c r="AP174" s="2" t="s">
        <v>563</v>
      </c>
      <c r="AQ174" s="2" t="s">
        <v>564</v>
      </c>
      <c r="AR174" s="3" t="s">
        <v>453</v>
      </c>
      <c r="AV174" t="s">
        <v>3217</v>
      </c>
      <c r="AW174" t="s">
        <v>3209</v>
      </c>
      <c r="AX174" t="s">
        <v>3210</v>
      </c>
      <c r="AY174" t="s">
        <v>3219</v>
      </c>
      <c r="AZ174">
        <v>1</v>
      </c>
      <c r="BC174" t="s">
        <v>8187</v>
      </c>
    </row>
    <row r="175" spans="1:55" x14ac:dyDescent="0.25">
      <c r="A175">
        <v>3074</v>
      </c>
      <c r="B175">
        <v>3839563</v>
      </c>
      <c r="C175" t="s">
        <v>6857</v>
      </c>
      <c r="D175">
        <v>3839584</v>
      </c>
      <c r="E175" t="s">
        <v>6858</v>
      </c>
      <c r="F175" t="s">
        <v>31</v>
      </c>
      <c r="G175" t="s">
        <v>31</v>
      </c>
      <c r="H175" t="s">
        <v>51</v>
      </c>
      <c r="I175" t="s">
        <v>77</v>
      </c>
      <c r="J175" t="s">
        <v>45</v>
      </c>
      <c r="K175">
        <v>0</v>
      </c>
      <c r="L175">
        <v>0</v>
      </c>
      <c r="M175">
        <v>3839563</v>
      </c>
      <c r="N175" t="s">
        <v>6857</v>
      </c>
      <c r="Q175">
        <v>3843419</v>
      </c>
      <c r="R175" t="s">
        <v>8104</v>
      </c>
      <c r="AC175" s="2" t="s">
        <v>4370</v>
      </c>
      <c r="AD175" s="2" t="s">
        <v>4363</v>
      </c>
      <c r="AE175" s="2" t="s">
        <v>4364</v>
      </c>
      <c r="AF175" s="3"/>
      <c r="AH175" s="2" t="s">
        <v>4085</v>
      </c>
      <c r="AI175" s="2" t="s">
        <v>4077</v>
      </c>
      <c r="AJ175" s="2" t="s">
        <v>4078</v>
      </c>
      <c r="AK175" s="3" t="s">
        <v>2052</v>
      </c>
      <c r="AN175" t="str">
        <f t="shared" si="2"/>
        <v/>
      </c>
      <c r="AO175" s="2" t="s">
        <v>570</v>
      </c>
      <c r="AP175" s="2" t="s">
        <v>563</v>
      </c>
      <c r="AQ175" s="2" t="s">
        <v>564</v>
      </c>
      <c r="AR175" s="3" t="s">
        <v>395</v>
      </c>
      <c r="AV175" t="s">
        <v>3270</v>
      </c>
      <c r="AW175" t="s">
        <v>3262</v>
      </c>
      <c r="AX175" t="s">
        <v>3263</v>
      </c>
      <c r="AY175" t="s">
        <v>801</v>
      </c>
      <c r="AZ175">
        <v>0</v>
      </c>
      <c r="BC175" t="s">
        <v>6333</v>
      </c>
    </row>
    <row r="176" spans="1:55" x14ac:dyDescent="0.25">
      <c r="A176">
        <v>3143</v>
      </c>
      <c r="B176">
        <v>3179359</v>
      </c>
      <c r="C176" t="s">
        <v>8173</v>
      </c>
      <c r="D176">
        <v>3179363</v>
      </c>
      <c r="E176" t="s">
        <v>8175</v>
      </c>
      <c r="F176" t="s">
        <v>31</v>
      </c>
      <c r="G176" t="s">
        <v>31</v>
      </c>
      <c r="H176" t="s">
        <v>51</v>
      </c>
      <c r="I176" t="s">
        <v>52</v>
      </c>
      <c r="J176" t="s">
        <v>45</v>
      </c>
      <c r="K176">
        <v>0</v>
      </c>
      <c r="L176">
        <v>0</v>
      </c>
      <c r="M176">
        <v>3179359</v>
      </c>
      <c r="N176" t="s">
        <v>8173</v>
      </c>
      <c r="Q176">
        <v>3378007</v>
      </c>
      <c r="R176" t="s">
        <v>8116</v>
      </c>
      <c r="AC176" s="2" t="s">
        <v>894</v>
      </c>
      <c r="AD176" s="2" t="s">
        <v>888</v>
      </c>
      <c r="AE176" s="2" t="s">
        <v>889</v>
      </c>
      <c r="AF176" s="3"/>
      <c r="AH176" s="2" t="s">
        <v>335</v>
      </c>
      <c r="AI176" s="2" t="s">
        <v>326</v>
      </c>
      <c r="AJ176" s="2" t="s">
        <v>327</v>
      </c>
      <c r="AK176" s="3" t="s">
        <v>2052</v>
      </c>
      <c r="AN176" t="str">
        <f t="shared" si="2"/>
        <v/>
      </c>
      <c r="AO176" s="2" t="s">
        <v>570</v>
      </c>
      <c r="AP176" s="2" t="s">
        <v>563</v>
      </c>
      <c r="AQ176" s="2" t="s">
        <v>564</v>
      </c>
      <c r="AR176" s="3" t="s">
        <v>395</v>
      </c>
      <c r="AV176" t="s">
        <v>4999</v>
      </c>
      <c r="AW176" t="s">
        <v>4992</v>
      </c>
      <c r="AX176" t="s">
        <v>4993</v>
      </c>
      <c r="AY176" t="s">
        <v>2036</v>
      </c>
      <c r="AZ176">
        <v>0</v>
      </c>
      <c r="BC176" t="s">
        <v>7032</v>
      </c>
    </row>
    <row r="177" spans="1:55" x14ac:dyDescent="0.25">
      <c r="A177">
        <v>3184</v>
      </c>
      <c r="B177">
        <v>3273178</v>
      </c>
      <c r="C177" t="s">
        <v>8179</v>
      </c>
      <c r="D177">
        <v>3273181</v>
      </c>
      <c r="E177" t="s">
        <v>8180</v>
      </c>
      <c r="F177" t="s">
        <v>31</v>
      </c>
      <c r="G177" t="s">
        <v>31</v>
      </c>
      <c r="H177" t="s">
        <v>51</v>
      </c>
      <c r="I177" t="s">
        <v>77</v>
      </c>
      <c r="J177" t="s">
        <v>45</v>
      </c>
      <c r="K177">
        <v>0</v>
      </c>
      <c r="L177">
        <v>0</v>
      </c>
      <c r="M177">
        <v>3273178</v>
      </c>
      <c r="N177" t="s">
        <v>8179</v>
      </c>
      <c r="Q177">
        <v>3981959</v>
      </c>
      <c r="R177" t="s">
        <v>8127</v>
      </c>
      <c r="AC177" s="2" t="s">
        <v>5816</v>
      </c>
      <c r="AD177" s="2" t="s">
        <v>5808</v>
      </c>
      <c r="AE177" s="2" t="s">
        <v>5809</v>
      </c>
      <c r="AF177" s="3"/>
      <c r="AH177" s="2" t="s">
        <v>570</v>
      </c>
      <c r="AI177" s="2" t="s">
        <v>563</v>
      </c>
      <c r="AJ177" s="2" t="s">
        <v>564</v>
      </c>
      <c r="AK177" s="3" t="s">
        <v>1144</v>
      </c>
      <c r="AN177" t="str">
        <f t="shared" si="2"/>
        <v/>
      </c>
      <c r="AO177" s="2" t="s">
        <v>570</v>
      </c>
      <c r="AP177" s="2" t="s">
        <v>563</v>
      </c>
      <c r="AQ177" s="2" t="s">
        <v>564</v>
      </c>
      <c r="AR177" s="3" t="s">
        <v>1144</v>
      </c>
      <c r="AV177" t="s">
        <v>3598</v>
      </c>
      <c r="AW177" t="s">
        <v>3591</v>
      </c>
      <c r="AX177" t="s">
        <v>3592</v>
      </c>
      <c r="AY177" t="s">
        <v>1506</v>
      </c>
      <c r="AZ177">
        <v>0</v>
      </c>
      <c r="BC177" t="s">
        <v>6370</v>
      </c>
    </row>
    <row r="178" spans="1:55" x14ac:dyDescent="0.25">
      <c r="A178">
        <v>3186</v>
      </c>
      <c r="B178">
        <v>2888674</v>
      </c>
      <c r="C178" t="s">
        <v>8183</v>
      </c>
      <c r="D178">
        <v>2888677</v>
      </c>
      <c r="E178" t="s">
        <v>8184</v>
      </c>
      <c r="F178" t="s">
        <v>31</v>
      </c>
      <c r="G178" t="s">
        <v>31</v>
      </c>
      <c r="H178" t="s">
        <v>51</v>
      </c>
      <c r="I178" t="s">
        <v>77</v>
      </c>
      <c r="J178" t="s">
        <v>45</v>
      </c>
      <c r="K178">
        <v>0</v>
      </c>
      <c r="L178">
        <v>0</v>
      </c>
      <c r="M178">
        <v>2888674</v>
      </c>
      <c r="N178" t="s">
        <v>8183</v>
      </c>
      <c r="Q178">
        <v>3531163</v>
      </c>
      <c r="R178" t="s">
        <v>8133</v>
      </c>
      <c r="AC178" s="2" t="s">
        <v>2659</v>
      </c>
      <c r="AD178" s="2" t="s">
        <v>2651</v>
      </c>
      <c r="AE178" s="2" t="s">
        <v>2652</v>
      </c>
      <c r="AF178" s="3"/>
      <c r="AH178" s="2" t="s">
        <v>3778</v>
      </c>
      <c r="AI178" s="2" t="s">
        <v>3772</v>
      </c>
      <c r="AJ178" s="2" t="s">
        <v>3773</v>
      </c>
      <c r="AK178" s="3" t="s">
        <v>1144</v>
      </c>
      <c r="AN178" t="str">
        <f t="shared" si="2"/>
        <v/>
      </c>
      <c r="AO178" s="2" t="s">
        <v>570</v>
      </c>
      <c r="AP178" s="2" t="s">
        <v>563</v>
      </c>
      <c r="AQ178" s="2" t="s">
        <v>564</v>
      </c>
      <c r="AR178" s="3" t="s">
        <v>675</v>
      </c>
      <c r="AV178" t="s">
        <v>5384</v>
      </c>
      <c r="AW178" t="s">
        <v>5377</v>
      </c>
      <c r="AX178" t="s">
        <v>5378</v>
      </c>
      <c r="AY178" t="s">
        <v>337</v>
      </c>
      <c r="AZ178">
        <v>0</v>
      </c>
      <c r="BC178" t="s">
        <v>6906</v>
      </c>
    </row>
    <row r="179" spans="1:55" x14ac:dyDescent="0.25">
      <c r="A179">
        <v>3199</v>
      </c>
      <c r="B179">
        <v>2744674</v>
      </c>
      <c r="C179" t="s">
        <v>6864</v>
      </c>
      <c r="D179">
        <v>2744683</v>
      </c>
      <c r="E179" t="s">
        <v>6864</v>
      </c>
      <c r="F179" t="s">
        <v>31</v>
      </c>
      <c r="G179" t="s">
        <v>31</v>
      </c>
      <c r="H179" t="s">
        <v>51</v>
      </c>
      <c r="I179" t="s">
        <v>52</v>
      </c>
      <c r="J179" t="s">
        <v>45</v>
      </c>
      <c r="K179">
        <v>0</v>
      </c>
      <c r="L179">
        <v>0</v>
      </c>
      <c r="M179">
        <v>2744674</v>
      </c>
      <c r="N179" t="s">
        <v>6864</v>
      </c>
      <c r="Q179">
        <v>3458837</v>
      </c>
      <c r="R179" t="s">
        <v>8147</v>
      </c>
      <c r="AC179" s="2" t="s">
        <v>5341</v>
      </c>
      <c r="AD179" s="2" t="s">
        <v>5334</v>
      </c>
      <c r="AE179" s="2" t="s">
        <v>5335</v>
      </c>
      <c r="AF179" s="3"/>
      <c r="AH179" s="2" t="s">
        <v>393</v>
      </c>
      <c r="AI179" s="2" t="s">
        <v>388</v>
      </c>
      <c r="AJ179" s="2" t="s">
        <v>389</v>
      </c>
      <c r="AK179" s="3" t="s">
        <v>1144</v>
      </c>
      <c r="AN179" t="str">
        <f t="shared" si="2"/>
        <v/>
      </c>
      <c r="AO179" s="2" t="s">
        <v>570</v>
      </c>
      <c r="AP179" s="2" t="s">
        <v>563</v>
      </c>
      <c r="AQ179" s="2" t="s">
        <v>564</v>
      </c>
      <c r="AR179" s="3" t="s">
        <v>675</v>
      </c>
      <c r="AV179" t="s">
        <v>799</v>
      </c>
      <c r="AW179" t="s">
        <v>790</v>
      </c>
      <c r="AX179" t="s">
        <v>791</v>
      </c>
      <c r="AY179" t="s">
        <v>801</v>
      </c>
      <c r="AZ179">
        <v>0</v>
      </c>
      <c r="BC179" t="s">
        <v>6324</v>
      </c>
    </row>
    <row r="180" spans="1:55" x14ac:dyDescent="0.25">
      <c r="A180">
        <v>3294</v>
      </c>
      <c r="B180">
        <v>3182984</v>
      </c>
      <c r="C180" t="s">
        <v>8210</v>
      </c>
      <c r="D180" t="s">
        <v>8211</v>
      </c>
      <c r="E180" t="s">
        <v>8212</v>
      </c>
      <c r="F180" t="s">
        <v>31</v>
      </c>
      <c r="G180" t="s">
        <v>31</v>
      </c>
      <c r="H180" t="s">
        <v>51</v>
      </c>
      <c r="I180" t="s">
        <v>77</v>
      </c>
      <c r="J180" t="s">
        <v>45</v>
      </c>
      <c r="K180">
        <v>0</v>
      </c>
      <c r="L180">
        <v>0</v>
      </c>
      <c r="M180">
        <v>3182984</v>
      </c>
      <c r="N180" t="s">
        <v>8210</v>
      </c>
      <c r="Q180">
        <v>3581485</v>
      </c>
      <c r="R180" t="s">
        <v>6839</v>
      </c>
      <c r="AC180" s="2" t="s">
        <v>3308</v>
      </c>
      <c r="AD180" s="2" t="s">
        <v>3302</v>
      </c>
      <c r="AE180" s="2" t="s">
        <v>3303</v>
      </c>
      <c r="AF180" s="3" t="s">
        <v>453</v>
      </c>
      <c r="AH180" s="2" t="s">
        <v>1760</v>
      </c>
      <c r="AI180" s="2" t="s">
        <v>1752</v>
      </c>
      <c r="AJ180" s="2" t="s">
        <v>1753</v>
      </c>
      <c r="AK180" s="3" t="s">
        <v>1144</v>
      </c>
      <c r="AN180" t="str">
        <f t="shared" si="2"/>
        <v>3187577</v>
      </c>
      <c r="AO180" s="2" t="s">
        <v>5743</v>
      </c>
      <c r="AP180" s="2" t="s">
        <v>5735</v>
      </c>
      <c r="AQ180" s="2" t="s">
        <v>5736</v>
      </c>
      <c r="AR180" s="3" t="s">
        <v>2036</v>
      </c>
      <c r="AV180" t="s">
        <v>5188</v>
      </c>
      <c r="AW180" t="s">
        <v>5180</v>
      </c>
      <c r="AX180" t="s">
        <v>5181</v>
      </c>
      <c r="AY180" t="s">
        <v>1144</v>
      </c>
      <c r="AZ180">
        <v>0</v>
      </c>
      <c r="BC180" t="s">
        <v>8017</v>
      </c>
    </row>
    <row r="181" spans="1:55" x14ac:dyDescent="0.25">
      <c r="A181">
        <v>3407</v>
      </c>
      <c r="B181">
        <v>3357279</v>
      </c>
      <c r="C181" t="s">
        <v>8220</v>
      </c>
      <c r="D181">
        <v>3357280</v>
      </c>
      <c r="E181" t="s">
        <v>8222</v>
      </c>
      <c r="F181" t="s">
        <v>31</v>
      </c>
      <c r="G181" t="s">
        <v>31</v>
      </c>
      <c r="H181" t="s">
        <v>51</v>
      </c>
      <c r="I181" t="s">
        <v>52</v>
      </c>
      <c r="J181" t="s">
        <v>45</v>
      </c>
      <c r="K181">
        <v>0</v>
      </c>
      <c r="L181">
        <v>0</v>
      </c>
      <c r="M181">
        <v>3357279</v>
      </c>
      <c r="N181" t="s">
        <v>8220</v>
      </c>
      <c r="Q181">
        <v>3577775</v>
      </c>
      <c r="R181" t="s">
        <v>8164</v>
      </c>
      <c r="AC181" s="2" t="s">
        <v>3120</v>
      </c>
      <c r="AD181" s="2" t="s">
        <v>3111</v>
      </c>
      <c r="AE181" s="2" t="s">
        <v>3112</v>
      </c>
      <c r="AF181" s="3" t="s">
        <v>475</v>
      </c>
      <c r="AH181" s="2" t="s">
        <v>5188</v>
      </c>
      <c r="AI181" s="2" t="s">
        <v>5180</v>
      </c>
      <c r="AJ181" s="2" t="s">
        <v>5181</v>
      </c>
      <c r="AK181" s="3" t="s">
        <v>1144</v>
      </c>
      <c r="AN181" t="str">
        <f t="shared" si="2"/>
        <v>3188050</v>
      </c>
      <c r="AO181" s="2" t="s">
        <v>2848</v>
      </c>
      <c r="AP181" s="2" t="s">
        <v>2842</v>
      </c>
      <c r="AQ181" s="2" t="s">
        <v>2843</v>
      </c>
      <c r="AR181" s="3" t="s">
        <v>1144</v>
      </c>
      <c r="AV181" t="s">
        <v>4650</v>
      </c>
      <c r="AW181" t="s">
        <v>4642</v>
      </c>
      <c r="AX181" t="s">
        <v>4643</v>
      </c>
      <c r="AY181" t="s">
        <v>675</v>
      </c>
      <c r="AZ181">
        <v>0</v>
      </c>
      <c r="BC181" t="s">
        <v>5033</v>
      </c>
    </row>
    <row r="182" spans="1:55" x14ac:dyDescent="0.25">
      <c r="A182">
        <v>3417</v>
      </c>
      <c r="B182">
        <v>2495410</v>
      </c>
      <c r="C182" t="s">
        <v>8227</v>
      </c>
      <c r="D182">
        <v>2495423</v>
      </c>
      <c r="E182" t="s">
        <v>8228</v>
      </c>
      <c r="F182" t="s">
        <v>31</v>
      </c>
      <c r="G182" t="s">
        <v>31</v>
      </c>
      <c r="H182" t="s">
        <v>51</v>
      </c>
      <c r="I182" t="s">
        <v>77</v>
      </c>
      <c r="J182" t="s">
        <v>45</v>
      </c>
      <c r="K182">
        <v>0</v>
      </c>
      <c r="L182">
        <v>0</v>
      </c>
      <c r="M182">
        <v>2495410</v>
      </c>
      <c r="N182" t="s">
        <v>8227</v>
      </c>
      <c r="Q182">
        <v>3265140</v>
      </c>
      <c r="R182" t="s">
        <v>1591</v>
      </c>
      <c r="AC182" s="2" t="s">
        <v>1843</v>
      </c>
      <c r="AD182" s="2" t="s">
        <v>1836</v>
      </c>
      <c r="AE182" s="2" t="s">
        <v>1837</v>
      </c>
      <c r="AF182" s="3" t="s">
        <v>801</v>
      </c>
      <c r="AH182" s="2" t="s">
        <v>2252</v>
      </c>
      <c r="AI182" s="2" t="s">
        <v>2245</v>
      </c>
      <c r="AJ182" s="2" t="s">
        <v>2246</v>
      </c>
      <c r="AK182" s="3" t="s">
        <v>1144</v>
      </c>
      <c r="AN182" t="str">
        <f t="shared" si="2"/>
        <v>3188697</v>
      </c>
      <c r="AO182" s="2" t="s">
        <v>4776</v>
      </c>
      <c r="AP182" s="2" t="s">
        <v>4772</v>
      </c>
      <c r="AQ182" s="2" t="s">
        <v>4773</v>
      </c>
      <c r="AR182" s="3" t="s">
        <v>2124</v>
      </c>
      <c r="AV182" t="s">
        <v>2499</v>
      </c>
      <c r="AW182" t="s">
        <v>2492</v>
      </c>
      <c r="AX182" t="s">
        <v>2493</v>
      </c>
      <c r="AY182" t="s">
        <v>395</v>
      </c>
      <c r="AZ182">
        <v>0</v>
      </c>
      <c r="BC182" t="s">
        <v>7394</v>
      </c>
    </row>
    <row r="183" spans="1:55" x14ac:dyDescent="0.25">
      <c r="A183">
        <v>3429</v>
      </c>
      <c r="B183">
        <v>4007689</v>
      </c>
      <c r="C183" t="s">
        <v>8231</v>
      </c>
      <c r="D183">
        <v>4007696</v>
      </c>
      <c r="E183" t="s">
        <v>6624</v>
      </c>
      <c r="F183" t="s">
        <v>31</v>
      </c>
      <c r="G183" t="s">
        <v>31</v>
      </c>
      <c r="H183" t="s">
        <v>51</v>
      </c>
      <c r="I183" t="s">
        <v>77</v>
      </c>
      <c r="J183" t="s">
        <v>45</v>
      </c>
      <c r="K183">
        <v>0</v>
      </c>
      <c r="L183">
        <v>0</v>
      </c>
      <c r="M183">
        <v>4007689</v>
      </c>
      <c r="N183" t="s">
        <v>8231</v>
      </c>
      <c r="Q183">
        <v>3839563</v>
      </c>
      <c r="R183" t="s">
        <v>6857</v>
      </c>
      <c r="AC183" s="2" t="s">
        <v>5717</v>
      </c>
      <c r="AD183" s="2" t="s">
        <v>5709</v>
      </c>
      <c r="AE183" s="2" t="s">
        <v>46</v>
      </c>
      <c r="AF183" s="3"/>
      <c r="AH183" s="2" t="s">
        <v>5208</v>
      </c>
      <c r="AI183" s="2" t="s">
        <v>5201</v>
      </c>
      <c r="AJ183" s="2" t="s">
        <v>5202</v>
      </c>
      <c r="AK183" s="3" t="s">
        <v>1144</v>
      </c>
      <c r="AN183" t="str">
        <f t="shared" si="2"/>
        <v/>
      </c>
      <c r="AO183" s="2" t="s">
        <v>4776</v>
      </c>
      <c r="AP183" s="2" t="s">
        <v>4772</v>
      </c>
      <c r="AQ183" s="2" t="s">
        <v>4773</v>
      </c>
      <c r="AR183" s="3" t="s">
        <v>675</v>
      </c>
      <c r="AV183" t="s">
        <v>4600</v>
      </c>
      <c r="AW183" t="s">
        <v>4594</v>
      </c>
      <c r="AX183" t="s">
        <v>4595</v>
      </c>
      <c r="AY183" t="s">
        <v>3219</v>
      </c>
      <c r="AZ183">
        <v>0</v>
      </c>
      <c r="BC183" t="s">
        <v>6931</v>
      </c>
    </row>
    <row r="184" spans="1:55" x14ac:dyDescent="0.25">
      <c r="A184">
        <v>3640</v>
      </c>
      <c r="B184">
        <v>2324856</v>
      </c>
      <c r="C184" t="s">
        <v>8249</v>
      </c>
      <c r="D184">
        <v>2324865</v>
      </c>
      <c r="E184" t="s">
        <v>8250</v>
      </c>
      <c r="F184" t="s">
        <v>31</v>
      </c>
      <c r="G184" t="s">
        <v>31</v>
      </c>
      <c r="H184" t="s">
        <v>51</v>
      </c>
      <c r="I184" t="s">
        <v>52</v>
      </c>
      <c r="J184" t="s">
        <v>45</v>
      </c>
      <c r="K184">
        <v>0</v>
      </c>
      <c r="L184">
        <v>0</v>
      </c>
      <c r="M184">
        <v>2324856</v>
      </c>
      <c r="N184" t="s">
        <v>8249</v>
      </c>
      <c r="Q184">
        <v>3179359</v>
      </c>
      <c r="R184" t="s">
        <v>8173</v>
      </c>
      <c r="AC184" s="2" t="s">
        <v>1822</v>
      </c>
      <c r="AD184" s="2" t="s">
        <v>1815</v>
      </c>
      <c r="AE184" s="2" t="s">
        <v>148</v>
      </c>
      <c r="AF184" s="3"/>
      <c r="AH184" s="2" t="s">
        <v>2848</v>
      </c>
      <c r="AI184" s="2" t="s">
        <v>2842</v>
      </c>
      <c r="AJ184" s="2" t="s">
        <v>2843</v>
      </c>
      <c r="AK184" s="3" t="s">
        <v>1144</v>
      </c>
      <c r="AN184" t="str">
        <f t="shared" si="2"/>
        <v>3189422</v>
      </c>
      <c r="AO184" s="2" t="s">
        <v>4063</v>
      </c>
      <c r="AP184" s="2" t="s">
        <v>4057</v>
      </c>
      <c r="AQ184" s="2" t="s">
        <v>4058</v>
      </c>
      <c r="AR184" s="3" t="s">
        <v>813</v>
      </c>
      <c r="AV184" t="s">
        <v>1422</v>
      </c>
      <c r="AW184" t="s">
        <v>1414</v>
      </c>
      <c r="AX184" t="s">
        <v>1415</v>
      </c>
      <c r="AY184" t="s">
        <v>1424</v>
      </c>
      <c r="AZ184">
        <v>0</v>
      </c>
      <c r="BC184" t="s">
        <v>6931</v>
      </c>
    </row>
    <row r="185" spans="1:55" x14ac:dyDescent="0.25">
      <c r="A185">
        <v>3683</v>
      </c>
      <c r="B185">
        <v>3807261</v>
      </c>
      <c r="C185" t="s">
        <v>8259</v>
      </c>
      <c r="D185">
        <v>3807304</v>
      </c>
      <c r="E185" t="s">
        <v>8261</v>
      </c>
      <c r="F185" t="s">
        <v>31</v>
      </c>
      <c r="G185" t="s">
        <v>31</v>
      </c>
      <c r="H185" t="s">
        <v>51</v>
      </c>
      <c r="I185" t="s">
        <v>52</v>
      </c>
      <c r="J185" t="s">
        <v>45</v>
      </c>
      <c r="K185">
        <v>0</v>
      </c>
      <c r="L185">
        <v>0</v>
      </c>
      <c r="M185">
        <v>3807261</v>
      </c>
      <c r="N185" t="s">
        <v>8259</v>
      </c>
      <c r="Q185">
        <v>3273178</v>
      </c>
      <c r="R185" t="s">
        <v>8179</v>
      </c>
      <c r="AC185" s="2" t="s">
        <v>3148</v>
      </c>
      <c r="AD185" s="2" t="s">
        <v>3143</v>
      </c>
      <c r="AE185" s="2" t="s">
        <v>3144</v>
      </c>
      <c r="AF185" s="3"/>
      <c r="AH185" s="2" t="s">
        <v>4493</v>
      </c>
      <c r="AI185" s="2" t="s">
        <v>4487</v>
      </c>
      <c r="AJ185" s="2" t="s">
        <v>4488</v>
      </c>
      <c r="AK185" s="3" t="s">
        <v>1144</v>
      </c>
      <c r="AN185" t="str">
        <f t="shared" si="2"/>
        <v>3194470</v>
      </c>
      <c r="AO185" s="2" t="s">
        <v>2995</v>
      </c>
      <c r="AP185" s="2" t="s">
        <v>2991</v>
      </c>
      <c r="AQ185" s="2" t="s">
        <v>2992</v>
      </c>
      <c r="AR185" s="3" t="s">
        <v>2124</v>
      </c>
      <c r="AV185" t="s">
        <v>3778</v>
      </c>
      <c r="AW185" t="s">
        <v>3772</v>
      </c>
      <c r="AX185" t="s">
        <v>3773</v>
      </c>
      <c r="AY185" t="s">
        <v>1144</v>
      </c>
      <c r="AZ185">
        <v>0</v>
      </c>
      <c r="BC185" t="s">
        <v>7814</v>
      </c>
    </row>
    <row r="186" spans="1:55" x14ac:dyDescent="0.25">
      <c r="A186">
        <v>3686</v>
      </c>
      <c r="B186">
        <v>2638824</v>
      </c>
      <c r="C186" t="s">
        <v>8265</v>
      </c>
      <c r="D186">
        <v>2638825</v>
      </c>
      <c r="E186" t="s">
        <v>8266</v>
      </c>
      <c r="F186" t="s">
        <v>31</v>
      </c>
      <c r="G186" t="s">
        <v>31</v>
      </c>
      <c r="H186" t="s">
        <v>51</v>
      </c>
      <c r="I186" t="s">
        <v>52</v>
      </c>
      <c r="J186" t="s">
        <v>45</v>
      </c>
      <c r="K186">
        <v>0</v>
      </c>
      <c r="L186">
        <v>0</v>
      </c>
      <c r="M186">
        <v>2638824</v>
      </c>
      <c r="N186" t="s">
        <v>8265</v>
      </c>
      <c r="Q186">
        <v>2888674</v>
      </c>
      <c r="R186" t="s">
        <v>8183</v>
      </c>
      <c r="AC186" s="2" t="s">
        <v>5122</v>
      </c>
      <c r="AD186" s="2" t="s">
        <v>5118</v>
      </c>
      <c r="AE186" s="2" t="s">
        <v>5119</v>
      </c>
      <c r="AF186" s="3"/>
      <c r="AH186" s="2" t="s">
        <v>4255</v>
      </c>
      <c r="AI186" s="2" t="s">
        <v>4249</v>
      </c>
      <c r="AJ186" s="2" t="s">
        <v>4250</v>
      </c>
      <c r="AK186" s="3" t="s">
        <v>1144</v>
      </c>
      <c r="AN186" t="str">
        <f t="shared" si="2"/>
        <v>3207161</v>
      </c>
      <c r="AO186" s="2" t="s">
        <v>5988</v>
      </c>
      <c r="AP186" s="2" t="s">
        <v>5985</v>
      </c>
      <c r="AQ186" s="2" t="s">
        <v>5986</v>
      </c>
      <c r="AR186" s="3" t="s">
        <v>462</v>
      </c>
      <c r="AV186" t="s">
        <v>3516</v>
      </c>
      <c r="AW186" t="s">
        <v>3507</v>
      </c>
      <c r="AX186" t="s">
        <v>3508</v>
      </c>
      <c r="AY186" t="s">
        <v>453</v>
      </c>
      <c r="AZ186">
        <v>0</v>
      </c>
      <c r="BC186" t="s">
        <v>7653</v>
      </c>
    </row>
    <row r="187" spans="1:55" x14ac:dyDescent="0.25">
      <c r="A187">
        <v>3953</v>
      </c>
      <c r="B187">
        <v>3794641</v>
      </c>
      <c r="C187" t="s">
        <v>8282</v>
      </c>
      <c r="D187">
        <v>3794670</v>
      </c>
      <c r="E187" t="s">
        <v>8283</v>
      </c>
      <c r="F187" t="s">
        <v>31</v>
      </c>
      <c r="G187" t="s">
        <v>31</v>
      </c>
      <c r="H187" t="s">
        <v>51</v>
      </c>
      <c r="I187" t="s">
        <v>77</v>
      </c>
      <c r="J187" t="s">
        <v>45</v>
      </c>
      <c r="K187">
        <v>0</v>
      </c>
      <c r="L187">
        <v>0</v>
      </c>
      <c r="M187">
        <v>3794641</v>
      </c>
      <c r="N187" t="s">
        <v>8282</v>
      </c>
      <c r="Q187">
        <v>2744674</v>
      </c>
      <c r="R187" t="s">
        <v>6864</v>
      </c>
      <c r="AC187" s="2" t="s">
        <v>2416</v>
      </c>
      <c r="AD187" s="2" t="s">
        <v>2408</v>
      </c>
      <c r="AE187" s="2" t="s">
        <v>2409</v>
      </c>
      <c r="AF187" s="3" t="s">
        <v>2418</v>
      </c>
      <c r="AH187" s="2" t="s">
        <v>4446</v>
      </c>
      <c r="AI187" s="2" t="s">
        <v>4440</v>
      </c>
      <c r="AJ187" s="2" t="s">
        <v>4441</v>
      </c>
      <c r="AK187" s="3" t="s">
        <v>1144</v>
      </c>
      <c r="AN187" t="str">
        <f t="shared" si="2"/>
        <v>3219788</v>
      </c>
      <c r="AO187" s="2" t="s">
        <v>4830</v>
      </c>
      <c r="AP187" s="2" t="s">
        <v>4823</v>
      </c>
      <c r="AQ187" s="2" t="s">
        <v>4824</v>
      </c>
      <c r="AR187" s="3" t="s">
        <v>453</v>
      </c>
      <c r="AV187" t="s">
        <v>4413</v>
      </c>
      <c r="AW187" t="s">
        <v>4406</v>
      </c>
      <c r="AX187" t="s">
        <v>4407</v>
      </c>
      <c r="AY187" t="s">
        <v>801</v>
      </c>
      <c r="AZ187">
        <v>0</v>
      </c>
      <c r="BC187" t="s">
        <v>7257</v>
      </c>
    </row>
    <row r="188" spans="1:55" x14ac:dyDescent="0.25">
      <c r="A188">
        <v>4103</v>
      </c>
      <c r="B188">
        <v>2423907</v>
      </c>
      <c r="C188" t="s">
        <v>277</v>
      </c>
      <c r="D188" t="s">
        <v>6884</v>
      </c>
      <c r="E188" t="s">
        <v>278</v>
      </c>
      <c r="F188" t="s">
        <v>31</v>
      </c>
      <c r="G188" t="s">
        <v>31</v>
      </c>
      <c r="H188" t="s">
        <v>51</v>
      </c>
      <c r="I188" t="s">
        <v>77</v>
      </c>
      <c r="J188" t="s">
        <v>45</v>
      </c>
      <c r="K188">
        <v>0</v>
      </c>
      <c r="L188">
        <v>0</v>
      </c>
      <c r="M188">
        <v>2423907</v>
      </c>
      <c r="N188" t="s">
        <v>277</v>
      </c>
      <c r="Q188">
        <v>3182984</v>
      </c>
      <c r="R188" t="s">
        <v>8210</v>
      </c>
      <c r="AC188" s="2" t="s">
        <v>709</v>
      </c>
      <c r="AD188" s="2" t="s">
        <v>701</v>
      </c>
      <c r="AE188" s="2" t="s">
        <v>702</v>
      </c>
      <c r="AF188" s="3" t="s">
        <v>789</v>
      </c>
      <c r="AH188" s="2" t="s">
        <v>2209</v>
      </c>
      <c r="AI188" s="2" t="s">
        <v>2205</v>
      </c>
      <c r="AJ188" s="2" t="s">
        <v>2206</v>
      </c>
      <c r="AK188" s="3" t="s">
        <v>1144</v>
      </c>
      <c r="AN188" t="str">
        <f t="shared" si="2"/>
        <v>3224087</v>
      </c>
      <c r="AO188" s="2" t="s">
        <v>3725</v>
      </c>
      <c r="AP188" s="2" t="s">
        <v>3717</v>
      </c>
      <c r="AQ188" s="2" t="s">
        <v>3718</v>
      </c>
      <c r="AR188" s="3" t="s">
        <v>3728</v>
      </c>
      <c r="AV188" t="s">
        <v>323</v>
      </c>
      <c r="AW188" t="s">
        <v>312</v>
      </c>
      <c r="AX188" t="s">
        <v>313</v>
      </c>
      <c r="AY188" t="s">
        <v>506</v>
      </c>
      <c r="AZ188">
        <v>1</v>
      </c>
      <c r="BC188" t="s">
        <v>7193</v>
      </c>
    </row>
    <row r="189" spans="1:55" x14ac:dyDescent="0.25">
      <c r="A189">
        <v>43</v>
      </c>
      <c r="B189">
        <v>3979762</v>
      </c>
      <c r="C189" t="s">
        <v>6906</v>
      </c>
      <c r="D189">
        <v>3979800</v>
      </c>
      <c r="E189" t="s">
        <v>6908</v>
      </c>
      <c r="F189" t="s">
        <v>31</v>
      </c>
      <c r="G189" t="s">
        <v>31</v>
      </c>
      <c r="H189" t="s">
        <v>33</v>
      </c>
      <c r="I189" t="s">
        <v>34</v>
      </c>
      <c r="K189">
        <v>0</v>
      </c>
      <c r="L189">
        <v>0</v>
      </c>
      <c r="M189">
        <v>3979762</v>
      </c>
      <c r="N189" t="s">
        <v>6906</v>
      </c>
      <c r="Q189">
        <v>3357279</v>
      </c>
      <c r="R189" t="s">
        <v>8220</v>
      </c>
      <c r="AC189" s="2" t="s">
        <v>3845</v>
      </c>
      <c r="AD189" s="2" t="s">
        <v>3839</v>
      </c>
      <c r="AE189" s="2" t="s">
        <v>3840</v>
      </c>
      <c r="AF189" s="3" t="s">
        <v>462</v>
      </c>
      <c r="AH189" s="2" t="s">
        <v>4798</v>
      </c>
      <c r="AI189" s="2" t="s">
        <v>4793</v>
      </c>
      <c r="AJ189" s="2" t="s">
        <v>83</v>
      </c>
      <c r="AK189" s="3" t="s">
        <v>1144</v>
      </c>
      <c r="AN189" t="str">
        <f t="shared" si="2"/>
        <v>3229042</v>
      </c>
      <c r="AO189" s="2" t="s">
        <v>3524</v>
      </c>
      <c r="AP189" s="2" t="s">
        <v>3518</v>
      </c>
      <c r="AQ189" s="2" t="s">
        <v>3519</v>
      </c>
      <c r="AR189" s="3" t="s">
        <v>395</v>
      </c>
      <c r="AV189" t="s">
        <v>2952</v>
      </c>
      <c r="AW189" t="s">
        <v>2946</v>
      </c>
      <c r="AX189" t="s">
        <v>2947</v>
      </c>
      <c r="AY189" t="s">
        <v>813</v>
      </c>
      <c r="AZ189">
        <v>0</v>
      </c>
      <c r="BC189" t="s">
        <v>773</v>
      </c>
    </row>
    <row r="190" spans="1:55" x14ac:dyDescent="0.25">
      <c r="A190">
        <v>87</v>
      </c>
      <c r="B190">
        <v>3394488</v>
      </c>
      <c r="C190" t="s">
        <v>72</v>
      </c>
      <c r="D190">
        <v>3394511</v>
      </c>
      <c r="E190" t="s">
        <v>73</v>
      </c>
      <c r="F190" t="s">
        <v>31</v>
      </c>
      <c r="G190" t="s">
        <v>32</v>
      </c>
      <c r="H190" t="s">
        <v>33</v>
      </c>
      <c r="I190" t="s">
        <v>34</v>
      </c>
      <c r="J190" t="s">
        <v>35</v>
      </c>
      <c r="K190">
        <v>0</v>
      </c>
      <c r="L190">
        <v>0</v>
      </c>
      <c r="M190">
        <v>3394488</v>
      </c>
      <c r="N190" t="s">
        <v>72</v>
      </c>
      <c r="Q190">
        <v>2495410</v>
      </c>
      <c r="R190" t="s">
        <v>8227</v>
      </c>
      <c r="AC190" s="2" t="s">
        <v>3060</v>
      </c>
      <c r="AD190" s="2" t="s">
        <v>3054</v>
      </c>
      <c r="AE190" s="2" t="s">
        <v>3055</v>
      </c>
      <c r="AF190" s="3"/>
      <c r="AH190" s="2" t="s">
        <v>3217</v>
      </c>
      <c r="AI190" s="2" t="s">
        <v>3209</v>
      </c>
      <c r="AJ190" s="2" t="s">
        <v>3210</v>
      </c>
      <c r="AK190" s="3" t="s">
        <v>372</v>
      </c>
      <c r="AN190" t="str">
        <f t="shared" si="2"/>
        <v>3232349</v>
      </c>
      <c r="AO190" s="2" t="s">
        <v>3024</v>
      </c>
      <c r="AP190" s="2" t="s">
        <v>3016</v>
      </c>
      <c r="AQ190" s="2" t="s">
        <v>3017</v>
      </c>
      <c r="AR190" s="3" t="s">
        <v>506</v>
      </c>
      <c r="AV190" t="s">
        <v>3350</v>
      </c>
      <c r="AW190" t="s">
        <v>3343</v>
      </c>
      <c r="AX190" t="s">
        <v>3344</v>
      </c>
      <c r="AY190" t="s">
        <v>453</v>
      </c>
      <c r="AZ190">
        <v>0</v>
      </c>
      <c r="BC190" t="s">
        <v>7239</v>
      </c>
    </row>
    <row r="191" spans="1:55" x14ac:dyDescent="0.25">
      <c r="A191">
        <v>96</v>
      </c>
      <c r="B191">
        <v>3193482</v>
      </c>
      <c r="C191" t="s">
        <v>4364</v>
      </c>
      <c r="D191">
        <v>3193587</v>
      </c>
      <c r="E191" t="s">
        <v>76</v>
      </c>
      <c r="F191" t="s">
        <v>31</v>
      </c>
      <c r="G191" t="s">
        <v>31</v>
      </c>
      <c r="H191" t="s">
        <v>33</v>
      </c>
      <c r="I191" t="s">
        <v>34</v>
      </c>
      <c r="K191">
        <v>1</v>
      </c>
      <c r="L191">
        <v>0</v>
      </c>
      <c r="M191">
        <v>3193482</v>
      </c>
      <c r="N191" t="s">
        <v>4364</v>
      </c>
      <c r="Q191">
        <v>4007689</v>
      </c>
      <c r="R191" t="s">
        <v>8231</v>
      </c>
      <c r="AC191" s="2" t="s">
        <v>1833</v>
      </c>
      <c r="AD191" s="2" t="s">
        <v>1826</v>
      </c>
      <c r="AE191" s="2" t="s">
        <v>1827</v>
      </c>
      <c r="AF191" s="3" t="s">
        <v>506</v>
      </c>
      <c r="AH191" s="2" t="s">
        <v>6123</v>
      </c>
      <c r="AI191" s="2" t="s">
        <v>6117</v>
      </c>
      <c r="AJ191" s="2" t="s">
        <v>6118</v>
      </c>
      <c r="AK191" s="3" t="s">
        <v>372</v>
      </c>
      <c r="AN191" t="str">
        <f t="shared" si="2"/>
        <v>3254779</v>
      </c>
      <c r="AO191" s="2" t="s">
        <v>5188</v>
      </c>
      <c r="AP191" s="2" t="s">
        <v>5180</v>
      </c>
      <c r="AQ191" s="2" t="s">
        <v>5181</v>
      </c>
      <c r="AR191" s="3" t="s">
        <v>1144</v>
      </c>
      <c r="AV191" t="s">
        <v>3989</v>
      </c>
      <c r="AW191" t="s">
        <v>3985</v>
      </c>
      <c r="AX191" t="s">
        <v>3986</v>
      </c>
      <c r="AY191" t="s">
        <v>1506</v>
      </c>
      <c r="AZ191">
        <v>0</v>
      </c>
      <c r="BC191" t="s">
        <v>7293</v>
      </c>
    </row>
    <row r="192" spans="1:55" x14ac:dyDescent="0.25">
      <c r="A192">
        <v>121</v>
      </c>
      <c r="B192">
        <v>3662876</v>
      </c>
      <c r="C192" t="s">
        <v>6159</v>
      </c>
      <c r="D192" t="s">
        <v>6160</v>
      </c>
      <c r="E192" t="s">
        <v>6161</v>
      </c>
      <c r="F192" t="s">
        <v>31</v>
      </c>
      <c r="G192" t="s">
        <v>31</v>
      </c>
      <c r="H192" t="s">
        <v>33</v>
      </c>
      <c r="I192" t="s">
        <v>71</v>
      </c>
      <c r="K192">
        <v>0</v>
      </c>
      <c r="L192">
        <v>0</v>
      </c>
      <c r="M192">
        <v>3662876</v>
      </c>
      <c r="N192" t="s">
        <v>6159</v>
      </c>
      <c r="Q192">
        <v>2324856</v>
      </c>
      <c r="R192" t="s">
        <v>8249</v>
      </c>
      <c r="AC192" s="2" t="s">
        <v>4177</v>
      </c>
      <c r="AD192" s="2" t="s">
        <v>4170</v>
      </c>
      <c r="AE192" s="2" t="s">
        <v>4171</v>
      </c>
      <c r="AF192" s="3"/>
      <c r="AH192" s="2" t="s">
        <v>370</v>
      </c>
      <c r="AI192" s="2" t="s">
        <v>361</v>
      </c>
      <c r="AJ192" s="2" t="s">
        <v>362</v>
      </c>
      <c r="AK192" s="3" t="s">
        <v>372</v>
      </c>
      <c r="AN192" t="str">
        <f t="shared" si="2"/>
        <v>3258260</v>
      </c>
      <c r="AO192" s="2" t="s">
        <v>5208</v>
      </c>
      <c r="AP192" s="2" t="s">
        <v>5201</v>
      </c>
      <c r="AQ192" s="2" t="s">
        <v>5202</v>
      </c>
      <c r="AR192" s="3" t="s">
        <v>1144</v>
      </c>
      <c r="AV192" t="s">
        <v>2416</v>
      </c>
      <c r="AW192" t="s">
        <v>2408</v>
      </c>
      <c r="AX192" t="s">
        <v>2409</v>
      </c>
      <c r="AY192" t="s">
        <v>2418</v>
      </c>
      <c r="AZ192">
        <v>0</v>
      </c>
      <c r="BC192" t="s">
        <v>1569</v>
      </c>
    </row>
    <row r="193" spans="1:55" x14ac:dyDescent="0.25">
      <c r="A193">
        <v>128</v>
      </c>
      <c r="B193">
        <v>3768703</v>
      </c>
      <c r="C193" t="s">
        <v>6165</v>
      </c>
      <c r="D193">
        <v>3768716</v>
      </c>
      <c r="E193" t="s">
        <v>6167</v>
      </c>
      <c r="F193" t="s">
        <v>31</v>
      </c>
      <c r="G193" t="s">
        <v>31</v>
      </c>
      <c r="H193" t="s">
        <v>33</v>
      </c>
      <c r="I193" t="s">
        <v>34</v>
      </c>
      <c r="K193">
        <v>0</v>
      </c>
      <c r="L193">
        <v>0</v>
      </c>
      <c r="M193">
        <v>3768703</v>
      </c>
      <c r="N193" t="s">
        <v>6165</v>
      </c>
      <c r="Q193">
        <v>3807261</v>
      </c>
      <c r="R193" t="s">
        <v>8259</v>
      </c>
      <c r="AC193" s="2" t="s">
        <v>4563</v>
      </c>
      <c r="AD193" s="2" t="s">
        <v>4556</v>
      </c>
      <c r="AE193" s="2" t="s">
        <v>4557</v>
      </c>
      <c r="AF193" s="3"/>
      <c r="AH193" s="2" t="s">
        <v>4168</v>
      </c>
      <c r="AI193" s="2" t="s">
        <v>4161</v>
      </c>
      <c r="AJ193" s="2" t="s">
        <v>4162</v>
      </c>
      <c r="AK193" s="3" t="s">
        <v>372</v>
      </c>
      <c r="AN193" t="str">
        <f t="shared" si="2"/>
        <v>3260829</v>
      </c>
      <c r="AO193" s="2" t="s">
        <v>4798</v>
      </c>
      <c r="AP193" s="2" t="s">
        <v>4793</v>
      </c>
      <c r="AQ193" s="2" t="s">
        <v>83</v>
      </c>
      <c r="AR193" s="3" t="s">
        <v>1144</v>
      </c>
      <c r="AV193" t="s">
        <v>5475</v>
      </c>
      <c r="AW193" t="s">
        <v>5468</v>
      </c>
      <c r="AX193" t="s">
        <v>5469</v>
      </c>
      <c r="AY193" t="s">
        <v>395</v>
      </c>
      <c r="AZ193">
        <v>0</v>
      </c>
      <c r="BC193" t="s">
        <v>7778</v>
      </c>
    </row>
    <row r="194" spans="1:55" x14ac:dyDescent="0.25">
      <c r="A194">
        <v>134</v>
      </c>
      <c r="B194">
        <v>2339139</v>
      </c>
      <c r="C194" t="s">
        <v>6941</v>
      </c>
      <c r="D194">
        <v>2339204</v>
      </c>
      <c r="E194" t="s">
        <v>6943</v>
      </c>
      <c r="F194" t="s">
        <v>31</v>
      </c>
      <c r="G194" t="s">
        <v>31</v>
      </c>
      <c r="H194" t="s">
        <v>33</v>
      </c>
      <c r="I194" t="s">
        <v>34</v>
      </c>
      <c r="K194">
        <v>0</v>
      </c>
      <c r="L194">
        <v>0</v>
      </c>
      <c r="M194">
        <v>2339139</v>
      </c>
      <c r="N194" t="s">
        <v>6941</v>
      </c>
      <c r="Q194">
        <v>2638824</v>
      </c>
      <c r="R194" t="s">
        <v>8265</v>
      </c>
      <c r="AC194" s="2" t="s">
        <v>1122</v>
      </c>
      <c r="AD194" s="2" t="s">
        <v>1118</v>
      </c>
      <c r="AE194" s="2" t="s">
        <v>1119</v>
      </c>
      <c r="AF194" s="3"/>
      <c r="AH194" s="2" t="s">
        <v>5075</v>
      </c>
      <c r="AI194" s="2" t="s">
        <v>5068</v>
      </c>
      <c r="AJ194" s="2" t="s">
        <v>5069</v>
      </c>
      <c r="AK194" s="3" t="s">
        <v>5077</v>
      </c>
      <c r="AN194" t="str">
        <f t="shared" si="2"/>
        <v>3282601</v>
      </c>
      <c r="AO194" s="2" t="s">
        <v>968</v>
      </c>
      <c r="AP194" s="2" t="s">
        <v>961</v>
      </c>
      <c r="AQ194" s="2" t="s">
        <v>962</v>
      </c>
      <c r="AR194" s="3" t="s">
        <v>337</v>
      </c>
      <c r="AV194" t="s">
        <v>3024</v>
      </c>
      <c r="AW194" t="s">
        <v>3016</v>
      </c>
      <c r="AX194" t="s">
        <v>3017</v>
      </c>
      <c r="AY194" t="s">
        <v>506</v>
      </c>
      <c r="AZ194">
        <v>0</v>
      </c>
      <c r="BC194" t="s">
        <v>2054</v>
      </c>
    </row>
    <row r="195" spans="1:55" x14ac:dyDescent="0.25">
      <c r="A195">
        <v>140</v>
      </c>
      <c r="B195">
        <v>3350830</v>
      </c>
      <c r="C195" t="s">
        <v>6178</v>
      </c>
      <c r="D195">
        <v>3350844</v>
      </c>
      <c r="E195" t="s">
        <v>6180</v>
      </c>
      <c r="F195" t="s">
        <v>31</v>
      </c>
      <c r="G195" t="s">
        <v>32</v>
      </c>
      <c r="H195" t="s">
        <v>33</v>
      </c>
      <c r="I195" t="s">
        <v>34</v>
      </c>
      <c r="J195" t="s">
        <v>35</v>
      </c>
      <c r="K195">
        <v>0</v>
      </c>
      <c r="L195">
        <v>0</v>
      </c>
      <c r="M195">
        <v>3350830</v>
      </c>
      <c r="N195" t="s">
        <v>6178</v>
      </c>
      <c r="Q195">
        <v>3794641</v>
      </c>
      <c r="R195" t="s">
        <v>8282</v>
      </c>
      <c r="AC195" s="2" t="s">
        <v>1894</v>
      </c>
      <c r="AD195" s="2" t="s">
        <v>1890</v>
      </c>
      <c r="AE195" s="2" t="s">
        <v>1891</v>
      </c>
      <c r="AF195" s="3"/>
      <c r="AH195" s="2" t="s">
        <v>2122</v>
      </c>
      <c r="AI195" s="2" t="s">
        <v>1161</v>
      </c>
      <c r="AJ195" s="2" t="s">
        <v>1162</v>
      </c>
      <c r="AK195" s="3" t="s">
        <v>2124</v>
      </c>
      <c r="AN195" t="str">
        <f t="shared" si="2"/>
        <v>3288337</v>
      </c>
      <c r="AO195" s="2" t="s">
        <v>3567</v>
      </c>
      <c r="AP195" s="2" t="s">
        <v>3560</v>
      </c>
      <c r="AQ195" s="2" t="s">
        <v>3561</v>
      </c>
      <c r="AR195" s="3" t="s">
        <v>395</v>
      </c>
      <c r="AV195" t="s">
        <v>2679</v>
      </c>
      <c r="AW195" t="s">
        <v>2672</v>
      </c>
      <c r="AX195" t="s">
        <v>2673</v>
      </c>
      <c r="AY195" t="s">
        <v>462</v>
      </c>
      <c r="AZ195">
        <v>0</v>
      </c>
      <c r="BC195" t="s">
        <v>6941</v>
      </c>
    </row>
    <row r="196" spans="1:55" x14ac:dyDescent="0.25">
      <c r="A196">
        <v>144</v>
      </c>
      <c r="B196">
        <v>2534252</v>
      </c>
      <c r="C196" t="s">
        <v>109</v>
      </c>
      <c r="D196">
        <v>2534289</v>
      </c>
      <c r="E196" t="s">
        <v>110</v>
      </c>
      <c r="F196" t="s">
        <v>31</v>
      </c>
      <c r="G196" t="s">
        <v>31</v>
      </c>
      <c r="H196" t="s">
        <v>33</v>
      </c>
      <c r="I196" t="s">
        <v>34</v>
      </c>
      <c r="K196">
        <v>1</v>
      </c>
      <c r="L196">
        <v>1</v>
      </c>
      <c r="M196">
        <v>2534252</v>
      </c>
      <c r="N196" t="s">
        <v>109</v>
      </c>
      <c r="Q196">
        <v>2423907</v>
      </c>
      <c r="R196" t="s">
        <v>277</v>
      </c>
      <c r="AC196" s="2" t="s">
        <v>486</v>
      </c>
      <c r="AD196" s="2" t="s">
        <v>477</v>
      </c>
      <c r="AE196" s="2" t="s">
        <v>478</v>
      </c>
      <c r="AF196" s="3"/>
      <c r="AH196" s="2" t="s">
        <v>5572</v>
      </c>
      <c r="AI196" s="2" t="s">
        <v>5568</v>
      </c>
      <c r="AJ196" s="2" t="s">
        <v>5569</v>
      </c>
      <c r="AK196" s="3" t="s">
        <v>2124</v>
      </c>
      <c r="AN196" t="str">
        <f t="shared" si="2"/>
        <v>3300793</v>
      </c>
      <c r="AO196" s="2" t="s">
        <v>4438</v>
      </c>
      <c r="AP196" s="2" t="s">
        <v>4434</v>
      </c>
      <c r="AQ196" s="2" t="s">
        <v>4435</v>
      </c>
      <c r="AR196" s="3" t="s">
        <v>1506</v>
      </c>
      <c r="AV196" t="s">
        <v>4255</v>
      </c>
      <c r="AW196" t="s">
        <v>4249</v>
      </c>
      <c r="AX196" t="s">
        <v>4250</v>
      </c>
      <c r="AY196" t="s">
        <v>1144</v>
      </c>
      <c r="AZ196">
        <v>0</v>
      </c>
      <c r="BC196" t="s">
        <v>7763</v>
      </c>
    </row>
    <row r="197" spans="1:55" x14ac:dyDescent="0.25">
      <c r="A197">
        <v>154</v>
      </c>
      <c r="B197">
        <v>3457275</v>
      </c>
      <c r="C197" t="s">
        <v>274</v>
      </c>
      <c r="D197">
        <v>3457289</v>
      </c>
      <c r="E197" t="s">
        <v>275</v>
      </c>
      <c r="F197" t="s">
        <v>31</v>
      </c>
      <c r="G197" t="s">
        <v>31</v>
      </c>
      <c r="H197" t="s">
        <v>33</v>
      </c>
      <c r="I197" t="s">
        <v>34</v>
      </c>
      <c r="K197">
        <v>0</v>
      </c>
      <c r="L197">
        <v>0</v>
      </c>
      <c r="M197">
        <v>3457275</v>
      </c>
      <c r="N197" t="s">
        <v>274</v>
      </c>
      <c r="Q197">
        <v>3979762</v>
      </c>
      <c r="R197" t="s">
        <v>6906</v>
      </c>
      <c r="AC197" s="2" t="s">
        <v>3642</v>
      </c>
      <c r="AD197" s="2" t="s">
        <v>3638</v>
      </c>
      <c r="AE197" s="2" t="s">
        <v>3639</v>
      </c>
      <c r="AF197" s="3"/>
      <c r="AH197" s="2" t="s">
        <v>2995</v>
      </c>
      <c r="AI197" s="2" t="s">
        <v>2991</v>
      </c>
      <c r="AJ197" s="2" t="s">
        <v>2992</v>
      </c>
      <c r="AK197" s="3" t="s">
        <v>2124</v>
      </c>
      <c r="AN197" t="str">
        <f t="shared" ref="AN197:AN260" si="3">IF(AO197=AO196,"",AO197)</f>
        <v>3303165</v>
      </c>
      <c r="AO197" s="2" t="s">
        <v>3635</v>
      </c>
      <c r="AP197" s="2" t="s">
        <v>3627</v>
      </c>
      <c r="AQ197" s="2" t="s">
        <v>3628</v>
      </c>
      <c r="AR197" s="3" t="s">
        <v>3637</v>
      </c>
      <c r="AV197" t="s">
        <v>2342</v>
      </c>
      <c r="AW197" t="s">
        <v>2334</v>
      </c>
      <c r="AX197" t="s">
        <v>2335</v>
      </c>
      <c r="AY197" t="s">
        <v>337</v>
      </c>
      <c r="AZ197">
        <v>0</v>
      </c>
      <c r="BC197" t="s">
        <v>117</v>
      </c>
    </row>
    <row r="198" spans="1:55" x14ac:dyDescent="0.25">
      <c r="A198">
        <v>172</v>
      </c>
      <c r="B198">
        <v>3379045</v>
      </c>
      <c r="C198" t="s">
        <v>6960</v>
      </c>
      <c r="D198" t="s">
        <v>6961</v>
      </c>
      <c r="E198" t="s">
        <v>6962</v>
      </c>
      <c r="F198" t="s">
        <v>31</v>
      </c>
      <c r="G198" t="s">
        <v>31</v>
      </c>
      <c r="H198" t="s">
        <v>33</v>
      </c>
      <c r="I198" t="s">
        <v>71</v>
      </c>
      <c r="K198">
        <v>0</v>
      </c>
      <c r="L198">
        <v>0</v>
      </c>
      <c r="M198">
        <v>3379045</v>
      </c>
      <c r="N198" t="s">
        <v>6960</v>
      </c>
      <c r="Q198">
        <v>3394488</v>
      </c>
      <c r="R198" t="s">
        <v>72</v>
      </c>
      <c r="AC198" s="2" t="s">
        <v>497</v>
      </c>
      <c r="AD198" s="2" t="s">
        <v>492</v>
      </c>
      <c r="AE198" s="2" t="s">
        <v>493</v>
      </c>
      <c r="AF198" s="3"/>
      <c r="AH198" s="2" t="s">
        <v>4501</v>
      </c>
      <c r="AI198" s="2" t="s">
        <v>4495</v>
      </c>
      <c r="AJ198" s="2" t="s">
        <v>4496</v>
      </c>
      <c r="AK198" s="3" t="s">
        <v>2124</v>
      </c>
      <c r="AN198" t="str">
        <f t="shared" si="3"/>
        <v>3304767</v>
      </c>
      <c r="AO198" s="2" t="s">
        <v>4501</v>
      </c>
      <c r="AP198" s="2" t="s">
        <v>4495</v>
      </c>
      <c r="AQ198" s="2" t="s">
        <v>4496</v>
      </c>
      <c r="AR198" s="3" t="s">
        <v>2124</v>
      </c>
      <c r="AV198" t="s">
        <v>977</v>
      </c>
      <c r="AW198" t="s">
        <v>970</v>
      </c>
      <c r="AX198" t="s">
        <v>971</v>
      </c>
      <c r="AY198" t="s">
        <v>395</v>
      </c>
      <c r="AZ198">
        <v>0</v>
      </c>
      <c r="BC198" t="s">
        <v>7227</v>
      </c>
    </row>
    <row r="199" spans="1:55" x14ac:dyDescent="0.25">
      <c r="A199">
        <v>208</v>
      </c>
      <c r="B199">
        <v>3140037</v>
      </c>
      <c r="C199" t="s">
        <v>6980</v>
      </c>
      <c r="D199" t="s">
        <v>6981</v>
      </c>
      <c r="E199" t="s">
        <v>6982</v>
      </c>
      <c r="F199" t="s">
        <v>31</v>
      </c>
      <c r="G199" t="s">
        <v>31</v>
      </c>
      <c r="H199" t="s">
        <v>33</v>
      </c>
      <c r="I199" t="s">
        <v>71</v>
      </c>
      <c r="K199">
        <v>0</v>
      </c>
      <c r="L199">
        <v>0</v>
      </c>
      <c r="M199">
        <v>3140037</v>
      </c>
      <c r="N199" t="s">
        <v>6980</v>
      </c>
      <c r="Q199">
        <v>3193482</v>
      </c>
      <c r="R199" t="s">
        <v>4364</v>
      </c>
      <c r="AC199" s="2" t="s">
        <v>1620</v>
      </c>
      <c r="AD199" s="2" t="s">
        <v>1612</v>
      </c>
      <c r="AE199" s="2" t="s">
        <v>1613</v>
      </c>
      <c r="AF199" s="3"/>
      <c r="AH199" s="2" t="s">
        <v>4776</v>
      </c>
      <c r="AI199" s="2" t="s">
        <v>4772</v>
      </c>
      <c r="AJ199" s="2" t="s">
        <v>4773</v>
      </c>
      <c r="AK199" s="3" t="s">
        <v>2124</v>
      </c>
      <c r="AN199" t="str">
        <f t="shared" si="3"/>
        <v>3317868</v>
      </c>
      <c r="AO199" s="2" t="s">
        <v>3159</v>
      </c>
      <c r="AP199" s="2" t="s">
        <v>3152</v>
      </c>
      <c r="AQ199" s="2" t="s">
        <v>3153</v>
      </c>
      <c r="AR199" s="3" t="s">
        <v>4593</v>
      </c>
      <c r="AV199" t="s">
        <v>1486</v>
      </c>
      <c r="AW199" t="s">
        <v>1479</v>
      </c>
      <c r="AX199" t="s">
        <v>1480</v>
      </c>
      <c r="AY199" t="s">
        <v>395</v>
      </c>
      <c r="AZ199">
        <v>0</v>
      </c>
      <c r="BC199" t="s">
        <v>988</v>
      </c>
    </row>
    <row r="200" spans="1:55" x14ac:dyDescent="0.25">
      <c r="A200">
        <v>209</v>
      </c>
      <c r="B200">
        <v>3127610</v>
      </c>
      <c r="C200" t="s">
        <v>6202</v>
      </c>
      <c r="D200" t="s">
        <v>6203</v>
      </c>
      <c r="E200" t="s">
        <v>6204</v>
      </c>
      <c r="F200" t="s">
        <v>31</v>
      </c>
      <c r="G200" t="s">
        <v>31</v>
      </c>
      <c r="H200" t="s">
        <v>33</v>
      </c>
      <c r="I200" t="s">
        <v>71</v>
      </c>
      <c r="K200">
        <v>0</v>
      </c>
      <c r="L200">
        <v>0</v>
      </c>
      <c r="M200">
        <v>3127610</v>
      </c>
      <c r="N200" t="s">
        <v>6202</v>
      </c>
      <c r="Q200">
        <v>3662876</v>
      </c>
      <c r="R200" t="s">
        <v>6159</v>
      </c>
      <c r="AC200" s="2" t="s">
        <v>1573</v>
      </c>
      <c r="AD200" s="2" t="s">
        <v>1568</v>
      </c>
      <c r="AE200" s="2" t="s">
        <v>1569</v>
      </c>
      <c r="AF200" s="3" t="s">
        <v>3902</v>
      </c>
      <c r="AH200" s="2" t="s">
        <v>5706</v>
      </c>
      <c r="AI200" s="2" t="s">
        <v>5698</v>
      </c>
      <c r="AJ200" s="2" t="s">
        <v>5699</v>
      </c>
      <c r="AK200" s="3" t="s">
        <v>5708</v>
      </c>
      <c r="AN200" t="str">
        <f t="shared" si="3"/>
        <v>3318390</v>
      </c>
      <c r="AO200" s="2" t="s">
        <v>3921</v>
      </c>
      <c r="AP200" s="2" t="s">
        <v>3913</v>
      </c>
      <c r="AQ200" s="2" t="s">
        <v>3914</v>
      </c>
      <c r="AR200" s="3" t="s">
        <v>337</v>
      </c>
      <c r="AV200" t="s">
        <v>2393</v>
      </c>
      <c r="AW200" t="s">
        <v>2385</v>
      </c>
      <c r="AX200" t="s">
        <v>2386</v>
      </c>
      <c r="AY200" t="s">
        <v>337</v>
      </c>
      <c r="AZ200">
        <v>0</v>
      </c>
      <c r="BC200" t="s">
        <v>158</v>
      </c>
    </row>
    <row r="201" spans="1:55" x14ac:dyDescent="0.25">
      <c r="A201">
        <v>219</v>
      </c>
      <c r="B201">
        <v>3571727</v>
      </c>
      <c r="C201" t="s">
        <v>119</v>
      </c>
      <c r="D201">
        <v>3571753</v>
      </c>
      <c r="E201" t="s">
        <v>120</v>
      </c>
      <c r="F201" t="s">
        <v>31</v>
      </c>
      <c r="G201" t="s">
        <v>31</v>
      </c>
      <c r="H201" t="s">
        <v>33</v>
      </c>
      <c r="I201" t="s">
        <v>34</v>
      </c>
      <c r="K201">
        <v>0</v>
      </c>
      <c r="L201">
        <v>0</v>
      </c>
      <c r="M201">
        <v>3571727</v>
      </c>
      <c r="N201" t="s">
        <v>119</v>
      </c>
      <c r="Q201">
        <v>3768703</v>
      </c>
      <c r="R201" t="s">
        <v>6165</v>
      </c>
      <c r="AC201" s="2" t="s">
        <v>345</v>
      </c>
      <c r="AD201" s="2" t="s">
        <v>339</v>
      </c>
      <c r="AE201" s="2" t="s">
        <v>340</v>
      </c>
      <c r="AF201" s="3"/>
      <c r="AH201" s="2" t="s">
        <v>2416</v>
      </c>
      <c r="AI201" s="2" t="s">
        <v>2408</v>
      </c>
      <c r="AJ201" s="2" t="s">
        <v>2409</v>
      </c>
      <c r="AK201" s="3" t="s">
        <v>2418</v>
      </c>
      <c r="AN201" t="str">
        <f t="shared" si="3"/>
        <v>3323052</v>
      </c>
      <c r="AO201" s="2" t="s">
        <v>393</v>
      </c>
      <c r="AP201" s="2" t="s">
        <v>388</v>
      </c>
      <c r="AQ201" s="2" t="s">
        <v>389</v>
      </c>
      <c r="AR201" s="3" t="s">
        <v>395</v>
      </c>
      <c r="AV201" t="s">
        <v>2640</v>
      </c>
      <c r="AW201" t="s">
        <v>2634</v>
      </c>
      <c r="AX201" t="s">
        <v>2635</v>
      </c>
      <c r="AY201" t="s">
        <v>337</v>
      </c>
      <c r="AZ201">
        <v>0</v>
      </c>
      <c r="BC201" t="s">
        <v>1067</v>
      </c>
    </row>
    <row r="202" spans="1:55" x14ac:dyDescent="0.25">
      <c r="A202">
        <v>247</v>
      </c>
      <c r="B202">
        <v>2699623</v>
      </c>
      <c r="C202" t="s">
        <v>6992</v>
      </c>
      <c r="D202">
        <v>2699662</v>
      </c>
      <c r="E202" t="s">
        <v>6994</v>
      </c>
      <c r="F202" t="s">
        <v>31</v>
      </c>
      <c r="G202" t="s">
        <v>31</v>
      </c>
      <c r="H202" t="s">
        <v>33</v>
      </c>
      <c r="I202" t="s">
        <v>34</v>
      </c>
      <c r="K202">
        <v>0</v>
      </c>
      <c r="L202">
        <v>0</v>
      </c>
      <c r="M202">
        <v>2699623</v>
      </c>
      <c r="N202" t="s">
        <v>6992</v>
      </c>
      <c r="Q202">
        <v>2339139</v>
      </c>
      <c r="R202" t="s">
        <v>6941</v>
      </c>
      <c r="AC202" s="2" t="s">
        <v>2889</v>
      </c>
      <c r="AD202" s="2" t="s">
        <v>2881</v>
      </c>
      <c r="AE202" s="2" t="s">
        <v>2882</v>
      </c>
      <c r="AF202" s="3"/>
      <c r="AH202" s="2" t="s">
        <v>2859</v>
      </c>
      <c r="AI202" s="2" t="s">
        <v>2851</v>
      </c>
      <c r="AJ202" s="2" t="s">
        <v>2852</v>
      </c>
      <c r="AK202" s="3" t="s">
        <v>4298</v>
      </c>
      <c r="AN202" t="str">
        <f t="shared" si="3"/>
        <v/>
      </c>
      <c r="AO202" s="2" t="s">
        <v>393</v>
      </c>
      <c r="AP202" s="2" t="s">
        <v>388</v>
      </c>
      <c r="AQ202" s="2" t="s">
        <v>389</v>
      </c>
      <c r="AR202" s="3" t="s">
        <v>1144</v>
      </c>
      <c r="AV202" t="s">
        <v>4609</v>
      </c>
      <c r="AW202" t="s">
        <v>4602</v>
      </c>
      <c r="AX202" t="s">
        <v>4603</v>
      </c>
      <c r="AY202" t="s">
        <v>395</v>
      </c>
      <c r="AZ202">
        <v>0</v>
      </c>
      <c r="BC202" t="s">
        <v>204</v>
      </c>
    </row>
    <row r="203" spans="1:55" x14ac:dyDescent="0.25">
      <c r="A203">
        <v>288</v>
      </c>
      <c r="B203">
        <v>3102372</v>
      </c>
      <c r="C203" t="s">
        <v>6240</v>
      </c>
      <c r="D203">
        <v>3102447</v>
      </c>
      <c r="E203" t="s">
        <v>6242</v>
      </c>
      <c r="F203" t="s">
        <v>31</v>
      </c>
      <c r="G203" t="s">
        <v>31</v>
      </c>
      <c r="H203" t="s">
        <v>33</v>
      </c>
      <c r="I203" t="s">
        <v>34</v>
      </c>
      <c r="K203">
        <v>0</v>
      </c>
      <c r="L203">
        <v>0</v>
      </c>
      <c r="M203">
        <v>3102372</v>
      </c>
      <c r="N203" t="s">
        <v>6240</v>
      </c>
      <c r="Q203">
        <v>3350830</v>
      </c>
      <c r="R203" t="s">
        <v>6178</v>
      </c>
      <c r="AC203" s="2" t="s">
        <v>570</v>
      </c>
      <c r="AD203" s="2" t="s">
        <v>563</v>
      </c>
      <c r="AE203" s="2" t="s">
        <v>564</v>
      </c>
      <c r="AF203" s="3" t="s">
        <v>675</v>
      </c>
      <c r="AH203" s="2" t="s">
        <v>956</v>
      </c>
      <c r="AI203" s="2" t="s">
        <v>949</v>
      </c>
      <c r="AJ203" s="2" t="s">
        <v>950</v>
      </c>
      <c r="AK203" s="3" t="s">
        <v>462</v>
      </c>
      <c r="AN203" t="str">
        <f t="shared" si="3"/>
        <v>3331487</v>
      </c>
      <c r="AO203" s="2" t="s">
        <v>6016</v>
      </c>
      <c r="AP203" s="2" t="s">
        <v>6009</v>
      </c>
      <c r="AQ203" s="2" t="s">
        <v>6010</v>
      </c>
      <c r="AR203" s="3" t="s">
        <v>395</v>
      </c>
      <c r="AV203" t="s">
        <v>2406</v>
      </c>
      <c r="AW203" t="s">
        <v>2399</v>
      </c>
      <c r="AX203" t="s">
        <v>2400</v>
      </c>
      <c r="AY203" t="s">
        <v>462</v>
      </c>
      <c r="AZ203">
        <v>0</v>
      </c>
      <c r="BC203" t="s">
        <v>6623</v>
      </c>
    </row>
    <row r="204" spans="1:55" x14ac:dyDescent="0.25">
      <c r="A204">
        <v>326</v>
      </c>
      <c r="B204">
        <v>3415763</v>
      </c>
      <c r="C204" t="s">
        <v>6262</v>
      </c>
      <c r="D204" t="s">
        <v>6263</v>
      </c>
      <c r="E204" t="s">
        <v>6264</v>
      </c>
      <c r="F204" t="s">
        <v>31</v>
      </c>
      <c r="G204" t="s">
        <v>31</v>
      </c>
      <c r="H204" t="s">
        <v>33</v>
      </c>
      <c r="I204" t="s">
        <v>71</v>
      </c>
      <c r="K204">
        <v>0</v>
      </c>
      <c r="L204">
        <v>0</v>
      </c>
      <c r="M204">
        <v>3415763</v>
      </c>
      <c r="N204" t="s">
        <v>6262</v>
      </c>
      <c r="Q204">
        <v>2534252</v>
      </c>
      <c r="R204" t="s">
        <v>109</v>
      </c>
      <c r="AC204" s="2" t="s">
        <v>5614</v>
      </c>
      <c r="AD204" s="2" t="s">
        <v>5608</v>
      </c>
      <c r="AE204" s="2" t="s">
        <v>5609</v>
      </c>
      <c r="AF204" s="3" t="s">
        <v>337</v>
      </c>
      <c r="AH204" s="2" t="s">
        <v>416</v>
      </c>
      <c r="AI204" s="2" t="s">
        <v>409</v>
      </c>
      <c r="AJ204" s="2" t="s">
        <v>410</v>
      </c>
      <c r="AK204" s="3" t="s">
        <v>462</v>
      </c>
      <c r="AN204" t="str">
        <f t="shared" si="3"/>
        <v>3339261</v>
      </c>
      <c r="AO204" s="2" t="s">
        <v>1573</v>
      </c>
      <c r="AP204" s="2" t="s">
        <v>1568</v>
      </c>
      <c r="AQ204" s="2" t="s">
        <v>1569</v>
      </c>
      <c r="AR204" s="3" t="s">
        <v>462</v>
      </c>
      <c r="AV204" t="s">
        <v>4510</v>
      </c>
      <c r="AW204" t="s">
        <v>4503</v>
      </c>
      <c r="AX204" t="s">
        <v>4504</v>
      </c>
      <c r="AY204" t="s">
        <v>2036</v>
      </c>
      <c r="AZ204">
        <v>0</v>
      </c>
      <c r="BC204" t="s">
        <v>8231</v>
      </c>
    </row>
    <row r="205" spans="1:55" x14ac:dyDescent="0.25">
      <c r="A205">
        <v>338</v>
      </c>
      <c r="B205">
        <v>3873824</v>
      </c>
      <c r="C205" t="s">
        <v>7026</v>
      </c>
      <c r="D205" t="s">
        <v>7027</v>
      </c>
      <c r="E205" t="s">
        <v>7028</v>
      </c>
      <c r="F205" t="s">
        <v>31</v>
      </c>
      <c r="G205" t="s">
        <v>31</v>
      </c>
      <c r="H205" t="s">
        <v>33</v>
      </c>
      <c r="I205" t="s">
        <v>71</v>
      </c>
      <c r="K205">
        <v>0</v>
      </c>
      <c r="L205">
        <v>0</v>
      </c>
      <c r="M205">
        <v>3873824</v>
      </c>
      <c r="N205" t="s">
        <v>7026</v>
      </c>
      <c r="Q205">
        <v>3457275</v>
      </c>
      <c r="R205" t="s">
        <v>274</v>
      </c>
      <c r="AC205" s="2" t="s">
        <v>1330</v>
      </c>
      <c r="AD205" s="2" t="s">
        <v>1323</v>
      </c>
      <c r="AE205" s="2" t="s">
        <v>1324</v>
      </c>
      <c r="AF205" s="3"/>
      <c r="AH205" s="2" t="s">
        <v>3845</v>
      </c>
      <c r="AI205" s="2" t="s">
        <v>3839</v>
      </c>
      <c r="AJ205" s="2" t="s">
        <v>3840</v>
      </c>
      <c r="AK205" s="3" t="s">
        <v>462</v>
      </c>
      <c r="AN205" t="str">
        <f t="shared" si="3"/>
        <v/>
      </c>
      <c r="AO205" s="2" t="s">
        <v>1573</v>
      </c>
      <c r="AP205" s="2" t="s">
        <v>1568</v>
      </c>
      <c r="AQ205" s="2" t="s">
        <v>1569</v>
      </c>
      <c r="AR205" s="3" t="s">
        <v>3902</v>
      </c>
      <c r="AV205" t="s">
        <v>3746</v>
      </c>
      <c r="AW205" t="s">
        <v>3738</v>
      </c>
      <c r="AX205" t="s">
        <v>3739</v>
      </c>
      <c r="AY205" t="s">
        <v>459</v>
      </c>
      <c r="AZ205">
        <v>0</v>
      </c>
      <c r="BC205" t="s">
        <v>7267</v>
      </c>
    </row>
    <row r="206" spans="1:55" x14ac:dyDescent="0.25">
      <c r="A206">
        <v>439</v>
      </c>
      <c r="B206">
        <v>3361971</v>
      </c>
      <c r="C206" t="s">
        <v>327</v>
      </c>
      <c r="D206" t="s">
        <v>6299</v>
      </c>
      <c r="E206" t="s">
        <v>6300</v>
      </c>
      <c r="F206" t="s">
        <v>31</v>
      </c>
      <c r="G206" t="s">
        <v>31</v>
      </c>
      <c r="H206" t="s">
        <v>33</v>
      </c>
      <c r="I206" t="s">
        <v>71</v>
      </c>
      <c r="K206">
        <v>1</v>
      </c>
      <c r="L206">
        <v>1</v>
      </c>
      <c r="M206">
        <v>3361971</v>
      </c>
      <c r="N206" t="s">
        <v>327</v>
      </c>
      <c r="Q206">
        <v>3379045</v>
      </c>
      <c r="R206" t="s">
        <v>6960</v>
      </c>
      <c r="AC206" s="2" t="s">
        <v>3356</v>
      </c>
      <c r="AD206" s="2" t="s">
        <v>3352</v>
      </c>
      <c r="AE206" s="2" t="s">
        <v>3353</v>
      </c>
      <c r="AF206" s="3" t="s">
        <v>395</v>
      </c>
      <c r="AH206" s="2" t="s">
        <v>4096</v>
      </c>
      <c r="AI206" s="2" t="s">
        <v>4088</v>
      </c>
      <c r="AJ206" s="2" t="s">
        <v>4089</v>
      </c>
      <c r="AK206" s="3" t="s">
        <v>462</v>
      </c>
      <c r="AN206" t="str">
        <f t="shared" si="3"/>
        <v>3340410</v>
      </c>
      <c r="AO206" s="2" t="s">
        <v>4493</v>
      </c>
      <c r="AP206" s="2" t="s">
        <v>4487</v>
      </c>
      <c r="AQ206" s="2" t="s">
        <v>4488</v>
      </c>
      <c r="AR206" s="3" t="s">
        <v>1144</v>
      </c>
      <c r="AV206" t="s">
        <v>1549</v>
      </c>
      <c r="AW206" t="s">
        <v>1540</v>
      </c>
      <c r="AX206" t="s">
        <v>1541</v>
      </c>
      <c r="AY206" t="s">
        <v>337</v>
      </c>
      <c r="AZ206">
        <v>0</v>
      </c>
      <c r="BC206" t="s">
        <v>6810</v>
      </c>
    </row>
    <row r="207" spans="1:55" x14ac:dyDescent="0.25">
      <c r="A207">
        <v>441</v>
      </c>
      <c r="B207">
        <v>3716950</v>
      </c>
      <c r="C207" t="s">
        <v>7062</v>
      </c>
      <c r="D207" t="s">
        <v>7063</v>
      </c>
      <c r="E207" t="s">
        <v>7064</v>
      </c>
      <c r="F207" t="s">
        <v>31</v>
      </c>
      <c r="G207" t="s">
        <v>31</v>
      </c>
      <c r="H207" t="s">
        <v>33</v>
      </c>
      <c r="I207" t="s">
        <v>71</v>
      </c>
      <c r="K207">
        <v>0</v>
      </c>
      <c r="L207">
        <v>0</v>
      </c>
      <c r="M207">
        <v>3716950</v>
      </c>
      <c r="N207" t="s">
        <v>7062</v>
      </c>
      <c r="Q207">
        <v>3140037</v>
      </c>
      <c r="R207" t="s">
        <v>6980</v>
      </c>
      <c r="AC207" s="2" t="s">
        <v>570</v>
      </c>
      <c r="AD207" s="2" t="s">
        <v>563</v>
      </c>
      <c r="AE207" s="2" t="s">
        <v>564</v>
      </c>
      <c r="AF207" s="3"/>
      <c r="AH207" s="2" t="s">
        <v>3547</v>
      </c>
      <c r="AI207" s="2" t="s">
        <v>3540</v>
      </c>
      <c r="AJ207" s="2" t="s">
        <v>3541</v>
      </c>
      <c r="AK207" s="3" t="s">
        <v>462</v>
      </c>
      <c r="AN207" t="str">
        <f t="shared" si="3"/>
        <v>3346453</v>
      </c>
      <c r="AO207" s="2" t="s">
        <v>3736</v>
      </c>
      <c r="AP207" s="2" t="s">
        <v>3729</v>
      </c>
      <c r="AQ207" s="2" t="s">
        <v>3730</v>
      </c>
      <c r="AR207" s="3" t="s">
        <v>337</v>
      </c>
      <c r="AV207" t="s">
        <v>6068</v>
      </c>
      <c r="AW207" t="s">
        <v>6062</v>
      </c>
      <c r="AX207" t="s">
        <v>53</v>
      </c>
      <c r="AY207" t="s">
        <v>1506</v>
      </c>
      <c r="AZ207">
        <v>1</v>
      </c>
      <c r="BC207" t="s">
        <v>6294</v>
      </c>
    </row>
    <row r="208" spans="1:55" x14ac:dyDescent="0.25">
      <c r="A208">
        <v>453</v>
      </c>
      <c r="B208">
        <v>3675840</v>
      </c>
      <c r="C208" t="s">
        <v>6309</v>
      </c>
      <c r="D208">
        <v>3675845</v>
      </c>
      <c r="E208" t="s">
        <v>6311</v>
      </c>
      <c r="F208" t="s">
        <v>31</v>
      </c>
      <c r="G208" t="s">
        <v>31</v>
      </c>
      <c r="H208" t="s">
        <v>33</v>
      </c>
      <c r="I208" t="s">
        <v>34</v>
      </c>
      <c r="K208">
        <v>0</v>
      </c>
      <c r="L208">
        <v>0</v>
      </c>
      <c r="M208">
        <v>3675840</v>
      </c>
      <c r="N208" t="s">
        <v>6309</v>
      </c>
      <c r="Q208">
        <v>3127610</v>
      </c>
      <c r="R208" t="s">
        <v>6202</v>
      </c>
      <c r="AC208" s="2" t="s">
        <v>4085</v>
      </c>
      <c r="AD208" s="2" t="s">
        <v>4077</v>
      </c>
      <c r="AE208" s="2" t="s">
        <v>4078</v>
      </c>
      <c r="AF208" s="3" t="s">
        <v>337</v>
      </c>
      <c r="AH208" s="2" t="s">
        <v>956</v>
      </c>
      <c r="AI208" s="2" t="s">
        <v>949</v>
      </c>
      <c r="AJ208" s="2" t="s">
        <v>950</v>
      </c>
      <c r="AK208" s="3" t="s">
        <v>462</v>
      </c>
      <c r="AN208" t="str">
        <f t="shared" si="3"/>
        <v/>
      </c>
      <c r="AO208" s="2" t="s">
        <v>3736</v>
      </c>
      <c r="AP208" s="2" t="s">
        <v>3729</v>
      </c>
      <c r="AQ208" s="2" t="s">
        <v>3730</v>
      </c>
      <c r="AR208" s="3" t="s">
        <v>337</v>
      </c>
      <c r="AV208" t="s">
        <v>1319</v>
      </c>
      <c r="AW208" t="s">
        <v>1312</v>
      </c>
      <c r="AX208" t="s">
        <v>1313</v>
      </c>
      <c r="AY208" t="s">
        <v>675</v>
      </c>
      <c r="AZ208">
        <v>0</v>
      </c>
      <c r="BC208" t="s">
        <v>6696</v>
      </c>
    </row>
    <row r="209" spans="1:55" x14ac:dyDescent="0.25">
      <c r="A209">
        <v>469</v>
      </c>
      <c r="B209">
        <v>3144346</v>
      </c>
      <c r="C209" t="s">
        <v>255</v>
      </c>
      <c r="D209" t="s">
        <v>256</v>
      </c>
      <c r="E209" t="s">
        <v>257</v>
      </c>
      <c r="F209" t="s">
        <v>31</v>
      </c>
      <c r="G209" t="s">
        <v>32</v>
      </c>
      <c r="H209" t="s">
        <v>33</v>
      </c>
      <c r="I209" t="s">
        <v>34</v>
      </c>
      <c r="J209" t="s">
        <v>35</v>
      </c>
      <c r="K209">
        <v>1</v>
      </c>
      <c r="L209">
        <v>0</v>
      </c>
      <c r="M209">
        <v>3144346</v>
      </c>
      <c r="N209" t="s">
        <v>255</v>
      </c>
      <c r="Q209">
        <v>3571727</v>
      </c>
      <c r="R209" t="s">
        <v>119</v>
      </c>
      <c r="AC209" s="2" t="s">
        <v>1107</v>
      </c>
      <c r="AD209" s="2" t="s">
        <v>1102</v>
      </c>
      <c r="AE209" s="2" t="s">
        <v>1103</v>
      </c>
      <c r="AF209" s="3"/>
      <c r="AH209" s="2" t="s">
        <v>956</v>
      </c>
      <c r="AI209" s="2" t="s">
        <v>949</v>
      </c>
      <c r="AJ209" s="2" t="s">
        <v>950</v>
      </c>
      <c r="AK209" s="3" t="s">
        <v>462</v>
      </c>
      <c r="AN209" t="str">
        <f t="shared" si="3"/>
        <v/>
      </c>
      <c r="AO209" s="2" t="s">
        <v>3736</v>
      </c>
      <c r="AP209" s="2" t="s">
        <v>3729</v>
      </c>
      <c r="AQ209" s="2" t="s">
        <v>3730</v>
      </c>
      <c r="AR209" s="3" t="s">
        <v>337</v>
      </c>
      <c r="AV209" t="s">
        <v>3703</v>
      </c>
      <c r="AW209" t="s">
        <v>3696</v>
      </c>
      <c r="AX209" t="s">
        <v>3697</v>
      </c>
      <c r="AY209" t="s">
        <v>462</v>
      </c>
      <c r="AZ209">
        <v>0</v>
      </c>
      <c r="BC209" t="s">
        <v>6704</v>
      </c>
    </row>
    <row r="210" spans="1:55" x14ac:dyDescent="0.25">
      <c r="A210">
        <v>478</v>
      </c>
      <c r="B210">
        <v>3580234</v>
      </c>
      <c r="C210" t="s">
        <v>7074</v>
      </c>
      <c r="D210" t="s">
        <v>7075</v>
      </c>
      <c r="E210" t="s">
        <v>7076</v>
      </c>
      <c r="F210" t="s">
        <v>31</v>
      </c>
      <c r="G210" t="s">
        <v>31</v>
      </c>
      <c r="H210" t="s">
        <v>33</v>
      </c>
      <c r="I210" t="s">
        <v>71</v>
      </c>
      <c r="K210">
        <v>0</v>
      </c>
      <c r="L210">
        <v>0</v>
      </c>
      <c r="M210">
        <v>3580234</v>
      </c>
      <c r="N210" t="s">
        <v>7074</v>
      </c>
      <c r="Q210">
        <v>2699623</v>
      </c>
      <c r="R210" t="s">
        <v>6992</v>
      </c>
      <c r="AC210" s="2" t="s">
        <v>486</v>
      </c>
      <c r="AD210" s="2" t="s">
        <v>477</v>
      </c>
      <c r="AE210" s="2" t="s">
        <v>478</v>
      </c>
      <c r="AF210" s="3"/>
      <c r="AH210" s="2" t="s">
        <v>5843</v>
      </c>
      <c r="AI210" s="2" t="s">
        <v>5836</v>
      </c>
      <c r="AJ210" s="2" t="s">
        <v>5837</v>
      </c>
      <c r="AK210" s="3" t="s">
        <v>462</v>
      </c>
      <c r="AN210" t="str">
        <f t="shared" si="3"/>
        <v>3347658</v>
      </c>
      <c r="AO210" s="2" t="s">
        <v>5115</v>
      </c>
      <c r="AP210" s="2" t="s">
        <v>5108</v>
      </c>
      <c r="AQ210" s="2" t="s">
        <v>5109</v>
      </c>
      <c r="AR210" s="3" t="s">
        <v>506</v>
      </c>
      <c r="AV210" t="s">
        <v>4289</v>
      </c>
      <c r="AW210" t="s">
        <v>4281</v>
      </c>
      <c r="AX210" t="s">
        <v>4282</v>
      </c>
      <c r="AY210" t="s">
        <v>395</v>
      </c>
      <c r="AZ210">
        <v>0</v>
      </c>
      <c r="BC210" t="s">
        <v>6974</v>
      </c>
    </row>
    <row r="211" spans="1:55" x14ac:dyDescent="0.25">
      <c r="A211">
        <v>497</v>
      </c>
      <c r="B211">
        <v>3887452</v>
      </c>
      <c r="C211" t="s">
        <v>7088</v>
      </c>
      <c r="D211" t="s">
        <v>7089</v>
      </c>
      <c r="E211" t="s">
        <v>213</v>
      </c>
      <c r="F211" t="s">
        <v>31</v>
      </c>
      <c r="G211" t="s">
        <v>31</v>
      </c>
      <c r="H211" t="s">
        <v>33</v>
      </c>
      <c r="I211" t="s">
        <v>71</v>
      </c>
      <c r="K211">
        <v>0</v>
      </c>
      <c r="L211">
        <v>0</v>
      </c>
      <c r="M211">
        <v>3887452</v>
      </c>
      <c r="N211" t="s">
        <v>7088</v>
      </c>
      <c r="Q211">
        <v>3102372</v>
      </c>
      <c r="R211" t="s">
        <v>6240</v>
      </c>
      <c r="AC211" s="2" t="s">
        <v>3024</v>
      </c>
      <c r="AD211" s="2" t="s">
        <v>3016</v>
      </c>
      <c r="AE211" s="2" t="s">
        <v>3017</v>
      </c>
      <c r="AF211" s="3" t="s">
        <v>506</v>
      </c>
      <c r="AH211" s="2" t="s">
        <v>4239</v>
      </c>
      <c r="AI211" s="2" t="s">
        <v>4232</v>
      </c>
      <c r="AJ211" s="2" t="s">
        <v>4233</v>
      </c>
      <c r="AK211" s="3" t="s">
        <v>462</v>
      </c>
      <c r="AN211" t="str">
        <f t="shared" si="3"/>
        <v>3351564</v>
      </c>
      <c r="AO211" s="2" t="s">
        <v>2342</v>
      </c>
      <c r="AP211" s="2" t="s">
        <v>2334</v>
      </c>
      <c r="AQ211" s="2" t="s">
        <v>2335</v>
      </c>
      <c r="AR211" s="3" t="s">
        <v>337</v>
      </c>
      <c r="AV211" t="s">
        <v>4520</v>
      </c>
      <c r="AW211" t="s">
        <v>4512</v>
      </c>
      <c r="AX211" t="s">
        <v>4513</v>
      </c>
      <c r="AY211" t="s">
        <v>506</v>
      </c>
      <c r="AZ211">
        <v>0</v>
      </c>
      <c r="BC211" t="s">
        <v>7125</v>
      </c>
    </row>
    <row r="212" spans="1:55" x14ac:dyDescent="0.25">
      <c r="A212">
        <v>518</v>
      </c>
      <c r="B212">
        <v>2348437</v>
      </c>
      <c r="C212" t="s">
        <v>7111</v>
      </c>
      <c r="D212" t="s">
        <v>7112</v>
      </c>
      <c r="E212" t="s">
        <v>7113</v>
      </c>
      <c r="F212" t="s">
        <v>31</v>
      </c>
      <c r="G212" t="s">
        <v>31</v>
      </c>
      <c r="H212" t="s">
        <v>33</v>
      </c>
      <c r="I212" t="s">
        <v>71</v>
      </c>
      <c r="K212">
        <v>0</v>
      </c>
      <c r="L212">
        <v>0</v>
      </c>
      <c r="M212">
        <v>2348437</v>
      </c>
      <c r="N212" t="s">
        <v>7111</v>
      </c>
      <c r="Q212">
        <v>3415763</v>
      </c>
      <c r="R212" t="s">
        <v>6262</v>
      </c>
      <c r="AC212" s="2" t="s">
        <v>486</v>
      </c>
      <c r="AD212" s="2" t="s">
        <v>477</v>
      </c>
      <c r="AE212" s="2" t="s">
        <v>478</v>
      </c>
      <c r="AF212" s="3"/>
      <c r="AH212" s="2" t="s">
        <v>5988</v>
      </c>
      <c r="AI212" s="2" t="s">
        <v>5985</v>
      </c>
      <c r="AJ212" s="2" t="s">
        <v>5986</v>
      </c>
      <c r="AK212" s="3" t="s">
        <v>462</v>
      </c>
      <c r="AN212" t="str">
        <f t="shared" si="3"/>
        <v>3353640</v>
      </c>
      <c r="AO212" s="2" t="s">
        <v>2298</v>
      </c>
      <c r="AP212" s="2" t="s">
        <v>2292</v>
      </c>
      <c r="AQ212" s="2" t="s">
        <v>2293</v>
      </c>
      <c r="AR212" s="3" t="s">
        <v>395</v>
      </c>
      <c r="AV212" t="s">
        <v>2252</v>
      </c>
      <c r="AW212" t="s">
        <v>2245</v>
      </c>
      <c r="AX212" t="s">
        <v>2246</v>
      </c>
      <c r="AY212" t="s">
        <v>1144</v>
      </c>
      <c r="AZ212">
        <v>0</v>
      </c>
      <c r="BC212" t="s">
        <v>4711</v>
      </c>
    </row>
    <row r="213" spans="1:55" x14ac:dyDescent="0.25">
      <c r="A213">
        <v>523</v>
      </c>
      <c r="B213">
        <v>3873923</v>
      </c>
      <c r="C213" t="s">
        <v>7118</v>
      </c>
      <c r="D213">
        <v>3873982</v>
      </c>
      <c r="E213" t="s">
        <v>7120</v>
      </c>
      <c r="F213" t="s">
        <v>31</v>
      </c>
      <c r="G213" t="s">
        <v>32</v>
      </c>
      <c r="H213" t="s">
        <v>33</v>
      </c>
      <c r="I213" t="s">
        <v>34</v>
      </c>
      <c r="J213" t="s">
        <v>35</v>
      </c>
      <c r="K213">
        <v>0</v>
      </c>
      <c r="L213">
        <v>0</v>
      </c>
      <c r="M213">
        <v>3873923</v>
      </c>
      <c r="N213" t="s">
        <v>7118</v>
      </c>
      <c r="Q213">
        <v>3873824</v>
      </c>
      <c r="R213" t="s">
        <v>7026</v>
      </c>
      <c r="AC213" s="2" t="s">
        <v>826</v>
      </c>
      <c r="AD213" s="2" t="s">
        <v>817</v>
      </c>
      <c r="AE213" s="2" t="s">
        <v>818</v>
      </c>
      <c r="AF213" s="3"/>
      <c r="AH213" s="2" t="s">
        <v>4389</v>
      </c>
      <c r="AI213" s="2" t="s">
        <v>4382</v>
      </c>
      <c r="AJ213" s="2" t="s">
        <v>4383</v>
      </c>
      <c r="AK213" s="3" t="s">
        <v>462</v>
      </c>
      <c r="AN213" t="str">
        <f t="shared" si="3"/>
        <v>3353914</v>
      </c>
      <c r="AO213" s="2" t="s">
        <v>2601</v>
      </c>
      <c r="AP213" s="2" t="s">
        <v>2595</v>
      </c>
      <c r="AQ213" s="2" t="s">
        <v>2596</v>
      </c>
      <c r="AR213" s="3" t="s">
        <v>506</v>
      </c>
      <c r="AV213" t="s">
        <v>3300</v>
      </c>
      <c r="AW213" t="s">
        <v>3295</v>
      </c>
      <c r="AX213" t="s">
        <v>3296</v>
      </c>
      <c r="AY213" t="s">
        <v>462</v>
      </c>
      <c r="AZ213">
        <v>0</v>
      </c>
      <c r="BC213" t="s">
        <v>6409</v>
      </c>
    </row>
    <row r="214" spans="1:55" x14ac:dyDescent="0.25">
      <c r="A214">
        <v>596</v>
      </c>
      <c r="B214">
        <v>2899808</v>
      </c>
      <c r="C214" t="s">
        <v>7181</v>
      </c>
      <c r="D214" t="s">
        <v>7182</v>
      </c>
      <c r="E214" t="s">
        <v>7184</v>
      </c>
      <c r="F214" t="s">
        <v>31</v>
      </c>
      <c r="G214" t="s">
        <v>31</v>
      </c>
      <c r="H214" t="s">
        <v>33</v>
      </c>
      <c r="I214" t="s">
        <v>71</v>
      </c>
      <c r="K214">
        <v>0</v>
      </c>
      <c r="L214">
        <v>0</v>
      </c>
      <c r="M214">
        <v>2899808</v>
      </c>
      <c r="N214" t="s">
        <v>7181</v>
      </c>
      <c r="Q214">
        <v>3361971</v>
      </c>
      <c r="R214" t="s">
        <v>327</v>
      </c>
      <c r="AC214" s="2" t="s">
        <v>4600</v>
      </c>
      <c r="AD214" s="2" t="s">
        <v>4594</v>
      </c>
      <c r="AE214" s="2" t="s">
        <v>4595</v>
      </c>
      <c r="AF214" s="3" t="s">
        <v>3219</v>
      </c>
      <c r="AH214" s="2" t="s">
        <v>956</v>
      </c>
      <c r="AI214" s="2" t="s">
        <v>949</v>
      </c>
      <c r="AJ214" s="2" t="s">
        <v>950</v>
      </c>
      <c r="AK214" s="3" t="s">
        <v>462</v>
      </c>
      <c r="AN214" t="str">
        <f t="shared" si="3"/>
        <v>3361971</v>
      </c>
      <c r="AO214" s="2" t="s">
        <v>335</v>
      </c>
      <c r="AP214" s="2" t="s">
        <v>326</v>
      </c>
      <c r="AQ214" s="2" t="s">
        <v>327</v>
      </c>
      <c r="AR214" s="3" t="s">
        <v>809</v>
      </c>
      <c r="AV214" t="s">
        <v>1504</v>
      </c>
      <c r="AW214" t="s">
        <v>1497</v>
      </c>
      <c r="AX214" t="s">
        <v>1498</v>
      </c>
      <c r="AY214" t="s">
        <v>395</v>
      </c>
      <c r="AZ214">
        <v>0</v>
      </c>
      <c r="BC214" t="s">
        <v>7214</v>
      </c>
    </row>
    <row r="215" spans="1:55" x14ac:dyDescent="0.25">
      <c r="A215">
        <v>661</v>
      </c>
      <c r="B215">
        <v>3203935</v>
      </c>
      <c r="C215" t="s">
        <v>7214</v>
      </c>
      <c r="D215" t="s">
        <v>7215</v>
      </c>
      <c r="E215" t="s">
        <v>7217</v>
      </c>
      <c r="F215" t="s">
        <v>31</v>
      </c>
      <c r="G215" t="s">
        <v>31</v>
      </c>
      <c r="H215" t="s">
        <v>33</v>
      </c>
      <c r="I215" t="s">
        <v>34</v>
      </c>
      <c r="K215">
        <v>0</v>
      </c>
      <c r="L215">
        <v>0</v>
      </c>
      <c r="M215">
        <v>3203935</v>
      </c>
      <c r="N215" t="s">
        <v>7214</v>
      </c>
      <c r="Q215">
        <v>3716950</v>
      </c>
      <c r="R215" t="s">
        <v>7062</v>
      </c>
      <c r="AC215" s="2" t="s">
        <v>4650</v>
      </c>
      <c r="AD215" s="2" t="s">
        <v>4642</v>
      </c>
      <c r="AE215" s="2" t="s">
        <v>4643</v>
      </c>
      <c r="AF215" s="3" t="s">
        <v>675</v>
      </c>
      <c r="AH215" s="2" t="s">
        <v>6097</v>
      </c>
      <c r="AI215" s="2" t="s">
        <v>6091</v>
      </c>
      <c r="AJ215" s="2" t="s">
        <v>26</v>
      </c>
      <c r="AK215" s="3" t="s">
        <v>462</v>
      </c>
      <c r="AN215" t="str">
        <f t="shared" si="3"/>
        <v/>
      </c>
      <c r="AO215" s="2" t="s">
        <v>335</v>
      </c>
      <c r="AP215" s="2" t="s">
        <v>326</v>
      </c>
      <c r="AQ215" s="2" t="s">
        <v>327</v>
      </c>
      <c r="AR215" s="3" t="s">
        <v>2052</v>
      </c>
      <c r="AV215" t="s">
        <v>579</v>
      </c>
      <c r="AW215" t="s">
        <v>572</v>
      </c>
      <c r="AX215" t="s">
        <v>573</v>
      </c>
      <c r="AY215" t="s">
        <v>395</v>
      </c>
      <c r="AZ215">
        <v>1</v>
      </c>
      <c r="BC215" t="s">
        <v>8276</v>
      </c>
    </row>
    <row r="216" spans="1:55" x14ac:dyDescent="0.25">
      <c r="A216">
        <v>695</v>
      </c>
      <c r="B216">
        <v>3440568</v>
      </c>
      <c r="C216" t="s">
        <v>7233</v>
      </c>
      <c r="D216" t="s">
        <v>7234</v>
      </c>
      <c r="E216" t="s">
        <v>7235</v>
      </c>
      <c r="F216" t="s">
        <v>31</v>
      </c>
      <c r="G216" t="s">
        <v>31</v>
      </c>
      <c r="H216" t="s">
        <v>33</v>
      </c>
      <c r="I216" t="s">
        <v>71</v>
      </c>
      <c r="K216">
        <v>0</v>
      </c>
      <c r="L216">
        <v>0</v>
      </c>
      <c r="M216">
        <v>3440568</v>
      </c>
      <c r="N216" t="s">
        <v>7233</v>
      </c>
      <c r="Q216">
        <v>3675840</v>
      </c>
      <c r="R216" t="s">
        <v>6309</v>
      </c>
      <c r="AC216" s="2" t="s">
        <v>4326</v>
      </c>
      <c r="AD216" s="2" t="s">
        <v>4320</v>
      </c>
      <c r="AE216" s="2" t="s">
        <v>4321</v>
      </c>
      <c r="AF216" s="3"/>
      <c r="AH216" s="2" t="s">
        <v>3014</v>
      </c>
      <c r="AI216" s="2" t="s">
        <v>3006</v>
      </c>
      <c r="AJ216" s="2" t="s">
        <v>3007</v>
      </c>
      <c r="AK216" s="3" t="s">
        <v>462</v>
      </c>
      <c r="AN216" t="str">
        <f t="shared" si="3"/>
        <v/>
      </c>
      <c r="AO216" s="2" t="s">
        <v>335</v>
      </c>
      <c r="AP216" s="2" t="s">
        <v>326</v>
      </c>
      <c r="AQ216" s="2" t="s">
        <v>327</v>
      </c>
      <c r="AR216" s="3" t="s">
        <v>337</v>
      </c>
      <c r="AV216" t="s">
        <v>1953</v>
      </c>
      <c r="AW216" t="s">
        <v>1947</v>
      </c>
      <c r="AX216" t="s">
        <v>1948</v>
      </c>
      <c r="AY216" t="s">
        <v>1955</v>
      </c>
      <c r="AZ216">
        <v>0</v>
      </c>
      <c r="BC216" t="s">
        <v>6857</v>
      </c>
    </row>
    <row r="217" spans="1:55" x14ac:dyDescent="0.25">
      <c r="A217">
        <v>696</v>
      </c>
      <c r="B217">
        <v>3388830</v>
      </c>
      <c r="C217" t="s">
        <v>6382</v>
      </c>
      <c r="D217" t="s">
        <v>6383</v>
      </c>
      <c r="E217" t="s">
        <v>6385</v>
      </c>
      <c r="F217" t="s">
        <v>31</v>
      </c>
      <c r="G217" t="s">
        <v>31</v>
      </c>
      <c r="H217" t="s">
        <v>33</v>
      </c>
      <c r="I217" t="s">
        <v>34</v>
      </c>
      <c r="K217">
        <v>0</v>
      </c>
      <c r="L217">
        <v>0</v>
      </c>
      <c r="M217">
        <v>3388830</v>
      </c>
      <c r="N217" t="s">
        <v>6382</v>
      </c>
      <c r="Q217">
        <v>3144346</v>
      </c>
      <c r="R217" t="s">
        <v>255</v>
      </c>
      <c r="AC217" s="2" t="s">
        <v>4717</v>
      </c>
      <c r="AD217" s="2" t="s">
        <v>4710</v>
      </c>
      <c r="AE217" s="2" t="s">
        <v>4711</v>
      </c>
      <c r="AF217" s="3" t="s">
        <v>506</v>
      </c>
      <c r="AH217" s="2" t="s">
        <v>619</v>
      </c>
      <c r="AI217" s="2" t="s">
        <v>612</v>
      </c>
      <c r="AJ217" s="2" t="s">
        <v>613</v>
      </c>
      <c r="AK217" s="3" t="s">
        <v>462</v>
      </c>
      <c r="AN217" t="str">
        <f t="shared" si="3"/>
        <v/>
      </c>
      <c r="AO217" s="2" t="s">
        <v>335</v>
      </c>
      <c r="AP217" s="2" t="s">
        <v>326</v>
      </c>
      <c r="AQ217" s="2" t="s">
        <v>327</v>
      </c>
      <c r="AR217" s="3" t="s">
        <v>337</v>
      </c>
      <c r="AV217" t="s">
        <v>1744</v>
      </c>
      <c r="AW217" t="s">
        <v>1737</v>
      </c>
      <c r="AX217" t="s">
        <v>1738</v>
      </c>
      <c r="AY217" t="s">
        <v>506</v>
      </c>
      <c r="AZ217">
        <v>0</v>
      </c>
      <c r="BC217" t="s">
        <v>7148</v>
      </c>
    </row>
    <row r="218" spans="1:55" x14ac:dyDescent="0.25">
      <c r="A218">
        <v>717</v>
      </c>
      <c r="B218">
        <v>3823583</v>
      </c>
      <c r="C218" t="s">
        <v>7239</v>
      </c>
      <c r="D218" t="s">
        <v>7240</v>
      </c>
      <c r="E218" t="s">
        <v>7241</v>
      </c>
      <c r="F218" t="s">
        <v>31</v>
      </c>
      <c r="G218" t="s">
        <v>31</v>
      </c>
      <c r="H218" t="s">
        <v>33</v>
      </c>
      <c r="I218" t="s">
        <v>71</v>
      </c>
      <c r="K218">
        <v>0</v>
      </c>
      <c r="L218">
        <v>0</v>
      </c>
      <c r="M218">
        <v>3823583</v>
      </c>
      <c r="N218" t="s">
        <v>7239</v>
      </c>
      <c r="Q218">
        <v>3580234</v>
      </c>
      <c r="R218" t="s">
        <v>7074</v>
      </c>
      <c r="AC218" s="2" t="s">
        <v>4205</v>
      </c>
      <c r="AD218" s="2" t="s">
        <v>4197</v>
      </c>
      <c r="AE218" s="2" t="s">
        <v>4198</v>
      </c>
      <c r="AF218" s="3"/>
      <c r="AH218" s="2" t="s">
        <v>1573</v>
      </c>
      <c r="AI218" s="2" t="s">
        <v>1568</v>
      </c>
      <c r="AJ218" s="2" t="s">
        <v>1569</v>
      </c>
      <c r="AK218" s="3" t="s">
        <v>462</v>
      </c>
      <c r="AN218" t="str">
        <f t="shared" si="3"/>
        <v>3363868</v>
      </c>
      <c r="AO218" s="2" t="s">
        <v>4944</v>
      </c>
      <c r="AP218" s="2" t="s">
        <v>4937</v>
      </c>
      <c r="AQ218" s="2" t="s">
        <v>4938</v>
      </c>
      <c r="AR218" s="3" t="s">
        <v>813</v>
      </c>
      <c r="AV218" t="s">
        <v>2437</v>
      </c>
      <c r="AW218" t="s">
        <v>2432</v>
      </c>
      <c r="AX218" t="s">
        <v>2433</v>
      </c>
      <c r="AY218" t="s">
        <v>506</v>
      </c>
      <c r="AZ218">
        <v>0</v>
      </c>
      <c r="BC218" t="s">
        <v>7810</v>
      </c>
    </row>
    <row r="219" spans="1:55" x14ac:dyDescent="0.25">
      <c r="A219">
        <v>723</v>
      </c>
      <c r="B219">
        <v>2849056</v>
      </c>
      <c r="C219" t="s">
        <v>6390</v>
      </c>
      <c r="D219" t="s">
        <v>6391</v>
      </c>
      <c r="E219" t="s">
        <v>6392</v>
      </c>
      <c r="F219" t="s">
        <v>31</v>
      </c>
      <c r="G219" t="s">
        <v>31</v>
      </c>
      <c r="H219" t="s">
        <v>33</v>
      </c>
      <c r="I219" t="s">
        <v>71</v>
      </c>
      <c r="K219">
        <v>0</v>
      </c>
      <c r="L219">
        <v>0</v>
      </c>
      <c r="M219">
        <v>2849056</v>
      </c>
      <c r="N219" t="s">
        <v>6390</v>
      </c>
      <c r="Q219">
        <v>3887452</v>
      </c>
      <c r="R219" t="s">
        <v>7088</v>
      </c>
      <c r="AC219" s="2" t="s">
        <v>451</v>
      </c>
      <c r="AD219" s="2" t="s">
        <v>444</v>
      </c>
      <c r="AE219" s="2" t="s">
        <v>78</v>
      </c>
      <c r="AF219" s="3"/>
      <c r="AH219" s="2" t="s">
        <v>2679</v>
      </c>
      <c r="AI219" s="2" t="s">
        <v>2672</v>
      </c>
      <c r="AJ219" s="2" t="s">
        <v>2673</v>
      </c>
      <c r="AK219" s="3" t="s">
        <v>462</v>
      </c>
      <c r="AN219" t="str">
        <f t="shared" si="3"/>
        <v>3380365</v>
      </c>
      <c r="AO219" s="2" t="s">
        <v>2592</v>
      </c>
      <c r="AP219" s="2" t="s">
        <v>2585</v>
      </c>
      <c r="AQ219" s="2" t="s">
        <v>2586</v>
      </c>
      <c r="AR219" s="3" t="s">
        <v>453</v>
      </c>
      <c r="AV219" t="s">
        <v>570</v>
      </c>
      <c r="AW219" t="s">
        <v>563</v>
      </c>
      <c r="AX219" t="s">
        <v>564</v>
      </c>
      <c r="AY219" t="s">
        <v>453</v>
      </c>
      <c r="AZ219">
        <v>0</v>
      </c>
      <c r="BC219" t="s">
        <v>7687</v>
      </c>
    </row>
    <row r="220" spans="1:55" x14ac:dyDescent="0.25">
      <c r="A220">
        <v>725</v>
      </c>
      <c r="B220">
        <v>2855285</v>
      </c>
      <c r="C220" t="s">
        <v>6397</v>
      </c>
      <c r="D220">
        <v>2855305</v>
      </c>
      <c r="E220" t="s">
        <v>6399</v>
      </c>
      <c r="F220" t="s">
        <v>31</v>
      </c>
      <c r="G220" t="s">
        <v>31</v>
      </c>
      <c r="H220" t="s">
        <v>33</v>
      </c>
      <c r="I220" t="s">
        <v>34</v>
      </c>
      <c r="K220">
        <v>0</v>
      </c>
      <c r="L220">
        <v>0</v>
      </c>
      <c r="M220">
        <v>2855285</v>
      </c>
      <c r="N220" t="s">
        <v>6397</v>
      </c>
      <c r="Q220">
        <v>2348437</v>
      </c>
      <c r="R220" t="s">
        <v>7111</v>
      </c>
      <c r="AC220" s="2" t="s">
        <v>4792</v>
      </c>
      <c r="AD220" s="2" t="s">
        <v>4787</v>
      </c>
      <c r="AE220" s="2" t="s">
        <v>4788</v>
      </c>
      <c r="AF220" s="3"/>
      <c r="AH220" s="2" t="s">
        <v>3703</v>
      </c>
      <c r="AI220" s="2" t="s">
        <v>3696</v>
      </c>
      <c r="AJ220" s="2" t="s">
        <v>3697</v>
      </c>
      <c r="AK220" s="3" t="s">
        <v>462</v>
      </c>
      <c r="AN220" t="str">
        <f t="shared" si="3"/>
        <v>3386814</v>
      </c>
      <c r="AO220" s="2" t="s">
        <v>2730</v>
      </c>
      <c r="AP220" s="2" t="s">
        <v>2724</v>
      </c>
      <c r="AQ220" s="2" t="s">
        <v>2725</v>
      </c>
      <c r="AR220" s="3" t="s">
        <v>675</v>
      </c>
      <c r="AV220" t="s">
        <v>2904</v>
      </c>
      <c r="AW220" t="s">
        <v>2897</v>
      </c>
      <c r="AX220" t="s">
        <v>2898</v>
      </c>
      <c r="AY220" t="s">
        <v>395</v>
      </c>
      <c r="AZ220">
        <v>0</v>
      </c>
      <c r="BC220" t="s">
        <v>420</v>
      </c>
    </row>
    <row r="221" spans="1:55" x14ac:dyDescent="0.25">
      <c r="A221">
        <v>772</v>
      </c>
      <c r="B221">
        <v>3672646</v>
      </c>
      <c r="C221" t="s">
        <v>85</v>
      </c>
      <c r="D221" t="s">
        <v>86</v>
      </c>
      <c r="E221" t="s">
        <v>87</v>
      </c>
      <c r="F221" t="s">
        <v>31</v>
      </c>
      <c r="G221" t="s">
        <v>32</v>
      </c>
      <c r="H221" t="s">
        <v>33</v>
      </c>
      <c r="I221" t="s">
        <v>34</v>
      </c>
      <c r="J221" t="s">
        <v>35</v>
      </c>
      <c r="K221">
        <v>1</v>
      </c>
      <c r="L221">
        <v>0</v>
      </c>
      <c r="M221">
        <v>3672646</v>
      </c>
      <c r="N221" t="s">
        <v>85</v>
      </c>
      <c r="Q221">
        <v>3873923</v>
      </c>
      <c r="R221" t="s">
        <v>7118</v>
      </c>
      <c r="AC221" s="2" t="s">
        <v>2518</v>
      </c>
      <c r="AD221" s="2" t="s">
        <v>2511</v>
      </c>
      <c r="AE221" s="2" t="s">
        <v>2512</v>
      </c>
      <c r="AF221" s="3" t="s">
        <v>337</v>
      </c>
      <c r="AH221" s="2" t="s">
        <v>3300</v>
      </c>
      <c r="AI221" s="2" t="s">
        <v>3295</v>
      </c>
      <c r="AJ221" s="2" t="s">
        <v>3296</v>
      </c>
      <c r="AK221" s="3" t="s">
        <v>462</v>
      </c>
      <c r="AN221" t="str">
        <f t="shared" si="3"/>
        <v>3413875</v>
      </c>
      <c r="AO221" s="2" t="s">
        <v>2518</v>
      </c>
      <c r="AP221" s="2" t="s">
        <v>2511</v>
      </c>
      <c r="AQ221" s="2" t="s">
        <v>2512</v>
      </c>
      <c r="AR221" s="3" t="s">
        <v>2036</v>
      </c>
      <c r="AV221" t="s">
        <v>3940</v>
      </c>
      <c r="AW221" t="s">
        <v>3933</v>
      </c>
      <c r="AX221" t="s">
        <v>3934</v>
      </c>
      <c r="AY221" t="s">
        <v>475</v>
      </c>
      <c r="AZ221">
        <v>0</v>
      </c>
      <c r="BC221" t="s">
        <v>7338</v>
      </c>
    </row>
    <row r="222" spans="1:55" x14ac:dyDescent="0.25">
      <c r="A222">
        <v>797</v>
      </c>
      <c r="B222">
        <v>2679406</v>
      </c>
      <c r="C222" t="s">
        <v>7277</v>
      </c>
      <c r="D222" t="s">
        <v>7278</v>
      </c>
      <c r="E222" t="s">
        <v>7279</v>
      </c>
      <c r="F222" t="s">
        <v>31</v>
      </c>
      <c r="G222" t="s">
        <v>31</v>
      </c>
      <c r="H222" t="s">
        <v>33</v>
      </c>
      <c r="I222" t="s">
        <v>71</v>
      </c>
      <c r="K222">
        <v>0</v>
      </c>
      <c r="L222">
        <v>0</v>
      </c>
      <c r="M222">
        <v>2679406</v>
      </c>
      <c r="N222" t="s">
        <v>7277</v>
      </c>
      <c r="Q222">
        <v>2899808</v>
      </c>
      <c r="R222" t="s">
        <v>7181</v>
      </c>
      <c r="AC222" s="2" t="s">
        <v>4700</v>
      </c>
      <c r="AD222" s="2" t="s">
        <v>4693</v>
      </c>
      <c r="AE222" s="2" t="s">
        <v>4694</v>
      </c>
      <c r="AF222" s="3"/>
      <c r="AH222" s="2" t="s">
        <v>2406</v>
      </c>
      <c r="AI222" s="2" t="s">
        <v>2399</v>
      </c>
      <c r="AJ222" s="2" t="s">
        <v>2400</v>
      </c>
      <c r="AK222" s="3" t="s">
        <v>462</v>
      </c>
      <c r="AN222" t="str">
        <f t="shared" si="3"/>
        <v/>
      </c>
      <c r="AO222" s="2" t="s">
        <v>2518</v>
      </c>
      <c r="AP222" s="2" t="s">
        <v>2511</v>
      </c>
      <c r="AQ222" s="2" t="s">
        <v>2512</v>
      </c>
      <c r="AR222" s="3" t="s">
        <v>337</v>
      </c>
      <c r="AV222" t="s">
        <v>4619</v>
      </c>
      <c r="AW222" t="s">
        <v>4611</v>
      </c>
      <c r="AX222" t="s">
        <v>4612</v>
      </c>
      <c r="AY222" t="s">
        <v>459</v>
      </c>
      <c r="AZ222">
        <v>1</v>
      </c>
      <c r="BC222" t="s">
        <v>6582</v>
      </c>
    </row>
    <row r="223" spans="1:55" x14ac:dyDescent="0.25">
      <c r="A223">
        <v>828</v>
      </c>
      <c r="B223">
        <v>2610056</v>
      </c>
      <c r="C223" t="s">
        <v>7293</v>
      </c>
      <c r="D223">
        <v>2610080</v>
      </c>
      <c r="E223" t="s">
        <v>7295</v>
      </c>
      <c r="F223" t="s">
        <v>31</v>
      </c>
      <c r="G223" t="s">
        <v>31</v>
      </c>
      <c r="H223" t="s">
        <v>33</v>
      </c>
      <c r="I223" t="s">
        <v>34</v>
      </c>
      <c r="K223">
        <v>0</v>
      </c>
      <c r="L223">
        <v>0</v>
      </c>
      <c r="M223">
        <v>2610056</v>
      </c>
      <c r="N223" t="s">
        <v>7293</v>
      </c>
      <c r="Q223">
        <v>3203935</v>
      </c>
      <c r="R223" t="s">
        <v>7214</v>
      </c>
      <c r="AC223" s="2" t="s">
        <v>2383</v>
      </c>
      <c r="AD223" s="2" t="s">
        <v>2376</v>
      </c>
      <c r="AE223" s="2" t="s">
        <v>2377</v>
      </c>
      <c r="AF223" s="3"/>
      <c r="AH223" s="2" t="s">
        <v>4135</v>
      </c>
      <c r="AI223" s="2" t="s">
        <v>4131</v>
      </c>
      <c r="AJ223" s="2" t="s">
        <v>4132</v>
      </c>
      <c r="AK223" s="3" t="s">
        <v>462</v>
      </c>
      <c r="AN223" t="str">
        <f t="shared" si="3"/>
        <v>3414969</v>
      </c>
      <c r="AO223" s="2" t="s">
        <v>5623</v>
      </c>
      <c r="AP223" s="2" t="s">
        <v>5616</v>
      </c>
      <c r="AQ223" s="2" t="s">
        <v>5617</v>
      </c>
      <c r="AR223" s="3" t="s">
        <v>395</v>
      </c>
      <c r="AV223" t="s">
        <v>4145</v>
      </c>
      <c r="AW223" t="s">
        <v>4137</v>
      </c>
      <c r="AX223" t="s">
        <v>4138</v>
      </c>
      <c r="AY223" t="s">
        <v>1644</v>
      </c>
      <c r="AZ223">
        <v>0</v>
      </c>
      <c r="BC223" t="s">
        <v>6867</v>
      </c>
    </row>
    <row r="224" spans="1:55" x14ac:dyDescent="0.25">
      <c r="A224">
        <v>866</v>
      </c>
      <c r="B224">
        <v>3810542</v>
      </c>
      <c r="C224" t="s">
        <v>6440</v>
      </c>
      <c r="D224">
        <v>3810549</v>
      </c>
      <c r="E224" t="s">
        <v>6442</v>
      </c>
      <c r="F224" t="s">
        <v>31</v>
      </c>
      <c r="G224" t="s">
        <v>31</v>
      </c>
      <c r="H224" t="s">
        <v>33</v>
      </c>
      <c r="I224" t="s">
        <v>34</v>
      </c>
      <c r="K224">
        <v>0</v>
      </c>
      <c r="L224">
        <v>0</v>
      </c>
      <c r="M224">
        <v>3810542</v>
      </c>
      <c r="N224" t="s">
        <v>6440</v>
      </c>
      <c r="Q224">
        <v>3440568</v>
      </c>
      <c r="R224" t="s">
        <v>7233</v>
      </c>
      <c r="AC224" s="2" t="s">
        <v>4096</v>
      </c>
      <c r="AD224" s="2" t="s">
        <v>4088</v>
      </c>
      <c r="AE224" s="2" t="s">
        <v>4089</v>
      </c>
      <c r="AF224" s="3" t="s">
        <v>462</v>
      </c>
      <c r="AH224" s="2" t="s">
        <v>5794</v>
      </c>
      <c r="AI224" s="2" t="s">
        <v>5788</v>
      </c>
      <c r="AJ224" s="2" t="s">
        <v>5789</v>
      </c>
      <c r="AK224" s="3" t="s">
        <v>462</v>
      </c>
      <c r="AN224" t="str">
        <f t="shared" si="3"/>
        <v/>
      </c>
      <c r="AO224" s="2" t="s">
        <v>5623</v>
      </c>
      <c r="AP224" s="2" t="s">
        <v>5616</v>
      </c>
      <c r="AQ224" s="2" t="s">
        <v>5617</v>
      </c>
      <c r="AR224" s="3" t="s">
        <v>675</v>
      </c>
      <c r="AV224" t="s">
        <v>4944</v>
      </c>
      <c r="AW224" t="s">
        <v>4937</v>
      </c>
      <c r="AX224" t="s">
        <v>4938</v>
      </c>
      <c r="AY224" t="s">
        <v>813</v>
      </c>
      <c r="AZ224">
        <v>0</v>
      </c>
      <c r="BC224" t="s">
        <v>7517</v>
      </c>
    </row>
    <row r="225" spans="1:55" x14ac:dyDescent="0.25">
      <c r="A225">
        <v>936</v>
      </c>
      <c r="B225">
        <v>2350489</v>
      </c>
      <c r="C225" t="s">
        <v>4711</v>
      </c>
      <c r="D225">
        <v>2350505</v>
      </c>
      <c r="E225" t="s">
        <v>7351</v>
      </c>
      <c r="F225" t="s">
        <v>31</v>
      </c>
      <c r="G225" t="s">
        <v>31</v>
      </c>
      <c r="H225" t="s">
        <v>33</v>
      </c>
      <c r="I225" t="s">
        <v>34</v>
      </c>
      <c r="K225">
        <v>1</v>
      </c>
      <c r="L225">
        <v>1</v>
      </c>
      <c r="M225">
        <v>2350489</v>
      </c>
      <c r="N225" t="s">
        <v>4711</v>
      </c>
      <c r="Q225">
        <v>3388830</v>
      </c>
      <c r="R225" t="s">
        <v>6382</v>
      </c>
      <c r="AC225" s="2" t="s">
        <v>570</v>
      </c>
      <c r="AD225" s="2" t="s">
        <v>563</v>
      </c>
      <c r="AE225" s="2" t="s">
        <v>564</v>
      </c>
      <c r="AF225" s="3"/>
      <c r="AH225" s="2" t="s">
        <v>3598</v>
      </c>
      <c r="AI225" s="2" t="s">
        <v>3591</v>
      </c>
      <c r="AJ225" s="2" t="s">
        <v>3592</v>
      </c>
      <c r="AK225" s="3" t="s">
        <v>3600</v>
      </c>
      <c r="AN225" t="str">
        <f t="shared" si="3"/>
        <v>3421897</v>
      </c>
      <c r="AO225" s="2" t="s">
        <v>5289</v>
      </c>
      <c r="AP225" s="2" t="s">
        <v>5283</v>
      </c>
      <c r="AQ225" s="2" t="s">
        <v>5284</v>
      </c>
      <c r="AR225" s="3" t="s">
        <v>395</v>
      </c>
      <c r="AV225" t="s">
        <v>1168</v>
      </c>
      <c r="AW225" t="s">
        <v>1161</v>
      </c>
      <c r="AX225" t="s">
        <v>1162</v>
      </c>
      <c r="AY225" t="s">
        <v>395</v>
      </c>
      <c r="AZ225">
        <v>0</v>
      </c>
      <c r="BC225" t="s">
        <v>8057</v>
      </c>
    </row>
    <row r="226" spans="1:55" x14ac:dyDescent="0.25">
      <c r="A226">
        <v>945</v>
      </c>
      <c r="B226">
        <v>2568687</v>
      </c>
      <c r="C226" t="s">
        <v>5344</v>
      </c>
      <c r="D226">
        <v>2568729</v>
      </c>
      <c r="E226" t="s">
        <v>7356</v>
      </c>
      <c r="F226" t="s">
        <v>31</v>
      </c>
      <c r="G226" t="s">
        <v>31</v>
      </c>
      <c r="H226" t="s">
        <v>33</v>
      </c>
      <c r="I226" t="s">
        <v>34</v>
      </c>
      <c r="K226">
        <v>1</v>
      </c>
      <c r="L226">
        <v>1</v>
      </c>
      <c r="M226">
        <v>2568687</v>
      </c>
      <c r="N226" t="s">
        <v>5344</v>
      </c>
      <c r="Q226">
        <v>3823583</v>
      </c>
      <c r="R226" t="s">
        <v>7239</v>
      </c>
      <c r="AC226" s="2" t="s">
        <v>486</v>
      </c>
      <c r="AD226" s="2" t="s">
        <v>477</v>
      </c>
      <c r="AE226" s="2" t="s">
        <v>478</v>
      </c>
      <c r="AF226" s="3"/>
      <c r="AH226" s="2" t="s">
        <v>1573</v>
      </c>
      <c r="AI226" s="2" t="s">
        <v>1568</v>
      </c>
      <c r="AJ226" s="2" t="s">
        <v>1569</v>
      </c>
      <c r="AK226" s="3" t="s">
        <v>3902</v>
      </c>
      <c r="AN226" t="str">
        <f t="shared" si="3"/>
        <v>3430776</v>
      </c>
      <c r="AO226" s="2" t="s">
        <v>994</v>
      </c>
      <c r="AP226" s="2" t="s">
        <v>987</v>
      </c>
      <c r="AQ226" s="2" t="s">
        <v>988</v>
      </c>
      <c r="AR226" s="3" t="s">
        <v>996</v>
      </c>
      <c r="AV226" t="s">
        <v>5623</v>
      </c>
      <c r="AW226" t="s">
        <v>5616</v>
      </c>
      <c r="AX226" t="s">
        <v>5617</v>
      </c>
      <c r="AY226" t="s">
        <v>395</v>
      </c>
      <c r="AZ226">
        <v>0</v>
      </c>
      <c r="BC226" t="s">
        <v>104</v>
      </c>
    </row>
    <row r="227" spans="1:55" x14ac:dyDescent="0.25">
      <c r="A227">
        <v>992</v>
      </c>
      <c r="B227">
        <v>3652902</v>
      </c>
      <c r="C227" t="s">
        <v>4815</v>
      </c>
      <c r="D227" t="s">
        <v>6482</v>
      </c>
      <c r="E227" t="s">
        <v>6194</v>
      </c>
      <c r="F227" t="s">
        <v>31</v>
      </c>
      <c r="G227" t="s">
        <v>31</v>
      </c>
      <c r="H227" t="s">
        <v>33</v>
      </c>
      <c r="I227" t="s">
        <v>34</v>
      </c>
      <c r="K227">
        <v>1</v>
      </c>
      <c r="L227">
        <v>0</v>
      </c>
      <c r="M227">
        <v>3652902</v>
      </c>
      <c r="N227" t="s">
        <v>4815</v>
      </c>
      <c r="Q227">
        <v>2849056</v>
      </c>
      <c r="R227" t="s">
        <v>6390</v>
      </c>
      <c r="AC227" s="2" t="s">
        <v>3760</v>
      </c>
      <c r="AD227" s="2" t="s">
        <v>3753</v>
      </c>
      <c r="AE227" s="2" t="s">
        <v>3754</v>
      </c>
      <c r="AF227" s="3" t="s">
        <v>395</v>
      </c>
      <c r="AH227" s="2" t="s">
        <v>3703</v>
      </c>
      <c r="AI227" s="2" t="s">
        <v>3696</v>
      </c>
      <c r="AJ227" s="2" t="s">
        <v>3697</v>
      </c>
      <c r="AK227" s="3" t="s">
        <v>3902</v>
      </c>
      <c r="AN227" t="str">
        <f t="shared" si="3"/>
        <v>3449760</v>
      </c>
      <c r="AO227" s="2" t="s">
        <v>6097</v>
      </c>
      <c r="AP227" s="2" t="s">
        <v>6091</v>
      </c>
      <c r="AQ227" s="2" t="s">
        <v>26</v>
      </c>
      <c r="AR227" s="3" t="s">
        <v>462</v>
      </c>
      <c r="AV227" t="s">
        <v>3356</v>
      </c>
      <c r="AW227" t="s">
        <v>3352</v>
      </c>
      <c r="AX227" t="s">
        <v>3353</v>
      </c>
      <c r="AY227" t="s">
        <v>395</v>
      </c>
      <c r="AZ227">
        <v>0</v>
      </c>
      <c r="BC227" t="s">
        <v>7170</v>
      </c>
    </row>
    <row r="228" spans="1:55" x14ac:dyDescent="0.25">
      <c r="A228">
        <v>1024</v>
      </c>
      <c r="B228">
        <v>3863189</v>
      </c>
      <c r="C228" t="s">
        <v>7399</v>
      </c>
      <c r="D228" t="s">
        <v>7400</v>
      </c>
      <c r="E228" t="s">
        <v>7401</v>
      </c>
      <c r="F228" t="s">
        <v>31</v>
      </c>
      <c r="G228" t="s">
        <v>31</v>
      </c>
      <c r="H228" t="s">
        <v>33</v>
      </c>
      <c r="I228" t="s">
        <v>71</v>
      </c>
      <c r="K228">
        <v>0</v>
      </c>
      <c r="L228">
        <v>0</v>
      </c>
      <c r="M228">
        <v>3863189</v>
      </c>
      <c r="N228" t="s">
        <v>7399</v>
      </c>
      <c r="Q228">
        <v>2855285</v>
      </c>
      <c r="R228" t="s">
        <v>6397</v>
      </c>
      <c r="AC228" s="2" t="s">
        <v>4050</v>
      </c>
      <c r="AD228" s="2" t="s">
        <v>4042</v>
      </c>
      <c r="AE228" s="2" t="s">
        <v>4043</v>
      </c>
      <c r="AF228" s="3"/>
      <c r="AH228" s="2" t="s">
        <v>1641</v>
      </c>
      <c r="AI228" s="2" t="s">
        <v>1633</v>
      </c>
      <c r="AJ228" s="2" t="s">
        <v>1634</v>
      </c>
      <c r="AK228" s="3" t="s">
        <v>1644</v>
      </c>
      <c r="AN228" t="str">
        <f t="shared" si="3"/>
        <v>3456081</v>
      </c>
      <c r="AO228" s="2" t="s">
        <v>579</v>
      </c>
      <c r="AP228" s="2" t="s">
        <v>572</v>
      </c>
      <c r="AQ228" s="2" t="s">
        <v>573</v>
      </c>
      <c r="AR228" s="3" t="s">
        <v>395</v>
      </c>
      <c r="AV228" t="s">
        <v>1869</v>
      </c>
      <c r="AW228" t="s">
        <v>1860</v>
      </c>
      <c r="AX228" t="s">
        <v>1861</v>
      </c>
      <c r="AY228" t="s">
        <v>813</v>
      </c>
      <c r="AZ228">
        <v>0</v>
      </c>
      <c r="BC228" t="s">
        <v>7856</v>
      </c>
    </row>
    <row r="229" spans="1:55" x14ac:dyDescent="0.25">
      <c r="A229">
        <v>1126</v>
      </c>
      <c r="B229">
        <v>3871504</v>
      </c>
      <c r="C229" t="s">
        <v>158</v>
      </c>
      <c r="D229">
        <v>3871518</v>
      </c>
      <c r="E229" t="s">
        <v>160</v>
      </c>
      <c r="F229" t="s">
        <v>31</v>
      </c>
      <c r="G229" t="s">
        <v>31</v>
      </c>
      <c r="H229" t="s">
        <v>33</v>
      </c>
      <c r="I229" t="s">
        <v>34</v>
      </c>
      <c r="K229">
        <v>0</v>
      </c>
      <c r="L229">
        <v>0</v>
      </c>
      <c r="M229">
        <v>3871504</v>
      </c>
      <c r="N229" t="s">
        <v>158</v>
      </c>
      <c r="Q229">
        <v>3672646</v>
      </c>
      <c r="R229" t="s">
        <v>85</v>
      </c>
      <c r="AC229" s="2" t="s">
        <v>4868</v>
      </c>
      <c r="AD229" s="2" t="s">
        <v>4860</v>
      </c>
      <c r="AE229" s="2" t="s">
        <v>4861</v>
      </c>
      <c r="AF229" s="3" t="s">
        <v>3728</v>
      </c>
      <c r="AH229" s="2" t="s">
        <v>1888</v>
      </c>
      <c r="AI229" s="2" t="s">
        <v>1882</v>
      </c>
      <c r="AJ229" s="2" t="s">
        <v>1883</v>
      </c>
      <c r="AK229" s="3" t="s">
        <v>1644</v>
      </c>
      <c r="AN229" t="str">
        <f t="shared" si="3"/>
        <v>3456700</v>
      </c>
      <c r="AO229" s="2" t="s">
        <v>6123</v>
      </c>
      <c r="AP229" s="2" t="s">
        <v>6117</v>
      </c>
      <c r="AQ229" s="2" t="s">
        <v>6118</v>
      </c>
      <c r="AR229" s="3" t="s">
        <v>372</v>
      </c>
      <c r="AV229" t="s">
        <v>2592</v>
      </c>
      <c r="AW229" t="s">
        <v>2585</v>
      </c>
      <c r="AX229" t="s">
        <v>2586</v>
      </c>
      <c r="AY229" t="s">
        <v>453</v>
      </c>
      <c r="AZ229">
        <v>0</v>
      </c>
      <c r="BC229" t="s">
        <v>7360</v>
      </c>
    </row>
    <row r="230" spans="1:55" x14ac:dyDescent="0.25">
      <c r="A230">
        <v>1159</v>
      </c>
      <c r="B230">
        <v>2362469</v>
      </c>
      <c r="C230" t="s">
        <v>219</v>
      </c>
      <c r="D230" t="s">
        <v>6529</v>
      </c>
      <c r="E230" t="s">
        <v>220</v>
      </c>
      <c r="F230" t="s">
        <v>31</v>
      </c>
      <c r="G230" t="s">
        <v>32</v>
      </c>
      <c r="H230" t="s">
        <v>33</v>
      </c>
      <c r="I230" t="s">
        <v>34</v>
      </c>
      <c r="J230" t="s">
        <v>35</v>
      </c>
      <c r="K230">
        <v>0</v>
      </c>
      <c r="L230">
        <v>0</v>
      </c>
      <c r="M230">
        <v>2362469</v>
      </c>
      <c r="N230" t="s">
        <v>219</v>
      </c>
      <c r="Q230">
        <v>2679406</v>
      </c>
      <c r="R230" t="s">
        <v>7277</v>
      </c>
      <c r="AC230" s="2" t="s">
        <v>323</v>
      </c>
      <c r="AD230" s="2" t="s">
        <v>312</v>
      </c>
      <c r="AE230" s="2" t="s">
        <v>313</v>
      </c>
      <c r="AF230" s="3"/>
      <c r="AH230" s="2" t="s">
        <v>1641</v>
      </c>
      <c r="AI230" s="2" t="s">
        <v>1633</v>
      </c>
      <c r="AJ230" s="2" t="s">
        <v>1634</v>
      </c>
      <c r="AK230" s="3" t="s">
        <v>1644</v>
      </c>
      <c r="AN230" t="str">
        <f t="shared" si="3"/>
        <v>3457824</v>
      </c>
      <c r="AO230" s="2" t="s">
        <v>2840</v>
      </c>
      <c r="AP230" s="2" t="s">
        <v>2833</v>
      </c>
      <c r="AQ230" s="2" t="s">
        <v>2834</v>
      </c>
      <c r="AR230" s="3" t="s">
        <v>337</v>
      </c>
      <c r="AV230" t="s">
        <v>5451</v>
      </c>
      <c r="AW230" t="s">
        <v>5443</v>
      </c>
      <c r="AX230" t="s">
        <v>5444</v>
      </c>
      <c r="AY230" t="s">
        <v>675</v>
      </c>
      <c r="AZ230">
        <v>0</v>
      </c>
      <c r="BC230" t="s">
        <v>7326</v>
      </c>
    </row>
    <row r="231" spans="1:55" x14ac:dyDescent="0.25">
      <c r="A231">
        <v>1165</v>
      </c>
      <c r="B231">
        <v>3414739</v>
      </c>
      <c r="C231" t="s">
        <v>221</v>
      </c>
      <c r="D231">
        <v>3414751</v>
      </c>
      <c r="E231" t="s">
        <v>222</v>
      </c>
      <c r="F231" t="s">
        <v>31</v>
      </c>
      <c r="G231" t="s">
        <v>32</v>
      </c>
      <c r="H231" t="s">
        <v>33</v>
      </c>
      <c r="I231" t="s">
        <v>34</v>
      </c>
      <c r="J231" t="s">
        <v>35</v>
      </c>
      <c r="K231">
        <v>0</v>
      </c>
      <c r="L231">
        <v>0</v>
      </c>
      <c r="M231">
        <v>3414739</v>
      </c>
      <c r="N231" t="s">
        <v>221</v>
      </c>
      <c r="Q231">
        <v>2610056</v>
      </c>
      <c r="R231" t="s">
        <v>7293</v>
      </c>
      <c r="AC231" s="2" t="s">
        <v>4968</v>
      </c>
      <c r="AD231" s="2" t="s">
        <v>4960</v>
      </c>
      <c r="AE231" s="2" t="s">
        <v>4961</v>
      </c>
      <c r="AF231" s="3"/>
      <c r="AH231" s="2" t="s">
        <v>5281</v>
      </c>
      <c r="AI231" s="2" t="s">
        <v>5274</v>
      </c>
      <c r="AJ231" s="2" t="s">
        <v>5275</v>
      </c>
      <c r="AK231" s="3" t="s">
        <v>1644</v>
      </c>
      <c r="AN231" t="str">
        <f t="shared" si="3"/>
        <v>3498315</v>
      </c>
      <c r="AO231" s="2" t="s">
        <v>4255</v>
      </c>
      <c r="AP231" s="2" t="s">
        <v>4249</v>
      </c>
      <c r="AQ231" s="2" t="s">
        <v>4250</v>
      </c>
      <c r="AR231" s="3" t="s">
        <v>1144</v>
      </c>
      <c r="AV231" t="s">
        <v>3243</v>
      </c>
      <c r="AW231" t="s">
        <v>3236</v>
      </c>
      <c r="AX231" t="s">
        <v>3237</v>
      </c>
      <c r="AY231" t="s">
        <v>1506</v>
      </c>
      <c r="AZ231">
        <v>0</v>
      </c>
      <c r="BC231" t="s">
        <v>6503</v>
      </c>
    </row>
    <row r="232" spans="1:55" x14ac:dyDescent="0.25">
      <c r="A232">
        <v>1286</v>
      </c>
      <c r="B232">
        <v>2994981</v>
      </c>
      <c r="C232" t="s">
        <v>261</v>
      </c>
      <c r="D232">
        <v>2994988</v>
      </c>
      <c r="E232" t="s">
        <v>262</v>
      </c>
      <c r="F232" t="s">
        <v>31</v>
      </c>
      <c r="G232" t="s">
        <v>32</v>
      </c>
      <c r="H232" t="s">
        <v>33</v>
      </c>
      <c r="I232" t="s">
        <v>34</v>
      </c>
      <c r="J232" t="s">
        <v>35</v>
      </c>
      <c r="K232">
        <v>0</v>
      </c>
      <c r="L232">
        <v>0</v>
      </c>
      <c r="M232">
        <v>2994981</v>
      </c>
      <c r="N232" t="s">
        <v>261</v>
      </c>
      <c r="Q232">
        <v>3810542</v>
      </c>
      <c r="R232" t="s">
        <v>6440</v>
      </c>
      <c r="AC232" s="2" t="s">
        <v>5533</v>
      </c>
      <c r="AD232" s="2" t="s">
        <v>5526</v>
      </c>
      <c r="AE232" s="2" t="s">
        <v>5527</v>
      </c>
      <c r="AF232" s="3" t="s">
        <v>395</v>
      </c>
      <c r="AH232" s="2" t="s">
        <v>4145</v>
      </c>
      <c r="AI232" s="2" t="s">
        <v>4137</v>
      </c>
      <c r="AJ232" s="2" t="s">
        <v>4138</v>
      </c>
      <c r="AK232" s="3" t="s">
        <v>1644</v>
      </c>
      <c r="AN232" t="str">
        <f t="shared" si="3"/>
        <v>3508330</v>
      </c>
      <c r="AO232" s="2" t="s">
        <v>1015</v>
      </c>
      <c r="AP232" s="2" t="s">
        <v>1007</v>
      </c>
      <c r="AQ232" s="2" t="s">
        <v>1008</v>
      </c>
      <c r="AR232" s="3" t="s">
        <v>813</v>
      </c>
      <c r="AV232" t="s">
        <v>1966</v>
      </c>
      <c r="AW232" t="s">
        <v>1958</v>
      </c>
      <c r="AX232" t="s">
        <v>1959</v>
      </c>
      <c r="AY232" t="s">
        <v>337</v>
      </c>
      <c r="AZ232">
        <v>0</v>
      </c>
      <c r="BC232" t="s">
        <v>8053</v>
      </c>
    </row>
    <row r="233" spans="1:55" x14ac:dyDescent="0.25">
      <c r="A233">
        <v>1433</v>
      </c>
      <c r="B233">
        <v>2323951</v>
      </c>
      <c r="C233" t="s">
        <v>1461</v>
      </c>
      <c r="D233" t="s">
        <v>6570</v>
      </c>
      <c r="E233" t="s">
        <v>6571</v>
      </c>
      <c r="F233" t="s">
        <v>31</v>
      </c>
      <c r="G233" t="s">
        <v>31</v>
      </c>
      <c r="H233" t="s">
        <v>33</v>
      </c>
      <c r="I233" t="s">
        <v>71</v>
      </c>
      <c r="K233">
        <v>1</v>
      </c>
      <c r="L233">
        <v>1</v>
      </c>
      <c r="M233">
        <v>2323951</v>
      </c>
      <c r="N233" t="s">
        <v>1461</v>
      </c>
      <c r="Q233">
        <v>2350489</v>
      </c>
      <c r="R233" t="s">
        <v>4711</v>
      </c>
      <c r="AC233" s="2" t="s">
        <v>1943</v>
      </c>
      <c r="AD233" s="2" t="s">
        <v>1936</v>
      </c>
      <c r="AE233" s="2" t="s">
        <v>1937</v>
      </c>
      <c r="AF233" s="3" t="s">
        <v>506</v>
      </c>
      <c r="AH233" s="2" t="s">
        <v>1641</v>
      </c>
      <c r="AI233" s="2" t="s">
        <v>1633</v>
      </c>
      <c r="AJ233" s="2" t="s">
        <v>1634</v>
      </c>
      <c r="AK233" s="3" t="s">
        <v>1644</v>
      </c>
      <c r="AN233" t="str">
        <f t="shared" si="3"/>
        <v>3509677</v>
      </c>
      <c r="AO233" s="2" t="s">
        <v>3308</v>
      </c>
      <c r="AP233" s="2" t="s">
        <v>3302</v>
      </c>
      <c r="AQ233" s="2" t="s">
        <v>3303</v>
      </c>
      <c r="AR233" s="3" t="s">
        <v>453</v>
      </c>
      <c r="AV233" t="s">
        <v>1516</v>
      </c>
      <c r="AW233" t="s">
        <v>1509</v>
      </c>
      <c r="AX233" t="s">
        <v>128</v>
      </c>
      <c r="AY233" t="s">
        <v>395</v>
      </c>
      <c r="AZ233">
        <v>1</v>
      </c>
      <c r="BC233" t="s">
        <v>6471</v>
      </c>
    </row>
    <row r="234" spans="1:55" x14ac:dyDescent="0.25">
      <c r="A234">
        <v>1455</v>
      </c>
      <c r="B234">
        <v>3455309</v>
      </c>
      <c r="C234" t="s">
        <v>6582</v>
      </c>
      <c r="D234" t="s">
        <v>6583</v>
      </c>
      <c r="E234" t="s">
        <v>6584</v>
      </c>
      <c r="F234" t="s">
        <v>31</v>
      </c>
      <c r="G234" t="s">
        <v>31</v>
      </c>
      <c r="H234" t="s">
        <v>33</v>
      </c>
      <c r="I234" t="s">
        <v>71</v>
      </c>
      <c r="K234">
        <v>0</v>
      </c>
      <c r="L234">
        <v>0</v>
      </c>
      <c r="M234">
        <v>3455309</v>
      </c>
      <c r="N234" t="s">
        <v>6582</v>
      </c>
      <c r="Q234">
        <v>2568687</v>
      </c>
      <c r="R234" t="s">
        <v>5344</v>
      </c>
      <c r="AC234" s="2" t="s">
        <v>968</v>
      </c>
      <c r="AD234" s="2" t="s">
        <v>961</v>
      </c>
      <c r="AE234" s="2" t="s">
        <v>962</v>
      </c>
      <c r="AF234" s="3" t="s">
        <v>337</v>
      </c>
      <c r="AH234" s="2" t="s">
        <v>1422</v>
      </c>
      <c r="AI234" s="2" t="s">
        <v>1414</v>
      </c>
      <c r="AJ234" s="2" t="s">
        <v>1415</v>
      </c>
      <c r="AK234" s="3" t="s">
        <v>1424</v>
      </c>
      <c r="AN234" t="str">
        <f t="shared" si="3"/>
        <v>3513514</v>
      </c>
      <c r="AO234" s="2" t="s">
        <v>3516</v>
      </c>
      <c r="AP234" s="2" t="s">
        <v>3507</v>
      </c>
      <c r="AQ234" s="2" t="s">
        <v>3508</v>
      </c>
      <c r="AR234" s="3" t="s">
        <v>453</v>
      </c>
      <c r="AV234" t="s">
        <v>4423</v>
      </c>
      <c r="AW234" t="s">
        <v>4415</v>
      </c>
      <c r="AX234" t="s">
        <v>4416</v>
      </c>
      <c r="AY234" t="s">
        <v>395</v>
      </c>
      <c r="AZ234">
        <v>0</v>
      </c>
      <c r="BC234" t="s">
        <v>7068</v>
      </c>
    </row>
    <row r="235" spans="1:55" x14ac:dyDescent="0.25">
      <c r="A235">
        <v>1459</v>
      </c>
      <c r="B235">
        <v>2334629</v>
      </c>
      <c r="C235" t="s">
        <v>7586</v>
      </c>
      <c r="D235" t="s">
        <v>7587</v>
      </c>
      <c r="E235" t="s">
        <v>7588</v>
      </c>
      <c r="F235" t="s">
        <v>31</v>
      </c>
      <c r="G235" t="s">
        <v>31</v>
      </c>
      <c r="H235" t="s">
        <v>33</v>
      </c>
      <c r="I235" t="s">
        <v>71</v>
      </c>
      <c r="K235">
        <v>0</v>
      </c>
      <c r="L235">
        <v>0</v>
      </c>
      <c r="M235">
        <v>2334629</v>
      </c>
      <c r="N235" t="s">
        <v>7586</v>
      </c>
      <c r="Q235">
        <v>3652902</v>
      </c>
      <c r="R235" t="s">
        <v>4815</v>
      </c>
      <c r="AC235" s="2" t="s">
        <v>4619</v>
      </c>
      <c r="AD235" s="2" t="s">
        <v>4611</v>
      </c>
      <c r="AE235" s="2" t="s">
        <v>4612</v>
      </c>
      <c r="AF235" s="3" t="s">
        <v>459</v>
      </c>
      <c r="AH235" s="2" t="s">
        <v>1422</v>
      </c>
      <c r="AI235" s="2" t="s">
        <v>1414</v>
      </c>
      <c r="AJ235" s="2" t="s">
        <v>1415</v>
      </c>
      <c r="AK235" s="3" t="s">
        <v>1424</v>
      </c>
      <c r="AN235" t="str">
        <f t="shared" si="3"/>
        <v>3514639</v>
      </c>
      <c r="AO235" s="2" t="s">
        <v>3547</v>
      </c>
      <c r="AP235" s="2" t="s">
        <v>3540</v>
      </c>
      <c r="AQ235" s="2" t="s">
        <v>3541</v>
      </c>
      <c r="AR235" s="3" t="s">
        <v>462</v>
      </c>
      <c r="AV235" t="s">
        <v>4135</v>
      </c>
      <c r="AW235" t="s">
        <v>4131</v>
      </c>
      <c r="AX235" t="s">
        <v>4132</v>
      </c>
      <c r="AY235" t="s">
        <v>462</v>
      </c>
      <c r="AZ235">
        <v>0</v>
      </c>
      <c r="BC235" t="s">
        <v>2604</v>
      </c>
    </row>
    <row r="236" spans="1:55" x14ac:dyDescent="0.25">
      <c r="A236">
        <v>1490</v>
      </c>
      <c r="B236">
        <v>3295376</v>
      </c>
      <c r="C236" t="s">
        <v>7593</v>
      </c>
      <c r="D236">
        <v>3295433</v>
      </c>
      <c r="E236" t="s">
        <v>7595</v>
      </c>
      <c r="F236" t="s">
        <v>31</v>
      </c>
      <c r="G236" t="s">
        <v>32</v>
      </c>
      <c r="H236" t="s">
        <v>33</v>
      </c>
      <c r="I236" t="s">
        <v>34</v>
      </c>
      <c r="J236" t="s">
        <v>35</v>
      </c>
      <c r="K236">
        <v>0</v>
      </c>
      <c r="L236">
        <v>0</v>
      </c>
      <c r="M236">
        <v>3295376</v>
      </c>
      <c r="N236" t="s">
        <v>7593</v>
      </c>
      <c r="Q236">
        <v>3863189</v>
      </c>
      <c r="R236" t="s">
        <v>7399</v>
      </c>
      <c r="AC236" s="2" t="s">
        <v>3851</v>
      </c>
      <c r="AD236" s="2" t="s">
        <v>3847</v>
      </c>
      <c r="AE236" s="2" t="s">
        <v>91</v>
      </c>
      <c r="AF236" s="3"/>
      <c r="AH236" s="2" t="s">
        <v>4413</v>
      </c>
      <c r="AI236" s="2" t="s">
        <v>4406</v>
      </c>
      <c r="AJ236" s="2" t="s">
        <v>4407</v>
      </c>
      <c r="AK236" s="3" t="s">
        <v>801</v>
      </c>
      <c r="AN236" t="str">
        <f t="shared" si="3"/>
        <v>3527745</v>
      </c>
      <c r="AO236" s="2" t="s">
        <v>3044</v>
      </c>
      <c r="AP236" s="2" t="s">
        <v>3036</v>
      </c>
      <c r="AQ236" s="2" t="s">
        <v>3037</v>
      </c>
      <c r="AR236" s="3" t="s">
        <v>475</v>
      </c>
      <c r="AV236" t="s">
        <v>2730</v>
      </c>
      <c r="AW236" t="s">
        <v>2724</v>
      </c>
      <c r="AX236" t="s">
        <v>2725</v>
      </c>
      <c r="AY236" t="s">
        <v>675</v>
      </c>
      <c r="AZ236">
        <v>0</v>
      </c>
      <c r="BC236" t="s">
        <v>6786</v>
      </c>
    </row>
    <row r="237" spans="1:55" x14ac:dyDescent="0.25">
      <c r="A237">
        <v>1514</v>
      </c>
      <c r="B237">
        <v>3715614</v>
      </c>
      <c r="C237" t="s">
        <v>7605</v>
      </c>
      <c r="D237" t="s">
        <v>7606</v>
      </c>
      <c r="E237" t="s">
        <v>7607</v>
      </c>
      <c r="F237" t="s">
        <v>31</v>
      </c>
      <c r="G237" t="s">
        <v>31</v>
      </c>
      <c r="H237" t="s">
        <v>33</v>
      </c>
      <c r="I237" t="s">
        <v>71</v>
      </c>
      <c r="K237">
        <v>0</v>
      </c>
      <c r="L237">
        <v>0</v>
      </c>
      <c r="M237">
        <v>3715614</v>
      </c>
      <c r="N237" t="s">
        <v>7605</v>
      </c>
      <c r="Q237">
        <v>3871504</v>
      </c>
      <c r="R237" t="s">
        <v>158</v>
      </c>
      <c r="AC237" s="2" t="s">
        <v>4978</v>
      </c>
      <c r="AD237" s="2" t="s">
        <v>4971</v>
      </c>
      <c r="AE237" s="2" t="s">
        <v>4972</v>
      </c>
      <c r="AF237" s="3"/>
      <c r="AH237" s="2" t="s">
        <v>1843</v>
      </c>
      <c r="AI237" s="2" t="s">
        <v>1836</v>
      </c>
      <c r="AJ237" s="2" t="s">
        <v>1837</v>
      </c>
      <c r="AK237" s="3" t="s">
        <v>801</v>
      </c>
      <c r="AN237" t="str">
        <f t="shared" si="3"/>
        <v>3529908</v>
      </c>
      <c r="AO237" s="2" t="s">
        <v>3217</v>
      </c>
      <c r="AP237" s="2" t="s">
        <v>3209</v>
      </c>
      <c r="AQ237" s="2" t="s">
        <v>3210</v>
      </c>
      <c r="AR237" s="3" t="s">
        <v>3219</v>
      </c>
      <c r="AV237" t="s">
        <v>5061</v>
      </c>
      <c r="AW237" t="s">
        <v>5055</v>
      </c>
      <c r="AX237" t="s">
        <v>5056</v>
      </c>
      <c r="AY237" t="s">
        <v>675</v>
      </c>
      <c r="AZ237">
        <v>0</v>
      </c>
      <c r="BC237" t="s">
        <v>7638</v>
      </c>
    </row>
    <row r="238" spans="1:55" x14ac:dyDescent="0.25">
      <c r="A238">
        <v>1531</v>
      </c>
      <c r="B238">
        <v>2571510</v>
      </c>
      <c r="C238" t="s">
        <v>2054</v>
      </c>
      <c r="D238" t="s">
        <v>7626</v>
      </c>
      <c r="E238" t="s">
        <v>7627</v>
      </c>
      <c r="F238" t="s">
        <v>31</v>
      </c>
      <c r="G238" t="s">
        <v>31</v>
      </c>
      <c r="H238" t="s">
        <v>33</v>
      </c>
      <c r="I238" t="s">
        <v>71</v>
      </c>
      <c r="K238">
        <v>1</v>
      </c>
      <c r="L238">
        <v>0</v>
      </c>
      <c r="M238">
        <v>2571510</v>
      </c>
      <c r="N238" t="s">
        <v>2054</v>
      </c>
      <c r="Q238">
        <v>2362469</v>
      </c>
      <c r="R238" t="s">
        <v>219</v>
      </c>
      <c r="AC238" s="2" t="s">
        <v>5904</v>
      </c>
      <c r="AD238" s="2" t="s">
        <v>5897</v>
      </c>
      <c r="AE238" s="2" t="s">
        <v>5898</v>
      </c>
      <c r="AF238" s="3"/>
      <c r="AH238" s="2" t="s">
        <v>3270</v>
      </c>
      <c r="AI238" s="2" t="s">
        <v>3262</v>
      </c>
      <c r="AJ238" s="2" t="s">
        <v>3263</v>
      </c>
      <c r="AK238" s="3" t="s">
        <v>801</v>
      </c>
      <c r="AN238" t="str">
        <f t="shared" si="3"/>
        <v/>
      </c>
      <c r="AO238" s="2" t="s">
        <v>3217</v>
      </c>
      <c r="AP238" s="2" t="s">
        <v>3209</v>
      </c>
      <c r="AQ238" s="2" t="s">
        <v>3210</v>
      </c>
      <c r="AR238" s="3" t="s">
        <v>5502</v>
      </c>
      <c r="AV238" t="s">
        <v>4279</v>
      </c>
      <c r="AW238" t="s">
        <v>4272</v>
      </c>
      <c r="AX238" t="s">
        <v>4273</v>
      </c>
      <c r="AY238" t="s">
        <v>459</v>
      </c>
      <c r="AZ238">
        <v>0</v>
      </c>
      <c r="BC238" t="s">
        <v>8087</v>
      </c>
    </row>
    <row r="239" spans="1:55" x14ac:dyDescent="0.25">
      <c r="A239">
        <v>1543</v>
      </c>
      <c r="B239">
        <v>3191877</v>
      </c>
      <c r="C239" t="s">
        <v>6606</v>
      </c>
      <c r="D239">
        <v>3191880</v>
      </c>
      <c r="E239" t="s">
        <v>6608</v>
      </c>
      <c r="F239" t="s">
        <v>31</v>
      </c>
      <c r="G239" t="s">
        <v>31</v>
      </c>
      <c r="H239" t="s">
        <v>33</v>
      </c>
      <c r="I239" t="s">
        <v>34</v>
      </c>
      <c r="K239">
        <v>0</v>
      </c>
      <c r="L239">
        <v>0</v>
      </c>
      <c r="M239">
        <v>3191877</v>
      </c>
      <c r="N239" t="s">
        <v>6606</v>
      </c>
      <c r="Q239">
        <v>3414739</v>
      </c>
      <c r="R239" t="s">
        <v>221</v>
      </c>
      <c r="AC239" s="2" t="s">
        <v>2740</v>
      </c>
      <c r="AD239" s="2" t="s">
        <v>2733</v>
      </c>
      <c r="AE239" s="2" t="s">
        <v>2734</v>
      </c>
      <c r="AF239" s="3"/>
      <c r="AH239" s="2" t="s">
        <v>4413</v>
      </c>
      <c r="AI239" s="2" t="s">
        <v>4406</v>
      </c>
      <c r="AJ239" s="2" t="s">
        <v>4407</v>
      </c>
      <c r="AK239" s="3" t="s">
        <v>801</v>
      </c>
      <c r="AN239" t="str">
        <f t="shared" si="3"/>
        <v/>
      </c>
      <c r="AO239" s="2" t="s">
        <v>3217</v>
      </c>
      <c r="AP239" s="2" t="s">
        <v>3209</v>
      </c>
      <c r="AQ239" s="2" t="s">
        <v>3210</v>
      </c>
      <c r="AR239" s="3" t="s">
        <v>372</v>
      </c>
      <c r="AV239" t="s">
        <v>594</v>
      </c>
      <c r="AW239" t="s">
        <v>586</v>
      </c>
      <c r="AX239" t="s">
        <v>587</v>
      </c>
      <c r="AY239" t="s">
        <v>597</v>
      </c>
      <c r="AZ239">
        <v>0</v>
      </c>
      <c r="BC239" t="s">
        <v>36</v>
      </c>
    </row>
    <row r="240" spans="1:55" x14ac:dyDescent="0.25">
      <c r="A240">
        <v>1567</v>
      </c>
      <c r="B240">
        <v>2562271</v>
      </c>
      <c r="C240" t="s">
        <v>6617</v>
      </c>
      <c r="D240">
        <v>2562288</v>
      </c>
      <c r="E240" t="s">
        <v>6619</v>
      </c>
      <c r="F240" t="s">
        <v>31</v>
      </c>
      <c r="G240" t="s">
        <v>31</v>
      </c>
      <c r="H240" t="s">
        <v>33</v>
      </c>
      <c r="I240" t="s">
        <v>34</v>
      </c>
      <c r="K240">
        <v>0</v>
      </c>
      <c r="L240">
        <v>0</v>
      </c>
      <c r="M240">
        <v>2562271</v>
      </c>
      <c r="N240" t="s">
        <v>6617</v>
      </c>
      <c r="Q240">
        <v>2994981</v>
      </c>
      <c r="R240" t="s">
        <v>261</v>
      </c>
      <c r="AC240" s="2" t="s">
        <v>3217</v>
      </c>
      <c r="AD240" s="2" t="s">
        <v>3209</v>
      </c>
      <c r="AE240" s="2" t="s">
        <v>3210</v>
      </c>
      <c r="AF240" s="3" t="s">
        <v>372</v>
      </c>
      <c r="AH240" s="2" t="s">
        <v>985</v>
      </c>
      <c r="AI240" s="2" t="s">
        <v>980</v>
      </c>
      <c r="AJ240" s="2" t="s">
        <v>981</v>
      </c>
      <c r="AK240" s="3" t="s">
        <v>801</v>
      </c>
      <c r="AN240" t="str">
        <f t="shared" si="3"/>
        <v>3534106</v>
      </c>
      <c r="AO240" s="2" t="s">
        <v>5794</v>
      </c>
      <c r="AP240" s="2" t="s">
        <v>5788</v>
      </c>
      <c r="AQ240" s="2" t="s">
        <v>5789</v>
      </c>
      <c r="AR240" s="3" t="s">
        <v>462</v>
      </c>
      <c r="AV240" t="s">
        <v>4849</v>
      </c>
      <c r="AW240" t="s">
        <v>4841</v>
      </c>
      <c r="AX240" t="s">
        <v>4842</v>
      </c>
      <c r="AY240" t="s">
        <v>2036</v>
      </c>
      <c r="AZ240">
        <v>0</v>
      </c>
      <c r="BC240" t="s">
        <v>7611</v>
      </c>
    </row>
    <row r="241" spans="1:55" x14ac:dyDescent="0.25">
      <c r="A241">
        <v>1579</v>
      </c>
      <c r="B241">
        <v>3450234</v>
      </c>
      <c r="C241" t="s">
        <v>178</v>
      </c>
      <c r="D241" t="s">
        <v>179</v>
      </c>
      <c r="E241" t="s">
        <v>180</v>
      </c>
      <c r="F241" t="s">
        <v>31</v>
      </c>
      <c r="G241" t="s">
        <v>31</v>
      </c>
      <c r="H241" t="s">
        <v>33</v>
      </c>
      <c r="I241" t="s">
        <v>71</v>
      </c>
      <c r="K241">
        <v>0</v>
      </c>
      <c r="L241">
        <v>0</v>
      </c>
      <c r="M241">
        <v>3450234</v>
      </c>
      <c r="N241" t="s">
        <v>178</v>
      </c>
      <c r="Q241">
        <v>2323951</v>
      </c>
      <c r="R241" t="s">
        <v>1461</v>
      </c>
      <c r="AC241" s="2" t="s">
        <v>1641</v>
      </c>
      <c r="AD241" s="2" t="s">
        <v>1633</v>
      </c>
      <c r="AE241" s="2" t="s">
        <v>1634</v>
      </c>
      <c r="AF241" s="3" t="s">
        <v>1644</v>
      </c>
      <c r="AH241" s="2" t="s">
        <v>2791</v>
      </c>
      <c r="AI241" s="2" t="s">
        <v>2784</v>
      </c>
      <c r="AJ241" s="2" t="s">
        <v>2785</v>
      </c>
      <c r="AK241" s="3" t="s">
        <v>801</v>
      </c>
      <c r="AN241" t="str">
        <f t="shared" si="3"/>
        <v>3543539</v>
      </c>
      <c r="AO241" s="2" t="s">
        <v>323</v>
      </c>
      <c r="AP241" s="2" t="s">
        <v>312</v>
      </c>
      <c r="AQ241" s="2" t="s">
        <v>313</v>
      </c>
      <c r="AR241" s="3" t="s">
        <v>506</v>
      </c>
      <c r="AV241" t="s">
        <v>6044</v>
      </c>
      <c r="AW241" t="s">
        <v>6037</v>
      </c>
      <c r="AX241" t="s">
        <v>6038</v>
      </c>
      <c r="AY241" t="s">
        <v>996</v>
      </c>
      <c r="AZ241">
        <v>0</v>
      </c>
      <c r="BC241" t="s">
        <v>7968</v>
      </c>
    </row>
    <row r="242" spans="1:55" x14ac:dyDescent="0.25">
      <c r="A242">
        <v>1612</v>
      </c>
      <c r="B242">
        <v>3791254</v>
      </c>
      <c r="C242" t="s">
        <v>234</v>
      </c>
      <c r="D242">
        <v>3791302</v>
      </c>
      <c r="E242" t="s">
        <v>235</v>
      </c>
      <c r="F242" t="s">
        <v>31</v>
      </c>
      <c r="G242" t="s">
        <v>32</v>
      </c>
      <c r="H242" t="s">
        <v>33</v>
      </c>
      <c r="I242" t="s">
        <v>34</v>
      </c>
      <c r="J242" t="s">
        <v>35</v>
      </c>
      <c r="K242">
        <v>1</v>
      </c>
      <c r="L242">
        <v>0</v>
      </c>
      <c r="M242">
        <v>3791254</v>
      </c>
      <c r="N242" t="s">
        <v>234</v>
      </c>
      <c r="Q242">
        <v>3455309</v>
      </c>
      <c r="R242" t="s">
        <v>6582</v>
      </c>
      <c r="AC242" s="2" t="s">
        <v>3270</v>
      </c>
      <c r="AD242" s="2" t="s">
        <v>3262</v>
      </c>
      <c r="AE242" s="2" t="s">
        <v>3263</v>
      </c>
      <c r="AF242" s="3" t="s">
        <v>801</v>
      </c>
      <c r="AH242" s="2" t="s">
        <v>799</v>
      </c>
      <c r="AI242" s="2" t="s">
        <v>790</v>
      </c>
      <c r="AJ242" s="2" t="s">
        <v>791</v>
      </c>
      <c r="AK242" s="3" t="s">
        <v>801</v>
      </c>
      <c r="AN242" t="str">
        <f t="shared" si="3"/>
        <v/>
      </c>
      <c r="AO242" s="2" t="s">
        <v>323</v>
      </c>
      <c r="AP242" s="2" t="s">
        <v>312</v>
      </c>
      <c r="AQ242" s="2" t="s">
        <v>313</v>
      </c>
      <c r="AR242" s="3" t="s">
        <v>337</v>
      </c>
      <c r="AV242" t="s">
        <v>335</v>
      </c>
      <c r="AW242" t="s">
        <v>326</v>
      </c>
      <c r="AX242" t="s">
        <v>327</v>
      </c>
      <c r="AY242" t="s">
        <v>809</v>
      </c>
      <c r="AZ242">
        <v>1</v>
      </c>
      <c r="BC242" s="11" t="s">
        <v>8303</v>
      </c>
    </row>
    <row r="243" spans="1:55" x14ac:dyDescent="0.25">
      <c r="A243">
        <v>1638</v>
      </c>
      <c r="B243">
        <v>3844512</v>
      </c>
      <c r="C243" t="s">
        <v>7657</v>
      </c>
      <c r="D243" t="s">
        <v>7658</v>
      </c>
      <c r="E243" t="s">
        <v>7660</v>
      </c>
      <c r="F243" t="s">
        <v>31</v>
      </c>
      <c r="G243" t="s">
        <v>32</v>
      </c>
      <c r="H243" t="s">
        <v>33</v>
      </c>
      <c r="I243" t="s">
        <v>34</v>
      </c>
      <c r="J243" t="s">
        <v>35</v>
      </c>
      <c r="K243">
        <v>0</v>
      </c>
      <c r="L243">
        <v>0</v>
      </c>
      <c r="M243">
        <v>3844512</v>
      </c>
      <c r="N243" t="s">
        <v>7657</v>
      </c>
      <c r="Q243">
        <v>2334629</v>
      </c>
      <c r="R243" t="s">
        <v>7586</v>
      </c>
      <c r="AC243" s="2" t="s">
        <v>3547</v>
      </c>
      <c r="AD243" s="2" t="s">
        <v>3540</v>
      </c>
      <c r="AE243" s="2" t="s">
        <v>3541</v>
      </c>
      <c r="AF243" s="3" t="s">
        <v>462</v>
      </c>
      <c r="AH243" s="2" t="s">
        <v>2581</v>
      </c>
      <c r="AI243" s="2" t="s">
        <v>2576</v>
      </c>
      <c r="AJ243" s="2" t="s">
        <v>2577</v>
      </c>
      <c r="AK243" s="3" t="s">
        <v>801</v>
      </c>
      <c r="AN243" t="str">
        <f t="shared" si="3"/>
        <v/>
      </c>
      <c r="AO243" s="2" t="s">
        <v>323</v>
      </c>
      <c r="AP243" s="2" t="s">
        <v>312</v>
      </c>
      <c r="AQ243" s="2" t="s">
        <v>313</v>
      </c>
      <c r="AR243" s="3" t="s">
        <v>337</v>
      </c>
      <c r="AV243" t="s">
        <v>2131</v>
      </c>
      <c r="AW243" t="s">
        <v>2125</v>
      </c>
      <c r="AX243" t="s">
        <v>2126</v>
      </c>
      <c r="AY243" t="s">
        <v>395</v>
      </c>
      <c r="AZ243">
        <v>0</v>
      </c>
      <c r="BC243" t="s">
        <v>6538</v>
      </c>
    </row>
    <row r="244" spans="1:55" x14ac:dyDescent="0.25">
      <c r="A244">
        <v>1664</v>
      </c>
      <c r="B244">
        <v>3189714</v>
      </c>
      <c r="C244" t="s">
        <v>4043</v>
      </c>
      <c r="D244" t="s">
        <v>6666</v>
      </c>
      <c r="E244" t="s">
        <v>140</v>
      </c>
      <c r="F244" t="s">
        <v>31</v>
      </c>
      <c r="G244" t="s">
        <v>31</v>
      </c>
      <c r="H244" t="s">
        <v>33</v>
      </c>
      <c r="I244" t="s">
        <v>71</v>
      </c>
      <c r="K244">
        <v>1</v>
      </c>
      <c r="L244">
        <v>0</v>
      </c>
      <c r="M244">
        <v>3189714</v>
      </c>
      <c r="N244" t="s">
        <v>4043</v>
      </c>
      <c r="Q244">
        <v>3295376</v>
      </c>
      <c r="R244" t="s">
        <v>7593</v>
      </c>
      <c r="AC244" s="2" t="s">
        <v>609</v>
      </c>
      <c r="AD244" s="2" t="s">
        <v>604</v>
      </c>
      <c r="AE244" s="2" t="s">
        <v>605</v>
      </c>
      <c r="AF244" s="3"/>
      <c r="AH244" s="2" t="s">
        <v>3714</v>
      </c>
      <c r="AI244" s="2" t="s">
        <v>3706</v>
      </c>
      <c r="AJ244" s="2" t="s">
        <v>3707</v>
      </c>
      <c r="AK244" s="3" t="s">
        <v>801</v>
      </c>
      <c r="AN244" t="str">
        <f t="shared" si="3"/>
        <v/>
      </c>
      <c r="AO244" s="2" t="s">
        <v>323</v>
      </c>
      <c r="AP244" s="2" t="s">
        <v>312</v>
      </c>
      <c r="AQ244" s="2" t="s">
        <v>313</v>
      </c>
      <c r="AR244" s="3" t="s">
        <v>337</v>
      </c>
      <c r="AV244" t="s">
        <v>5030</v>
      </c>
      <c r="AW244" t="s">
        <v>5022</v>
      </c>
      <c r="AX244" t="s">
        <v>5023</v>
      </c>
      <c r="AY244" t="s">
        <v>337</v>
      </c>
      <c r="AZ244">
        <v>0</v>
      </c>
      <c r="BC244" t="s">
        <v>8147</v>
      </c>
    </row>
    <row r="245" spans="1:55" x14ac:dyDescent="0.25">
      <c r="A245">
        <v>1669</v>
      </c>
      <c r="B245">
        <v>3756979</v>
      </c>
      <c r="C245" t="s">
        <v>7687</v>
      </c>
      <c r="D245" t="s">
        <v>7688</v>
      </c>
      <c r="E245" t="s">
        <v>7689</v>
      </c>
      <c r="F245" t="s">
        <v>31</v>
      </c>
      <c r="G245" t="s">
        <v>31</v>
      </c>
      <c r="H245" t="s">
        <v>33</v>
      </c>
      <c r="I245" t="s">
        <v>71</v>
      </c>
      <c r="K245">
        <v>0</v>
      </c>
      <c r="L245">
        <v>0</v>
      </c>
      <c r="M245">
        <v>3756979</v>
      </c>
      <c r="N245" t="s">
        <v>7687</v>
      </c>
      <c r="Q245">
        <v>3715614</v>
      </c>
      <c r="R245" t="s">
        <v>7605</v>
      </c>
      <c r="AC245" s="2" t="s">
        <v>4246</v>
      </c>
      <c r="AD245" s="2" t="s">
        <v>4242</v>
      </c>
      <c r="AE245" s="2" t="s">
        <v>4243</v>
      </c>
      <c r="AF245" s="3"/>
      <c r="AH245" s="2" t="s">
        <v>335</v>
      </c>
      <c r="AI245" s="2" t="s">
        <v>326</v>
      </c>
      <c r="AJ245" s="2" t="s">
        <v>327</v>
      </c>
      <c r="AK245" s="3" t="s">
        <v>337</v>
      </c>
      <c r="AN245" t="str">
        <f t="shared" si="3"/>
        <v/>
      </c>
      <c r="AO245" s="2" t="s">
        <v>323</v>
      </c>
      <c r="AP245" s="2" t="s">
        <v>312</v>
      </c>
      <c r="AQ245" s="2" t="s">
        <v>313</v>
      </c>
      <c r="AR245" s="3" t="s">
        <v>675</v>
      </c>
      <c r="AV245" t="s">
        <v>1154</v>
      </c>
      <c r="AW245" t="s">
        <v>1147</v>
      </c>
      <c r="AX245" t="s">
        <v>1148</v>
      </c>
      <c r="AY245" t="s">
        <v>1156</v>
      </c>
      <c r="AZ245">
        <v>0</v>
      </c>
      <c r="BC245" t="s">
        <v>221</v>
      </c>
    </row>
    <row r="246" spans="1:55" x14ac:dyDescent="0.25">
      <c r="A246">
        <v>1699</v>
      </c>
      <c r="B246">
        <v>3304265</v>
      </c>
      <c r="C246" t="s">
        <v>7713</v>
      </c>
      <c r="D246" t="s">
        <v>7714</v>
      </c>
      <c r="E246" t="s">
        <v>7715</v>
      </c>
      <c r="F246" t="s">
        <v>31</v>
      </c>
      <c r="G246" t="s">
        <v>31</v>
      </c>
      <c r="H246" t="s">
        <v>33</v>
      </c>
      <c r="I246" t="s">
        <v>71</v>
      </c>
      <c r="K246">
        <v>0</v>
      </c>
      <c r="L246">
        <v>0</v>
      </c>
      <c r="M246">
        <v>3304265</v>
      </c>
      <c r="N246" t="s">
        <v>7713</v>
      </c>
      <c r="Q246">
        <v>2571510</v>
      </c>
      <c r="R246" t="s">
        <v>2054</v>
      </c>
      <c r="AC246" s="2" t="s">
        <v>1276</v>
      </c>
      <c r="AD246" s="2" t="s">
        <v>1268</v>
      </c>
      <c r="AE246" s="2" t="s">
        <v>1269</v>
      </c>
      <c r="AF246" s="3" t="s">
        <v>395</v>
      </c>
      <c r="AH246" s="2" t="s">
        <v>323</v>
      </c>
      <c r="AI246" s="2" t="s">
        <v>312</v>
      </c>
      <c r="AJ246" s="2" t="s">
        <v>313</v>
      </c>
      <c r="AK246" s="3" t="s">
        <v>337</v>
      </c>
      <c r="AN246" t="str">
        <f t="shared" si="3"/>
        <v/>
      </c>
      <c r="AO246" s="2" t="s">
        <v>323</v>
      </c>
      <c r="AP246" s="2" t="s">
        <v>312</v>
      </c>
      <c r="AQ246" s="2" t="s">
        <v>313</v>
      </c>
      <c r="AR246" s="3" t="s">
        <v>675</v>
      </c>
      <c r="AV246" t="s">
        <v>4928</v>
      </c>
      <c r="AW246" t="s">
        <v>4921</v>
      </c>
      <c r="AX246" t="s">
        <v>4922</v>
      </c>
      <c r="AY246" t="s">
        <v>453</v>
      </c>
      <c r="AZ246">
        <v>0</v>
      </c>
      <c r="BC246" t="s">
        <v>8021</v>
      </c>
    </row>
    <row r="247" spans="1:55" x14ac:dyDescent="0.25">
      <c r="A247">
        <v>1707</v>
      </c>
      <c r="B247">
        <v>3867734</v>
      </c>
      <c r="C247" t="s">
        <v>6682</v>
      </c>
      <c r="D247">
        <v>3867776</v>
      </c>
      <c r="E247" t="s">
        <v>6684</v>
      </c>
      <c r="F247" t="s">
        <v>31</v>
      </c>
      <c r="G247" t="s">
        <v>31</v>
      </c>
      <c r="H247" t="s">
        <v>33</v>
      </c>
      <c r="I247" t="s">
        <v>34</v>
      </c>
      <c r="K247">
        <v>0</v>
      </c>
      <c r="L247">
        <v>0</v>
      </c>
      <c r="M247">
        <v>3867734</v>
      </c>
      <c r="N247" t="s">
        <v>6682</v>
      </c>
      <c r="Q247">
        <v>3191877</v>
      </c>
      <c r="R247" t="s">
        <v>6606</v>
      </c>
      <c r="AC247" s="2" t="s">
        <v>1494</v>
      </c>
      <c r="AD247" s="2" t="s">
        <v>1488</v>
      </c>
      <c r="AE247" s="2" t="s">
        <v>1489</v>
      </c>
      <c r="AF247" s="3"/>
      <c r="AH247" s="2" t="s">
        <v>3091</v>
      </c>
      <c r="AI247" s="2" t="s">
        <v>3083</v>
      </c>
      <c r="AJ247" s="2" t="s">
        <v>3084</v>
      </c>
      <c r="AK247" s="3" t="s">
        <v>337</v>
      </c>
      <c r="AN247" t="str">
        <f t="shared" si="3"/>
        <v>3543673</v>
      </c>
      <c r="AO247" s="2" t="s">
        <v>2220</v>
      </c>
      <c r="AP247" s="2" t="s">
        <v>2211</v>
      </c>
      <c r="AQ247" s="2" t="s">
        <v>2212</v>
      </c>
      <c r="AR247" s="3" t="s">
        <v>2036</v>
      </c>
      <c r="AV247" t="s">
        <v>2107</v>
      </c>
      <c r="AW247" t="s">
        <v>2102</v>
      </c>
      <c r="AX247" t="s">
        <v>2103</v>
      </c>
      <c r="AY247" t="s">
        <v>453</v>
      </c>
      <c r="AZ247">
        <v>0</v>
      </c>
      <c r="BC247" t="s">
        <v>109</v>
      </c>
    </row>
    <row r="248" spans="1:55" x14ac:dyDescent="0.25">
      <c r="A248">
        <v>1723</v>
      </c>
      <c r="B248">
        <v>3043606</v>
      </c>
      <c r="C248" t="s">
        <v>6696</v>
      </c>
      <c r="D248" t="s">
        <v>6697</v>
      </c>
      <c r="E248" t="s">
        <v>6699</v>
      </c>
      <c r="F248" t="s">
        <v>31</v>
      </c>
      <c r="G248" t="s">
        <v>32</v>
      </c>
      <c r="H248" t="s">
        <v>33</v>
      </c>
      <c r="I248" t="s">
        <v>34</v>
      </c>
      <c r="J248" t="s">
        <v>35</v>
      </c>
      <c r="K248">
        <v>0</v>
      </c>
      <c r="L248">
        <v>0</v>
      </c>
      <c r="M248">
        <v>3043606</v>
      </c>
      <c r="N248" t="s">
        <v>6696</v>
      </c>
      <c r="Q248">
        <v>2562271</v>
      </c>
      <c r="R248" t="s">
        <v>6617</v>
      </c>
      <c r="AC248" s="2" t="s">
        <v>2487</v>
      </c>
      <c r="AD248" s="2" t="s">
        <v>2479</v>
      </c>
      <c r="AE248" s="2" t="s">
        <v>2480</v>
      </c>
      <c r="AF248" s="3" t="s">
        <v>813</v>
      </c>
      <c r="AH248" s="2" t="s">
        <v>1057</v>
      </c>
      <c r="AI248" s="2" t="s">
        <v>1049</v>
      </c>
      <c r="AJ248" s="2" t="s">
        <v>1050</v>
      </c>
      <c r="AK248" s="3" t="s">
        <v>337</v>
      </c>
      <c r="AN248" t="str">
        <f t="shared" si="3"/>
        <v>3544216</v>
      </c>
      <c r="AO248" s="2" t="s">
        <v>5884</v>
      </c>
      <c r="AP248" s="2" t="s">
        <v>5877</v>
      </c>
      <c r="AQ248" s="2" t="s">
        <v>5878</v>
      </c>
      <c r="AR248" s="3" t="s">
        <v>5886</v>
      </c>
      <c r="AV248" t="s">
        <v>727</v>
      </c>
      <c r="AW248" t="s">
        <v>721</v>
      </c>
      <c r="AX248" t="s">
        <v>722</v>
      </c>
      <c r="AY248" t="s">
        <v>395</v>
      </c>
      <c r="AZ248">
        <v>0</v>
      </c>
      <c r="BC248" t="s">
        <v>274</v>
      </c>
    </row>
    <row r="249" spans="1:55" x14ac:dyDescent="0.25">
      <c r="A249">
        <v>1733</v>
      </c>
      <c r="B249">
        <v>3565206</v>
      </c>
      <c r="C249" t="s">
        <v>247</v>
      </c>
      <c r="D249">
        <v>3565234</v>
      </c>
      <c r="E249" t="s">
        <v>248</v>
      </c>
      <c r="F249" t="s">
        <v>31</v>
      </c>
      <c r="G249" t="s">
        <v>31</v>
      </c>
      <c r="H249" t="s">
        <v>33</v>
      </c>
      <c r="I249" t="s">
        <v>34</v>
      </c>
      <c r="K249">
        <v>0</v>
      </c>
      <c r="L249">
        <v>0</v>
      </c>
      <c r="M249">
        <v>3565206</v>
      </c>
      <c r="N249" t="s">
        <v>247</v>
      </c>
      <c r="Q249">
        <v>3450234</v>
      </c>
      <c r="R249" t="s">
        <v>178</v>
      </c>
      <c r="AC249" s="2" t="s">
        <v>1720</v>
      </c>
      <c r="AD249" s="2" t="s">
        <v>1713</v>
      </c>
      <c r="AE249" s="2" t="s">
        <v>1714</v>
      </c>
      <c r="AF249" s="3"/>
      <c r="AH249" s="2" t="s">
        <v>1549</v>
      </c>
      <c r="AI249" s="2" t="s">
        <v>1540</v>
      </c>
      <c r="AJ249" s="2" t="s">
        <v>1541</v>
      </c>
      <c r="AK249" s="3" t="s">
        <v>337</v>
      </c>
      <c r="AN249" t="str">
        <f t="shared" si="3"/>
        <v>3551566</v>
      </c>
      <c r="AO249" s="2" t="s">
        <v>3014</v>
      </c>
      <c r="AP249" s="2" t="s">
        <v>3006</v>
      </c>
      <c r="AQ249" s="2" t="s">
        <v>3007</v>
      </c>
      <c r="AR249" s="3" t="s">
        <v>462</v>
      </c>
      <c r="AV249" t="s">
        <v>875</v>
      </c>
      <c r="AW249" t="s">
        <v>868</v>
      </c>
      <c r="AX249" t="s">
        <v>869</v>
      </c>
      <c r="AY249" t="s">
        <v>877</v>
      </c>
      <c r="AZ249">
        <v>1</v>
      </c>
      <c r="BC249" t="s">
        <v>6382</v>
      </c>
    </row>
    <row r="250" spans="1:55" x14ac:dyDescent="0.25">
      <c r="A250">
        <v>1842</v>
      </c>
      <c r="B250">
        <v>2676141</v>
      </c>
      <c r="C250" t="s">
        <v>123</v>
      </c>
      <c r="D250">
        <v>2676157</v>
      </c>
      <c r="E250" t="s">
        <v>124</v>
      </c>
      <c r="F250" t="s">
        <v>31</v>
      </c>
      <c r="G250" t="s">
        <v>31</v>
      </c>
      <c r="H250" t="s">
        <v>33</v>
      </c>
      <c r="I250" t="s">
        <v>34</v>
      </c>
      <c r="K250">
        <v>1</v>
      </c>
      <c r="L250">
        <v>0</v>
      </c>
      <c r="M250">
        <v>2676141</v>
      </c>
      <c r="N250" t="s">
        <v>123</v>
      </c>
      <c r="Q250">
        <v>3791254</v>
      </c>
      <c r="R250" t="s">
        <v>234</v>
      </c>
      <c r="AC250" s="2" t="s">
        <v>2107</v>
      </c>
      <c r="AD250" s="2" t="s">
        <v>2102</v>
      </c>
      <c r="AE250" s="2" t="s">
        <v>2103</v>
      </c>
      <c r="AF250" s="3"/>
      <c r="AH250" s="2" t="s">
        <v>1359</v>
      </c>
      <c r="AI250" s="2" t="s">
        <v>1352</v>
      </c>
      <c r="AJ250" s="2" t="s">
        <v>1353</v>
      </c>
      <c r="AK250" s="3" t="s">
        <v>337</v>
      </c>
      <c r="AN250" t="str">
        <f t="shared" si="3"/>
        <v>3554360</v>
      </c>
      <c r="AO250" s="2" t="s">
        <v>3662</v>
      </c>
      <c r="AP250" s="2" t="s">
        <v>3654</v>
      </c>
      <c r="AQ250" s="2" t="s">
        <v>3655</v>
      </c>
      <c r="AR250" s="3" t="s">
        <v>395</v>
      </c>
      <c r="AV250" t="s">
        <v>472</v>
      </c>
      <c r="AW250" t="s">
        <v>463</v>
      </c>
      <c r="AX250" t="s">
        <v>464</v>
      </c>
      <c r="AY250" t="s">
        <v>475</v>
      </c>
      <c r="AZ250">
        <v>0</v>
      </c>
      <c r="BC250" t="s">
        <v>6246</v>
      </c>
    </row>
    <row r="251" spans="1:55" x14ac:dyDescent="0.25">
      <c r="A251">
        <v>1900</v>
      </c>
      <c r="B251">
        <v>2817941</v>
      </c>
      <c r="C251" t="s">
        <v>7788</v>
      </c>
      <c r="D251" t="s">
        <v>7789</v>
      </c>
      <c r="E251" t="s">
        <v>7791</v>
      </c>
      <c r="F251" t="s">
        <v>31</v>
      </c>
      <c r="G251" t="s">
        <v>31</v>
      </c>
      <c r="H251" t="s">
        <v>33</v>
      </c>
      <c r="I251" t="s">
        <v>71</v>
      </c>
      <c r="K251">
        <v>0</v>
      </c>
      <c r="L251">
        <v>0</v>
      </c>
      <c r="M251">
        <v>2817941</v>
      </c>
      <c r="N251" t="s">
        <v>7788</v>
      </c>
      <c r="Q251">
        <v>3844512</v>
      </c>
      <c r="R251" t="s">
        <v>7657</v>
      </c>
      <c r="AC251" s="2" t="s">
        <v>370</v>
      </c>
      <c r="AD251" s="2" t="s">
        <v>361</v>
      </c>
      <c r="AE251" s="2" t="s">
        <v>362</v>
      </c>
      <c r="AF251" s="3" t="s">
        <v>2650</v>
      </c>
      <c r="AH251" s="2" t="s">
        <v>5510</v>
      </c>
      <c r="AI251" s="2" t="s">
        <v>5503</v>
      </c>
      <c r="AJ251" s="2" t="s">
        <v>5504</v>
      </c>
      <c r="AK251" s="3" t="s">
        <v>337</v>
      </c>
      <c r="AN251" t="str">
        <f t="shared" si="3"/>
        <v>3580832</v>
      </c>
      <c r="AO251" s="2" t="s">
        <v>2965</v>
      </c>
      <c r="AP251" s="2" t="s">
        <v>2961</v>
      </c>
      <c r="AQ251" s="2" t="s">
        <v>2962</v>
      </c>
      <c r="AR251" s="3" t="s">
        <v>337</v>
      </c>
      <c r="AV251" t="s">
        <v>4096</v>
      </c>
      <c r="AW251" t="s">
        <v>4088</v>
      </c>
      <c r="AX251" t="s">
        <v>4089</v>
      </c>
      <c r="AY251" t="s">
        <v>462</v>
      </c>
      <c r="AZ251">
        <v>0</v>
      </c>
      <c r="BC251" t="s">
        <v>962</v>
      </c>
    </row>
    <row r="252" spans="1:55" x14ac:dyDescent="0.25">
      <c r="A252">
        <v>1903</v>
      </c>
      <c r="B252">
        <v>3922100</v>
      </c>
      <c r="C252" t="s">
        <v>6718</v>
      </c>
      <c r="D252" t="s">
        <v>6719</v>
      </c>
      <c r="E252" t="s">
        <v>6720</v>
      </c>
      <c r="F252" t="s">
        <v>31</v>
      </c>
      <c r="G252" t="s">
        <v>31</v>
      </c>
      <c r="H252" t="s">
        <v>33</v>
      </c>
      <c r="I252" t="s">
        <v>71</v>
      </c>
      <c r="K252">
        <v>0</v>
      </c>
      <c r="L252">
        <v>0</v>
      </c>
      <c r="M252">
        <v>3922100</v>
      </c>
      <c r="N252" t="s">
        <v>6718</v>
      </c>
      <c r="Q252">
        <v>3189714</v>
      </c>
      <c r="R252" t="s">
        <v>4043</v>
      </c>
      <c r="AC252" s="2" t="s">
        <v>486</v>
      </c>
      <c r="AD252" s="2" t="s">
        <v>477</v>
      </c>
      <c r="AE252" s="2" t="s">
        <v>478</v>
      </c>
      <c r="AF252" s="3"/>
      <c r="AH252" s="2" t="s">
        <v>2965</v>
      </c>
      <c r="AI252" s="2" t="s">
        <v>2961</v>
      </c>
      <c r="AJ252" s="2" t="s">
        <v>2962</v>
      </c>
      <c r="AK252" s="3" t="s">
        <v>337</v>
      </c>
      <c r="AN252" t="str">
        <f t="shared" si="3"/>
        <v>3587457</v>
      </c>
      <c r="AO252" s="2" t="s">
        <v>3828</v>
      </c>
      <c r="AP252" s="2" t="s">
        <v>3824</v>
      </c>
      <c r="AQ252" s="2" t="s">
        <v>3825</v>
      </c>
      <c r="AR252" s="3" t="s">
        <v>813</v>
      </c>
      <c r="AV252" t="s">
        <v>2840</v>
      </c>
      <c r="AW252" t="s">
        <v>2833</v>
      </c>
      <c r="AX252" t="s">
        <v>2834</v>
      </c>
      <c r="AY252" t="s">
        <v>337</v>
      </c>
      <c r="AZ252">
        <v>0</v>
      </c>
      <c r="BC252" t="s">
        <v>4321</v>
      </c>
    </row>
    <row r="253" spans="1:55" x14ac:dyDescent="0.25">
      <c r="A253">
        <v>1987</v>
      </c>
      <c r="B253">
        <v>3621728</v>
      </c>
      <c r="C253" t="s">
        <v>251</v>
      </c>
      <c r="D253">
        <v>3621852</v>
      </c>
      <c r="E253" t="s">
        <v>252</v>
      </c>
      <c r="F253" t="s">
        <v>31</v>
      </c>
      <c r="G253" t="s">
        <v>31</v>
      </c>
      <c r="H253" t="s">
        <v>33</v>
      </c>
      <c r="I253" t="s">
        <v>34</v>
      </c>
      <c r="K253">
        <v>0</v>
      </c>
      <c r="L253">
        <v>0</v>
      </c>
      <c r="M253">
        <v>3621728</v>
      </c>
      <c r="N253" t="s">
        <v>251</v>
      </c>
      <c r="Q253">
        <v>3756979</v>
      </c>
      <c r="R253" t="s">
        <v>7687</v>
      </c>
      <c r="AC253" s="2" t="s">
        <v>4130</v>
      </c>
      <c r="AD253" s="2" t="s">
        <v>4122</v>
      </c>
      <c r="AE253" s="2" t="s">
        <v>4123</v>
      </c>
      <c r="AF253" s="3"/>
      <c r="AH253" s="2" t="s">
        <v>1853</v>
      </c>
      <c r="AI253" s="2" t="s">
        <v>1845</v>
      </c>
      <c r="AJ253" s="2" t="s">
        <v>1846</v>
      </c>
      <c r="AK253" s="3" t="s">
        <v>337</v>
      </c>
      <c r="AN253" t="str">
        <f t="shared" si="3"/>
        <v>3590014</v>
      </c>
      <c r="AO253" s="2" t="s">
        <v>2487</v>
      </c>
      <c r="AP253" s="2" t="s">
        <v>2479</v>
      </c>
      <c r="AQ253" s="2" t="s">
        <v>2480</v>
      </c>
      <c r="AR253" s="3" t="s">
        <v>813</v>
      </c>
      <c r="AV253" t="s">
        <v>4446</v>
      </c>
      <c r="AW253" t="s">
        <v>4440</v>
      </c>
      <c r="AX253" t="s">
        <v>4441</v>
      </c>
      <c r="AY253" t="s">
        <v>1144</v>
      </c>
      <c r="AZ253">
        <v>0</v>
      </c>
      <c r="BC253" t="s">
        <v>6771</v>
      </c>
    </row>
    <row r="254" spans="1:55" x14ac:dyDescent="0.25">
      <c r="A254">
        <v>2052</v>
      </c>
      <c r="B254">
        <v>3818596</v>
      </c>
      <c r="C254" t="s">
        <v>6731</v>
      </c>
      <c r="D254" t="s">
        <v>6732</v>
      </c>
      <c r="E254" t="s">
        <v>6733</v>
      </c>
      <c r="F254" t="s">
        <v>31</v>
      </c>
      <c r="G254" t="s">
        <v>31</v>
      </c>
      <c r="H254" t="s">
        <v>33</v>
      </c>
      <c r="I254" t="s">
        <v>71</v>
      </c>
      <c r="K254">
        <v>0</v>
      </c>
      <c r="L254">
        <v>0</v>
      </c>
      <c r="M254">
        <v>3818596</v>
      </c>
      <c r="N254" t="s">
        <v>6731</v>
      </c>
      <c r="Q254">
        <v>3304265</v>
      </c>
      <c r="R254" t="s">
        <v>7713</v>
      </c>
      <c r="AC254" s="2" t="s">
        <v>2820</v>
      </c>
      <c r="AD254" s="2" t="s">
        <v>2812</v>
      </c>
      <c r="AE254" s="2" t="s">
        <v>2813</v>
      </c>
      <c r="AF254" s="3" t="s">
        <v>996</v>
      </c>
      <c r="AH254" s="2" t="s">
        <v>2640</v>
      </c>
      <c r="AI254" s="2" t="s">
        <v>2634</v>
      </c>
      <c r="AJ254" s="2" t="s">
        <v>2635</v>
      </c>
      <c r="AK254" s="3" t="s">
        <v>337</v>
      </c>
      <c r="AN254" t="str">
        <f t="shared" si="3"/>
        <v>3595441</v>
      </c>
      <c r="AO254" s="2" t="s">
        <v>3760</v>
      </c>
      <c r="AP254" s="2" t="s">
        <v>3753</v>
      </c>
      <c r="AQ254" s="2" t="s">
        <v>3754</v>
      </c>
      <c r="AR254" s="3" t="s">
        <v>395</v>
      </c>
      <c r="AV254" t="s">
        <v>3618</v>
      </c>
      <c r="AW254" t="s">
        <v>3611</v>
      </c>
      <c r="AX254" t="s">
        <v>3612</v>
      </c>
      <c r="AY254" t="s">
        <v>3620</v>
      </c>
      <c r="AZ254">
        <v>0</v>
      </c>
      <c r="BC254" t="s">
        <v>7675</v>
      </c>
    </row>
    <row r="255" spans="1:55" x14ac:dyDescent="0.25">
      <c r="A255">
        <v>2083</v>
      </c>
      <c r="B255">
        <v>3685261</v>
      </c>
      <c r="C255" t="s">
        <v>7861</v>
      </c>
      <c r="D255">
        <v>3685288</v>
      </c>
      <c r="E255" t="s">
        <v>7863</v>
      </c>
      <c r="F255" t="s">
        <v>31</v>
      </c>
      <c r="G255" t="s">
        <v>31</v>
      </c>
      <c r="H255" t="s">
        <v>33</v>
      </c>
      <c r="I255" t="s">
        <v>34</v>
      </c>
      <c r="K255">
        <v>0</v>
      </c>
      <c r="L255">
        <v>0</v>
      </c>
      <c r="M255">
        <v>3685261</v>
      </c>
      <c r="N255" t="s">
        <v>7861</v>
      </c>
      <c r="Q255">
        <v>3867734</v>
      </c>
      <c r="R255" t="s">
        <v>6682</v>
      </c>
      <c r="AC255" s="2" t="s">
        <v>5039</v>
      </c>
      <c r="AD255" s="2" t="s">
        <v>5032</v>
      </c>
      <c r="AE255" s="2" t="s">
        <v>5033</v>
      </c>
      <c r="AF255" s="3" t="s">
        <v>337</v>
      </c>
      <c r="AH255" s="2" t="s">
        <v>335</v>
      </c>
      <c r="AI255" s="2" t="s">
        <v>326</v>
      </c>
      <c r="AJ255" s="2" t="s">
        <v>327</v>
      </c>
      <c r="AK255" s="3" t="s">
        <v>337</v>
      </c>
      <c r="AN255" t="str">
        <f t="shared" si="3"/>
        <v/>
      </c>
      <c r="AO255" s="2" t="s">
        <v>3760</v>
      </c>
      <c r="AP255" s="2" t="s">
        <v>3753</v>
      </c>
      <c r="AQ255" s="2" t="s">
        <v>3754</v>
      </c>
      <c r="AR255" s="3" t="s">
        <v>395</v>
      </c>
      <c r="AV255" t="s">
        <v>5641</v>
      </c>
      <c r="AW255" t="s">
        <v>5635</v>
      </c>
      <c r="AX255" t="s">
        <v>5636</v>
      </c>
      <c r="AY255" t="s">
        <v>395</v>
      </c>
      <c r="AZ255">
        <v>0</v>
      </c>
      <c r="BC255" t="s">
        <v>6718</v>
      </c>
    </row>
    <row r="256" spans="1:55" x14ac:dyDescent="0.25">
      <c r="A256">
        <v>2096</v>
      </c>
      <c r="B256">
        <v>3438061</v>
      </c>
      <c r="C256" t="s">
        <v>7874</v>
      </c>
      <c r="D256" t="s">
        <v>7875</v>
      </c>
      <c r="E256" t="s">
        <v>7876</v>
      </c>
      <c r="F256" t="s">
        <v>31</v>
      </c>
      <c r="G256" t="s">
        <v>31</v>
      </c>
      <c r="H256" t="s">
        <v>33</v>
      </c>
      <c r="I256" t="s">
        <v>71</v>
      </c>
      <c r="K256">
        <v>0</v>
      </c>
      <c r="L256">
        <v>0</v>
      </c>
      <c r="M256">
        <v>3438061</v>
      </c>
      <c r="N256" t="s">
        <v>7874</v>
      </c>
      <c r="Q256">
        <v>3043606</v>
      </c>
      <c r="R256" t="s">
        <v>6696</v>
      </c>
      <c r="AC256" s="2" t="s">
        <v>570</v>
      </c>
      <c r="AD256" s="2" t="s">
        <v>563</v>
      </c>
      <c r="AE256" s="2" t="s">
        <v>564</v>
      </c>
      <c r="AF256" s="3" t="s">
        <v>395</v>
      </c>
      <c r="AH256" s="2" t="s">
        <v>3504</v>
      </c>
      <c r="AI256" s="2" t="s">
        <v>3497</v>
      </c>
      <c r="AJ256" s="2" t="s">
        <v>3498</v>
      </c>
      <c r="AK256" s="3" t="s">
        <v>337</v>
      </c>
      <c r="AN256" t="str">
        <f t="shared" si="3"/>
        <v>3597338</v>
      </c>
      <c r="AO256" s="2" t="s">
        <v>1276</v>
      </c>
      <c r="AP256" s="2" t="s">
        <v>1268</v>
      </c>
      <c r="AQ256" s="2" t="s">
        <v>1269</v>
      </c>
      <c r="AR256" s="3" t="s">
        <v>395</v>
      </c>
      <c r="AV256" t="s">
        <v>1276</v>
      </c>
      <c r="AW256" t="s">
        <v>1268</v>
      </c>
      <c r="AX256" t="s">
        <v>1269</v>
      </c>
      <c r="AY256" t="s">
        <v>395</v>
      </c>
      <c r="AZ256">
        <v>0</v>
      </c>
      <c r="BC256" t="s">
        <v>8183</v>
      </c>
    </row>
    <row r="257" spans="1:55" x14ac:dyDescent="0.25">
      <c r="A257">
        <v>2097</v>
      </c>
      <c r="B257">
        <v>3601051</v>
      </c>
      <c r="C257" t="s">
        <v>605</v>
      </c>
      <c r="D257" t="s">
        <v>6747</v>
      </c>
      <c r="E257" t="s">
        <v>6749</v>
      </c>
      <c r="F257" t="s">
        <v>31</v>
      </c>
      <c r="G257" t="s">
        <v>31</v>
      </c>
      <c r="H257" t="s">
        <v>33</v>
      </c>
      <c r="I257" t="s">
        <v>34</v>
      </c>
      <c r="K257">
        <v>1</v>
      </c>
      <c r="L257">
        <v>0</v>
      </c>
      <c r="M257">
        <v>3601051</v>
      </c>
      <c r="N257" t="s">
        <v>605</v>
      </c>
      <c r="Q257">
        <v>3565206</v>
      </c>
      <c r="R257" t="s">
        <v>247</v>
      </c>
      <c r="AC257" s="2" t="s">
        <v>1413</v>
      </c>
      <c r="AD257" s="2" t="s">
        <v>1405</v>
      </c>
      <c r="AE257" s="2" t="s">
        <v>1406</v>
      </c>
      <c r="AF257" s="3"/>
      <c r="AH257" s="2" t="s">
        <v>5614</v>
      </c>
      <c r="AI257" s="2" t="s">
        <v>5608</v>
      </c>
      <c r="AJ257" s="2" t="s">
        <v>5609</v>
      </c>
      <c r="AK257" s="3" t="s">
        <v>337</v>
      </c>
      <c r="AN257" t="str">
        <f t="shared" si="3"/>
        <v/>
      </c>
      <c r="AO257" s="2" t="s">
        <v>1276</v>
      </c>
      <c r="AP257" s="2" t="s">
        <v>1268</v>
      </c>
      <c r="AQ257" s="2" t="s">
        <v>1269</v>
      </c>
      <c r="AR257" s="3" t="s">
        <v>2317</v>
      </c>
      <c r="AV257" t="s">
        <v>3682</v>
      </c>
      <c r="AW257" t="s">
        <v>3673</v>
      </c>
      <c r="AX257" t="s">
        <v>3674</v>
      </c>
      <c r="AY257" t="s">
        <v>459</v>
      </c>
      <c r="AZ257">
        <v>0</v>
      </c>
      <c r="BC257" t="s">
        <v>6834</v>
      </c>
    </row>
    <row r="258" spans="1:55" x14ac:dyDescent="0.25">
      <c r="A258">
        <v>2109</v>
      </c>
      <c r="B258">
        <v>3308241</v>
      </c>
      <c r="C258" t="s">
        <v>6754</v>
      </c>
      <c r="D258">
        <v>3308340</v>
      </c>
      <c r="E258" t="s">
        <v>6756</v>
      </c>
      <c r="F258" t="s">
        <v>31</v>
      </c>
      <c r="G258" t="s">
        <v>31</v>
      </c>
      <c r="H258" t="s">
        <v>33</v>
      </c>
      <c r="I258" t="s">
        <v>34</v>
      </c>
      <c r="K258">
        <v>0</v>
      </c>
      <c r="L258">
        <v>0</v>
      </c>
      <c r="M258">
        <v>3308241</v>
      </c>
      <c r="N258" t="s">
        <v>6754</v>
      </c>
      <c r="Q258">
        <v>2676141</v>
      </c>
      <c r="R258" t="s">
        <v>123</v>
      </c>
      <c r="AC258" s="2" t="s">
        <v>1760</v>
      </c>
      <c r="AD258" s="2" t="s">
        <v>1752</v>
      </c>
      <c r="AE258" s="2" t="s">
        <v>1753</v>
      </c>
      <c r="AF258" s="3" t="s">
        <v>1144</v>
      </c>
      <c r="AH258" s="2" t="s">
        <v>4085</v>
      </c>
      <c r="AI258" s="2" t="s">
        <v>4077</v>
      </c>
      <c r="AJ258" s="2" t="s">
        <v>4078</v>
      </c>
      <c r="AK258" s="3" t="s">
        <v>337</v>
      </c>
      <c r="AN258" t="str">
        <f t="shared" si="3"/>
        <v/>
      </c>
      <c r="AO258" s="2" t="s">
        <v>1276</v>
      </c>
      <c r="AP258" s="2" t="s">
        <v>1268</v>
      </c>
      <c r="AQ258" s="2" t="s">
        <v>1269</v>
      </c>
      <c r="AR258" s="3" t="s">
        <v>1506</v>
      </c>
      <c r="AV258" t="s">
        <v>3091</v>
      </c>
      <c r="AW258" t="s">
        <v>3083</v>
      </c>
      <c r="AX258" t="s">
        <v>3084</v>
      </c>
      <c r="AY258" t="s">
        <v>337</v>
      </c>
      <c r="AZ258">
        <v>0</v>
      </c>
      <c r="BC258" t="s">
        <v>6415</v>
      </c>
    </row>
    <row r="259" spans="1:55" x14ac:dyDescent="0.25">
      <c r="A259">
        <v>2115</v>
      </c>
      <c r="B259">
        <v>3191523</v>
      </c>
      <c r="C259" t="s">
        <v>7886</v>
      </c>
      <c r="D259">
        <v>3191560</v>
      </c>
      <c r="E259" t="s">
        <v>7888</v>
      </c>
      <c r="F259" t="s">
        <v>31</v>
      </c>
      <c r="G259" t="s">
        <v>31</v>
      </c>
      <c r="H259" t="s">
        <v>33</v>
      </c>
      <c r="I259" t="s">
        <v>34</v>
      </c>
      <c r="K259">
        <v>0</v>
      </c>
      <c r="L259">
        <v>0</v>
      </c>
      <c r="M259">
        <v>3191523</v>
      </c>
      <c r="N259" t="s">
        <v>7886</v>
      </c>
      <c r="Q259">
        <v>2817941</v>
      </c>
      <c r="R259" t="s">
        <v>7788</v>
      </c>
      <c r="AC259" s="2" t="s">
        <v>2468</v>
      </c>
      <c r="AD259" s="2" t="s">
        <v>2459</v>
      </c>
      <c r="AE259" s="2" t="s">
        <v>2460</v>
      </c>
      <c r="AF259" s="3" t="s">
        <v>459</v>
      </c>
      <c r="AH259" s="2" t="s">
        <v>2518</v>
      </c>
      <c r="AI259" s="2" t="s">
        <v>2511</v>
      </c>
      <c r="AJ259" s="2" t="s">
        <v>2512</v>
      </c>
      <c r="AK259" s="3" t="s">
        <v>337</v>
      </c>
      <c r="AN259" t="str">
        <f t="shared" si="3"/>
        <v/>
      </c>
      <c r="AO259" s="2" t="s">
        <v>1276</v>
      </c>
      <c r="AP259" s="2" t="s">
        <v>1268</v>
      </c>
      <c r="AQ259" s="2" t="s">
        <v>1269</v>
      </c>
      <c r="AR259" s="3" t="s">
        <v>1278</v>
      </c>
      <c r="AV259" t="s">
        <v>3921</v>
      </c>
      <c r="AW259" t="s">
        <v>3913</v>
      </c>
      <c r="AX259" t="s">
        <v>3914</v>
      </c>
      <c r="AY259" t="s">
        <v>337</v>
      </c>
      <c r="AZ259">
        <v>0</v>
      </c>
      <c r="BC259" t="s">
        <v>8287</v>
      </c>
    </row>
    <row r="260" spans="1:55" x14ac:dyDescent="0.25">
      <c r="A260">
        <v>2206</v>
      </c>
      <c r="B260">
        <v>3222128</v>
      </c>
      <c r="C260" t="s">
        <v>6764</v>
      </c>
      <c r="D260">
        <v>3222130</v>
      </c>
      <c r="E260" t="s">
        <v>6766</v>
      </c>
      <c r="F260" t="s">
        <v>31</v>
      </c>
      <c r="G260" t="s">
        <v>32</v>
      </c>
      <c r="H260" t="s">
        <v>33</v>
      </c>
      <c r="I260" t="s">
        <v>34</v>
      </c>
      <c r="J260" t="s">
        <v>35</v>
      </c>
      <c r="K260">
        <v>0</v>
      </c>
      <c r="L260">
        <v>0</v>
      </c>
      <c r="M260">
        <v>3222128</v>
      </c>
      <c r="N260" t="s">
        <v>6764</v>
      </c>
      <c r="Q260">
        <v>3922100</v>
      </c>
      <c r="R260" t="s">
        <v>6718</v>
      </c>
      <c r="AC260" s="2" t="s">
        <v>1688</v>
      </c>
      <c r="AD260" s="2" t="s">
        <v>1680</v>
      </c>
      <c r="AE260" s="2" t="s">
        <v>1681</v>
      </c>
      <c r="AF260" s="3"/>
      <c r="AH260" s="2" t="s">
        <v>968</v>
      </c>
      <c r="AI260" s="2" t="s">
        <v>961</v>
      </c>
      <c r="AJ260" s="2" t="s">
        <v>962</v>
      </c>
      <c r="AK260" s="3" t="s">
        <v>337</v>
      </c>
      <c r="AN260" t="str">
        <f t="shared" si="3"/>
        <v/>
      </c>
      <c r="AO260" s="2" t="s">
        <v>1276</v>
      </c>
      <c r="AP260" s="2" t="s">
        <v>1268</v>
      </c>
      <c r="AQ260" s="2" t="s">
        <v>1269</v>
      </c>
      <c r="AR260" s="3" t="s">
        <v>813</v>
      </c>
      <c r="AV260" t="s">
        <v>2518</v>
      </c>
      <c r="AW260" t="s">
        <v>2511</v>
      </c>
      <c r="AX260" t="s">
        <v>2512</v>
      </c>
      <c r="AY260" t="s">
        <v>2036</v>
      </c>
      <c r="AZ260">
        <v>0</v>
      </c>
      <c r="BC260" t="s">
        <v>7867</v>
      </c>
    </row>
    <row r="261" spans="1:55" x14ac:dyDescent="0.25">
      <c r="A261">
        <v>2287</v>
      </c>
      <c r="B261">
        <v>2656146</v>
      </c>
      <c r="C261" t="s">
        <v>7968</v>
      </c>
      <c r="D261" t="s">
        <v>7969</v>
      </c>
      <c r="E261" t="s">
        <v>7970</v>
      </c>
      <c r="F261" t="s">
        <v>31</v>
      </c>
      <c r="G261" t="s">
        <v>31</v>
      </c>
      <c r="H261" t="s">
        <v>33</v>
      </c>
      <c r="I261" t="s">
        <v>71</v>
      </c>
      <c r="K261">
        <v>0</v>
      </c>
      <c r="L261">
        <v>0</v>
      </c>
      <c r="M261">
        <v>2656146</v>
      </c>
      <c r="N261" t="s">
        <v>7968</v>
      </c>
      <c r="Q261">
        <v>3621728</v>
      </c>
      <c r="R261" t="s">
        <v>251</v>
      </c>
      <c r="AC261" s="2" t="s">
        <v>3217</v>
      </c>
      <c r="AD261" s="2" t="s">
        <v>3209</v>
      </c>
      <c r="AE261" s="2" t="s">
        <v>3210</v>
      </c>
      <c r="AF261" s="3" t="s">
        <v>5502</v>
      </c>
      <c r="AH261" s="2" t="s">
        <v>5039</v>
      </c>
      <c r="AI261" s="2" t="s">
        <v>5032</v>
      </c>
      <c r="AJ261" s="2" t="s">
        <v>5033</v>
      </c>
      <c r="AK261" s="3" t="s">
        <v>337</v>
      </c>
      <c r="AN261" t="str">
        <f t="shared" ref="AN261:AN324" si="4">IF(AO261=AO260,"",AO261)</f>
        <v>3598430</v>
      </c>
      <c r="AO261" s="2" t="s">
        <v>1516</v>
      </c>
      <c r="AP261" s="2" t="s">
        <v>1509</v>
      </c>
      <c r="AQ261" s="2" t="s">
        <v>128</v>
      </c>
      <c r="AR261" s="3" t="s">
        <v>395</v>
      </c>
      <c r="AV261" t="s">
        <v>1057</v>
      </c>
      <c r="AW261" t="s">
        <v>1049</v>
      </c>
      <c r="AX261" t="s">
        <v>1050</v>
      </c>
      <c r="AY261" t="s">
        <v>337</v>
      </c>
      <c r="AZ261">
        <v>1</v>
      </c>
      <c r="BC261" t="s">
        <v>605</v>
      </c>
    </row>
    <row r="262" spans="1:55" x14ac:dyDescent="0.25">
      <c r="A262">
        <v>2293</v>
      </c>
      <c r="B262">
        <v>3282601</v>
      </c>
      <c r="C262" t="s">
        <v>962</v>
      </c>
      <c r="D262" t="s">
        <v>7974</v>
      </c>
      <c r="E262" t="s">
        <v>7975</v>
      </c>
      <c r="F262" t="s">
        <v>31</v>
      </c>
      <c r="G262" t="s">
        <v>31</v>
      </c>
      <c r="H262" t="s">
        <v>33</v>
      </c>
      <c r="I262" t="s">
        <v>71</v>
      </c>
      <c r="K262">
        <v>1</v>
      </c>
      <c r="L262">
        <v>1</v>
      </c>
      <c r="M262">
        <v>3282601</v>
      </c>
      <c r="N262" t="s">
        <v>962</v>
      </c>
      <c r="Q262">
        <v>3818596</v>
      </c>
      <c r="R262" t="s">
        <v>6731</v>
      </c>
      <c r="AC262" s="2" t="s">
        <v>4717</v>
      </c>
      <c r="AD262" s="2" t="s">
        <v>4710</v>
      </c>
      <c r="AE262" s="2" t="s">
        <v>4711</v>
      </c>
      <c r="AF262" s="3" t="s">
        <v>395</v>
      </c>
      <c r="AH262" s="2" t="s">
        <v>3736</v>
      </c>
      <c r="AI262" s="2" t="s">
        <v>3729</v>
      </c>
      <c r="AJ262" s="2" t="s">
        <v>3730</v>
      </c>
      <c r="AK262" s="3" t="s">
        <v>337</v>
      </c>
      <c r="AN262" t="str">
        <f t="shared" si="4"/>
        <v>3598758</v>
      </c>
      <c r="AO262" s="2" t="s">
        <v>4423</v>
      </c>
      <c r="AP262" s="2" t="s">
        <v>4415</v>
      </c>
      <c r="AQ262" s="2" t="s">
        <v>4416</v>
      </c>
      <c r="AR262" s="3" t="s">
        <v>395</v>
      </c>
      <c r="AV262" t="s">
        <v>3725</v>
      </c>
      <c r="AW262" t="s">
        <v>3717</v>
      </c>
      <c r="AX262" t="s">
        <v>3718</v>
      </c>
      <c r="AY262" t="s">
        <v>3728</v>
      </c>
      <c r="AZ262">
        <v>0</v>
      </c>
      <c r="BC262" t="s">
        <v>145</v>
      </c>
    </row>
    <row r="263" spans="1:55" x14ac:dyDescent="0.25">
      <c r="A263">
        <v>2427</v>
      </c>
      <c r="B263">
        <v>3496409</v>
      </c>
      <c r="C263" t="s">
        <v>7999</v>
      </c>
      <c r="D263">
        <v>3496412</v>
      </c>
      <c r="E263" t="s">
        <v>8001</v>
      </c>
      <c r="F263" t="s">
        <v>31</v>
      </c>
      <c r="G263" t="s">
        <v>31</v>
      </c>
      <c r="H263" t="s">
        <v>33</v>
      </c>
      <c r="I263" t="s">
        <v>34</v>
      </c>
      <c r="K263">
        <v>0</v>
      </c>
      <c r="L263">
        <v>0</v>
      </c>
      <c r="M263">
        <v>3496409</v>
      </c>
      <c r="N263" t="s">
        <v>7999</v>
      </c>
      <c r="Q263">
        <v>3685261</v>
      </c>
      <c r="R263" t="s">
        <v>7861</v>
      </c>
      <c r="AC263" s="2" t="s">
        <v>956</v>
      </c>
      <c r="AD263" s="2" t="s">
        <v>949</v>
      </c>
      <c r="AE263" s="2" t="s">
        <v>950</v>
      </c>
      <c r="AF263" s="3" t="s">
        <v>462</v>
      </c>
      <c r="AH263" s="2" t="s">
        <v>763</v>
      </c>
      <c r="AI263" s="2" t="s">
        <v>754</v>
      </c>
      <c r="AJ263" s="2" t="s">
        <v>755</v>
      </c>
      <c r="AK263" s="3" t="s">
        <v>337</v>
      </c>
      <c r="AN263" t="str">
        <f t="shared" si="4"/>
        <v>3607275</v>
      </c>
      <c r="AO263" s="2" t="s">
        <v>2358</v>
      </c>
      <c r="AP263" s="2" t="s">
        <v>2350</v>
      </c>
      <c r="AQ263" s="2" t="s">
        <v>2351</v>
      </c>
      <c r="AR263" s="3" t="s">
        <v>1193</v>
      </c>
      <c r="AV263" t="s">
        <v>1535</v>
      </c>
      <c r="AW263" t="s">
        <v>1528</v>
      </c>
      <c r="AX263" t="s">
        <v>1529</v>
      </c>
      <c r="AY263" t="s">
        <v>675</v>
      </c>
      <c r="AZ263">
        <v>0</v>
      </c>
      <c r="BC263" t="s">
        <v>3210</v>
      </c>
    </row>
    <row r="264" spans="1:55" x14ac:dyDescent="0.25">
      <c r="A264">
        <v>2491</v>
      </c>
      <c r="B264">
        <v>3980643</v>
      </c>
      <c r="C264" t="s">
        <v>8025</v>
      </c>
      <c r="D264">
        <v>3980652</v>
      </c>
      <c r="E264" t="s">
        <v>8027</v>
      </c>
      <c r="F264" t="s">
        <v>31</v>
      </c>
      <c r="G264" t="s">
        <v>31</v>
      </c>
      <c r="H264" t="s">
        <v>33</v>
      </c>
      <c r="I264" t="s">
        <v>34</v>
      </c>
      <c r="K264">
        <v>0</v>
      </c>
      <c r="L264">
        <v>0</v>
      </c>
      <c r="M264">
        <v>3980643</v>
      </c>
      <c r="N264" t="s">
        <v>8025</v>
      </c>
      <c r="Q264">
        <v>3438061</v>
      </c>
      <c r="R264" t="s">
        <v>7874</v>
      </c>
      <c r="AC264" s="2" t="s">
        <v>2332</v>
      </c>
      <c r="AD264" s="2" t="s">
        <v>2328</v>
      </c>
      <c r="AE264" s="2" t="s">
        <v>2329</v>
      </c>
      <c r="AF264" s="3"/>
      <c r="AH264" s="2" t="s">
        <v>323</v>
      </c>
      <c r="AI264" s="2" t="s">
        <v>312</v>
      </c>
      <c r="AJ264" s="2" t="s">
        <v>313</v>
      </c>
      <c r="AK264" s="3" t="s">
        <v>337</v>
      </c>
      <c r="AN264" t="str">
        <f t="shared" si="4"/>
        <v>3610110</v>
      </c>
      <c r="AO264" s="2" t="s">
        <v>5384</v>
      </c>
      <c r="AP264" s="2" t="s">
        <v>5377</v>
      </c>
      <c r="AQ264" s="2" t="s">
        <v>5378</v>
      </c>
      <c r="AR264" s="3" t="s">
        <v>337</v>
      </c>
      <c r="AV264" t="s">
        <v>5904</v>
      </c>
      <c r="AW264" t="s">
        <v>5897</v>
      </c>
      <c r="AX264" t="s">
        <v>5898</v>
      </c>
      <c r="AY264" t="s">
        <v>395</v>
      </c>
      <c r="AZ264">
        <v>0</v>
      </c>
      <c r="BC264" t="s">
        <v>7954</v>
      </c>
    </row>
    <row r="265" spans="1:55" x14ac:dyDescent="0.25">
      <c r="A265">
        <v>2498</v>
      </c>
      <c r="B265">
        <v>2760632</v>
      </c>
      <c r="C265" t="s">
        <v>8031</v>
      </c>
      <c r="D265">
        <v>2760645</v>
      </c>
      <c r="E265" t="s">
        <v>8033</v>
      </c>
      <c r="F265" t="s">
        <v>31</v>
      </c>
      <c r="G265" t="s">
        <v>31</v>
      </c>
      <c r="H265" t="s">
        <v>33</v>
      </c>
      <c r="I265" t="s">
        <v>34</v>
      </c>
      <c r="K265">
        <v>0</v>
      </c>
      <c r="L265">
        <v>0</v>
      </c>
      <c r="M265">
        <v>2760632</v>
      </c>
      <c r="N265" t="s">
        <v>8031</v>
      </c>
      <c r="Q265">
        <v>3601051</v>
      </c>
      <c r="R265" t="s">
        <v>605</v>
      </c>
      <c r="AC265" s="2" t="s">
        <v>1181</v>
      </c>
      <c r="AD265" s="2" t="s">
        <v>1174</v>
      </c>
      <c r="AE265" s="2" t="s">
        <v>255</v>
      </c>
      <c r="AF265" s="3"/>
      <c r="AH265" s="2" t="s">
        <v>3921</v>
      </c>
      <c r="AI265" s="2" t="s">
        <v>3913</v>
      </c>
      <c r="AJ265" s="2" t="s">
        <v>3914</v>
      </c>
      <c r="AK265" s="3" t="s">
        <v>337</v>
      </c>
      <c r="AN265" t="str">
        <f t="shared" si="4"/>
        <v/>
      </c>
      <c r="AO265" s="2" t="s">
        <v>5384</v>
      </c>
      <c r="AP265" s="2" t="s">
        <v>5377</v>
      </c>
      <c r="AQ265" s="2" t="s">
        <v>5378</v>
      </c>
      <c r="AR265" s="3" t="s">
        <v>675</v>
      </c>
      <c r="AV265" t="s">
        <v>5431</v>
      </c>
      <c r="AW265" t="s">
        <v>5423</v>
      </c>
      <c r="AX265" t="s">
        <v>5424</v>
      </c>
      <c r="AY265" t="s">
        <v>459</v>
      </c>
      <c r="AZ265">
        <v>0</v>
      </c>
      <c r="BC265" t="s">
        <v>8210</v>
      </c>
    </row>
    <row r="266" spans="1:55" x14ac:dyDescent="0.25">
      <c r="A266">
        <v>2549</v>
      </c>
      <c r="B266">
        <v>3371964</v>
      </c>
      <c r="C266" t="s">
        <v>1210</v>
      </c>
      <c r="D266" t="s">
        <v>8037</v>
      </c>
      <c r="E266" t="s">
        <v>8039</v>
      </c>
      <c r="F266" t="s">
        <v>31</v>
      </c>
      <c r="G266" t="s">
        <v>31</v>
      </c>
      <c r="H266" t="s">
        <v>33</v>
      </c>
      <c r="I266" t="s">
        <v>71</v>
      </c>
      <c r="K266">
        <v>1</v>
      </c>
      <c r="L266">
        <v>0</v>
      </c>
      <c r="M266">
        <v>3371964</v>
      </c>
      <c r="N266" t="s">
        <v>1210</v>
      </c>
      <c r="Q266">
        <v>3308241</v>
      </c>
      <c r="R266" t="s">
        <v>6754</v>
      </c>
      <c r="AC266" s="2" t="s">
        <v>646</v>
      </c>
      <c r="AD266" s="2" t="s">
        <v>641</v>
      </c>
      <c r="AE266" s="2" t="s">
        <v>642</v>
      </c>
      <c r="AF266" s="3"/>
      <c r="AH266" s="2" t="s">
        <v>3504</v>
      </c>
      <c r="AI266" s="2" t="s">
        <v>3497</v>
      </c>
      <c r="AJ266" s="2" t="s">
        <v>3498</v>
      </c>
      <c r="AK266" s="3" t="s">
        <v>337</v>
      </c>
      <c r="AN266" t="str">
        <f t="shared" si="4"/>
        <v>3627363</v>
      </c>
      <c r="AO266" s="2" t="s">
        <v>4907</v>
      </c>
      <c r="AP266" s="2" t="s">
        <v>4901</v>
      </c>
      <c r="AQ266" s="2" t="s">
        <v>4902</v>
      </c>
      <c r="AR266" s="3" t="s">
        <v>395</v>
      </c>
      <c r="AV266" t="s">
        <v>2601</v>
      </c>
      <c r="AW266" t="s">
        <v>2595</v>
      </c>
      <c r="AX266" t="s">
        <v>2596</v>
      </c>
      <c r="AY266" t="s">
        <v>506</v>
      </c>
      <c r="AZ266">
        <v>0</v>
      </c>
      <c r="BC266" t="s">
        <v>5556</v>
      </c>
    </row>
    <row r="267" spans="1:55" x14ac:dyDescent="0.25">
      <c r="A267">
        <v>2635</v>
      </c>
      <c r="B267">
        <v>3980522</v>
      </c>
      <c r="C267" t="s">
        <v>8061</v>
      </c>
      <c r="D267" t="s">
        <v>8062</v>
      </c>
      <c r="E267" t="s">
        <v>8063</v>
      </c>
      <c r="F267" t="s">
        <v>31</v>
      </c>
      <c r="G267" t="s">
        <v>31</v>
      </c>
      <c r="H267" t="s">
        <v>33</v>
      </c>
      <c r="I267" t="s">
        <v>71</v>
      </c>
      <c r="K267">
        <v>0</v>
      </c>
      <c r="L267">
        <v>0</v>
      </c>
      <c r="M267">
        <v>3980522</v>
      </c>
      <c r="N267" t="s">
        <v>8061</v>
      </c>
      <c r="Q267">
        <v>3191523</v>
      </c>
      <c r="R267" t="s">
        <v>7886</v>
      </c>
      <c r="AC267" s="2" t="s">
        <v>441</v>
      </c>
      <c r="AD267" s="2" t="s">
        <v>435</v>
      </c>
      <c r="AE267" s="2" t="s">
        <v>436</v>
      </c>
      <c r="AF267" s="3"/>
      <c r="AH267" s="2" t="s">
        <v>5384</v>
      </c>
      <c r="AI267" s="2" t="s">
        <v>5377</v>
      </c>
      <c r="AJ267" s="2" t="s">
        <v>5378</v>
      </c>
      <c r="AK267" s="3" t="s">
        <v>337</v>
      </c>
      <c r="AN267" t="str">
        <f t="shared" si="4"/>
        <v>3631397</v>
      </c>
      <c r="AO267" s="2" t="s">
        <v>5904</v>
      </c>
      <c r="AP267" s="2" t="s">
        <v>5897</v>
      </c>
      <c r="AQ267" s="2" t="s">
        <v>5898</v>
      </c>
      <c r="AR267" s="3" t="s">
        <v>395</v>
      </c>
      <c r="AV267" t="s">
        <v>1467</v>
      </c>
      <c r="AW267" t="s">
        <v>1460</v>
      </c>
      <c r="AX267" t="s">
        <v>1461</v>
      </c>
      <c r="AY267" t="s">
        <v>675</v>
      </c>
      <c r="AZ267">
        <v>1</v>
      </c>
      <c r="BC267" t="s">
        <v>1725</v>
      </c>
    </row>
    <row r="268" spans="1:55" x14ac:dyDescent="0.25">
      <c r="A268">
        <v>2655</v>
      </c>
      <c r="B268">
        <v>2690776</v>
      </c>
      <c r="C268" t="s">
        <v>8071</v>
      </c>
      <c r="D268" t="s">
        <v>8072</v>
      </c>
      <c r="E268" t="s">
        <v>8073</v>
      </c>
      <c r="F268" t="s">
        <v>31</v>
      </c>
      <c r="G268" t="s">
        <v>31</v>
      </c>
      <c r="H268" t="s">
        <v>33</v>
      </c>
      <c r="I268" t="s">
        <v>71</v>
      </c>
      <c r="K268">
        <v>0</v>
      </c>
      <c r="L268">
        <v>0</v>
      </c>
      <c r="M268">
        <v>2690776</v>
      </c>
      <c r="N268" t="s">
        <v>8071</v>
      </c>
      <c r="Q268">
        <v>3222128</v>
      </c>
      <c r="R268" t="s">
        <v>6764</v>
      </c>
      <c r="AC268" s="2" t="s">
        <v>1573</v>
      </c>
      <c r="AD268" s="2" t="s">
        <v>1568</v>
      </c>
      <c r="AE268" s="2" t="s">
        <v>1569</v>
      </c>
      <c r="AF268" s="3"/>
      <c r="AH268" s="2" t="s">
        <v>2342</v>
      </c>
      <c r="AI268" s="2" t="s">
        <v>2334</v>
      </c>
      <c r="AJ268" s="2" t="s">
        <v>2335</v>
      </c>
      <c r="AK268" s="3" t="s">
        <v>337</v>
      </c>
      <c r="AN268" t="str">
        <f t="shared" si="4"/>
        <v>3633522</v>
      </c>
      <c r="AO268" s="2" t="s">
        <v>5061</v>
      </c>
      <c r="AP268" s="2" t="s">
        <v>5055</v>
      </c>
      <c r="AQ268" s="2" t="s">
        <v>5056</v>
      </c>
      <c r="AR268" s="3" t="s">
        <v>675</v>
      </c>
      <c r="AV268" t="s">
        <v>6115</v>
      </c>
      <c r="AW268" t="s">
        <v>6108</v>
      </c>
      <c r="AX268" t="s">
        <v>6109</v>
      </c>
      <c r="AY268" t="s">
        <v>675</v>
      </c>
      <c r="AZ268">
        <v>0</v>
      </c>
      <c r="BC268" t="s">
        <v>7097</v>
      </c>
    </row>
    <row r="269" spans="1:55" x14ac:dyDescent="0.25">
      <c r="A269">
        <v>2663</v>
      </c>
      <c r="B269">
        <v>3077168</v>
      </c>
      <c r="C269" t="s">
        <v>6810</v>
      </c>
      <c r="D269" t="s">
        <v>6811</v>
      </c>
      <c r="E269" t="s">
        <v>6812</v>
      </c>
      <c r="F269" t="s">
        <v>31</v>
      </c>
      <c r="G269" t="s">
        <v>31</v>
      </c>
      <c r="H269" t="s">
        <v>33</v>
      </c>
      <c r="I269" t="s">
        <v>71</v>
      </c>
      <c r="K269">
        <v>0</v>
      </c>
      <c r="L269">
        <v>0</v>
      </c>
      <c r="M269">
        <v>3077168</v>
      </c>
      <c r="N269" t="s">
        <v>6810</v>
      </c>
      <c r="Q269">
        <v>2656146</v>
      </c>
      <c r="R269" t="s">
        <v>7968</v>
      </c>
      <c r="AC269" s="2" t="s">
        <v>2876</v>
      </c>
      <c r="AD269" s="2" t="s">
        <v>2871</v>
      </c>
      <c r="AE269" s="2" t="s">
        <v>2872</v>
      </c>
      <c r="AF269" s="3"/>
      <c r="AH269" s="2" t="s">
        <v>1359</v>
      </c>
      <c r="AI269" s="2" t="s">
        <v>1352</v>
      </c>
      <c r="AJ269" s="2" t="s">
        <v>1353</v>
      </c>
      <c r="AK269" s="3" t="s">
        <v>337</v>
      </c>
      <c r="AN269" t="str">
        <f t="shared" si="4"/>
        <v>3636562</v>
      </c>
      <c r="AO269" s="2" t="s">
        <v>5614</v>
      </c>
      <c r="AP269" s="2" t="s">
        <v>5608</v>
      </c>
      <c r="AQ269" s="2" t="s">
        <v>5609</v>
      </c>
      <c r="AR269" s="3" t="s">
        <v>337</v>
      </c>
      <c r="AV269" t="s">
        <v>3787</v>
      </c>
      <c r="AW269" t="s">
        <v>3781</v>
      </c>
      <c r="AX269" t="s">
        <v>3782</v>
      </c>
      <c r="AY269" t="s">
        <v>675</v>
      </c>
      <c r="AZ269">
        <v>0</v>
      </c>
      <c r="BC269" t="s">
        <v>6231</v>
      </c>
    </row>
    <row r="270" spans="1:55" x14ac:dyDescent="0.25">
      <c r="A270">
        <v>2713</v>
      </c>
      <c r="B270">
        <v>2659521</v>
      </c>
      <c r="C270" t="s">
        <v>2604</v>
      </c>
      <c r="D270" t="s">
        <v>8077</v>
      </c>
      <c r="E270" t="s">
        <v>8078</v>
      </c>
      <c r="F270" t="s">
        <v>31</v>
      </c>
      <c r="G270" t="s">
        <v>32</v>
      </c>
      <c r="H270" t="s">
        <v>33</v>
      </c>
      <c r="I270" t="s">
        <v>71</v>
      </c>
      <c r="J270" t="s">
        <v>35</v>
      </c>
      <c r="K270">
        <v>1</v>
      </c>
      <c r="L270">
        <v>0</v>
      </c>
      <c r="M270">
        <v>2659521</v>
      </c>
      <c r="N270" t="s">
        <v>2604</v>
      </c>
      <c r="Q270">
        <v>3282601</v>
      </c>
      <c r="R270" t="s">
        <v>962</v>
      </c>
      <c r="AC270" s="2" t="s">
        <v>3326</v>
      </c>
      <c r="AD270" s="2" t="s">
        <v>3320</v>
      </c>
      <c r="AE270" s="2" t="s">
        <v>3321</v>
      </c>
      <c r="AF270" s="3" t="s">
        <v>675</v>
      </c>
      <c r="AH270" s="2" t="s">
        <v>2989</v>
      </c>
      <c r="AI270" s="2" t="s">
        <v>2983</v>
      </c>
      <c r="AJ270" s="2" t="s">
        <v>2984</v>
      </c>
      <c r="AK270" s="3" t="s">
        <v>337</v>
      </c>
      <c r="AN270" t="str">
        <f t="shared" si="4"/>
        <v>3643143</v>
      </c>
      <c r="AO270" s="2" t="s">
        <v>6115</v>
      </c>
      <c r="AP270" s="2" t="s">
        <v>6108</v>
      </c>
      <c r="AQ270" s="2" t="s">
        <v>6109</v>
      </c>
      <c r="AR270" s="3" t="s">
        <v>675</v>
      </c>
      <c r="AV270" t="s">
        <v>2965</v>
      </c>
      <c r="AW270" t="s">
        <v>2961</v>
      </c>
      <c r="AX270" t="s">
        <v>2962</v>
      </c>
      <c r="AY270" t="s">
        <v>337</v>
      </c>
      <c r="AZ270">
        <v>0</v>
      </c>
      <c r="BC270" t="s">
        <v>7233</v>
      </c>
    </row>
    <row r="271" spans="1:55" x14ac:dyDescent="0.25">
      <c r="A271">
        <v>2730</v>
      </c>
      <c r="B271">
        <v>2346625</v>
      </c>
      <c r="C271" t="s">
        <v>6816</v>
      </c>
      <c r="D271" t="s">
        <v>6817</v>
      </c>
      <c r="E271" t="s">
        <v>6818</v>
      </c>
      <c r="F271" t="s">
        <v>31</v>
      </c>
      <c r="G271" t="s">
        <v>31</v>
      </c>
      <c r="H271" t="s">
        <v>33</v>
      </c>
      <c r="I271" t="s">
        <v>71</v>
      </c>
      <c r="K271">
        <v>0</v>
      </c>
      <c r="L271">
        <v>0</v>
      </c>
      <c r="M271">
        <v>2346625</v>
      </c>
      <c r="N271" t="s">
        <v>6816</v>
      </c>
      <c r="Q271">
        <v>3496409</v>
      </c>
      <c r="R271" t="s">
        <v>7999</v>
      </c>
      <c r="AC271" s="2" t="s">
        <v>4717</v>
      </c>
      <c r="AD271" s="2" t="s">
        <v>4710</v>
      </c>
      <c r="AE271" s="2" t="s">
        <v>4711</v>
      </c>
      <c r="AF271" s="3" t="s">
        <v>675</v>
      </c>
      <c r="AH271" s="2" t="s">
        <v>5030</v>
      </c>
      <c r="AI271" s="2" t="s">
        <v>5022</v>
      </c>
      <c r="AJ271" s="2" t="s">
        <v>5023</v>
      </c>
      <c r="AK271" s="3" t="s">
        <v>337</v>
      </c>
      <c r="AN271" t="str">
        <f t="shared" si="4"/>
        <v>3645565</v>
      </c>
      <c r="AO271" s="2" t="s">
        <v>4096</v>
      </c>
      <c r="AP271" s="2" t="s">
        <v>4088</v>
      </c>
      <c r="AQ271" s="2" t="s">
        <v>4089</v>
      </c>
      <c r="AR271" s="3" t="s">
        <v>462</v>
      </c>
      <c r="AV271" t="s">
        <v>3736</v>
      </c>
      <c r="AW271" t="s">
        <v>3729</v>
      </c>
      <c r="AX271" t="s">
        <v>3730</v>
      </c>
      <c r="AY271" t="s">
        <v>337</v>
      </c>
      <c r="AZ271">
        <v>0</v>
      </c>
      <c r="BC271" t="s">
        <v>7189</v>
      </c>
    </row>
    <row r="272" spans="1:55" x14ac:dyDescent="0.25">
      <c r="A272">
        <v>2759</v>
      </c>
      <c r="B272">
        <v>3970214</v>
      </c>
      <c r="C272" t="s">
        <v>8091</v>
      </c>
      <c r="D272" t="s">
        <v>8092</v>
      </c>
      <c r="E272" t="s">
        <v>8093</v>
      </c>
      <c r="F272" t="s">
        <v>31</v>
      </c>
      <c r="G272" t="s">
        <v>31</v>
      </c>
      <c r="H272" t="s">
        <v>33</v>
      </c>
      <c r="I272" t="s">
        <v>71</v>
      </c>
      <c r="K272">
        <v>0</v>
      </c>
      <c r="L272">
        <v>0</v>
      </c>
      <c r="M272">
        <v>3970214</v>
      </c>
      <c r="N272" t="s">
        <v>8091</v>
      </c>
      <c r="Q272">
        <v>3980643</v>
      </c>
      <c r="R272" t="s">
        <v>8025</v>
      </c>
      <c r="AC272" s="2" t="s">
        <v>956</v>
      </c>
      <c r="AD272" s="2" t="s">
        <v>949</v>
      </c>
      <c r="AE272" s="2" t="s">
        <v>950</v>
      </c>
      <c r="AF272" s="3" t="s">
        <v>453</v>
      </c>
      <c r="AH272" s="2" t="s">
        <v>2393</v>
      </c>
      <c r="AI272" s="2" t="s">
        <v>2385</v>
      </c>
      <c r="AJ272" s="2" t="s">
        <v>2386</v>
      </c>
      <c r="AK272" s="3" t="s">
        <v>337</v>
      </c>
      <c r="AN272" t="str">
        <f t="shared" si="4"/>
        <v/>
      </c>
      <c r="AO272" s="2" t="s">
        <v>4096</v>
      </c>
      <c r="AP272" s="2" t="s">
        <v>4088</v>
      </c>
      <c r="AQ272" s="2" t="s">
        <v>4089</v>
      </c>
      <c r="AR272" s="3" t="s">
        <v>813</v>
      </c>
      <c r="AV272" t="s">
        <v>5706</v>
      </c>
      <c r="AW272" t="s">
        <v>5698</v>
      </c>
      <c r="AX272" t="s">
        <v>5699</v>
      </c>
      <c r="AY272" t="s">
        <v>5708</v>
      </c>
      <c r="AZ272">
        <v>0</v>
      </c>
      <c r="BC272" t="s">
        <v>7913</v>
      </c>
    </row>
    <row r="273" spans="1:55" x14ac:dyDescent="0.25">
      <c r="A273">
        <v>2810</v>
      </c>
      <c r="B273">
        <v>3484060</v>
      </c>
      <c r="C273" t="s">
        <v>6822</v>
      </c>
      <c r="D273">
        <v>3484073</v>
      </c>
      <c r="E273" t="s">
        <v>6824</v>
      </c>
      <c r="F273" t="s">
        <v>31</v>
      </c>
      <c r="G273" t="s">
        <v>31</v>
      </c>
      <c r="H273" t="s">
        <v>33</v>
      </c>
      <c r="I273" t="s">
        <v>34</v>
      </c>
      <c r="K273">
        <v>0</v>
      </c>
      <c r="L273">
        <v>0</v>
      </c>
      <c r="M273">
        <v>3484060</v>
      </c>
      <c r="N273" t="s">
        <v>6822</v>
      </c>
      <c r="Q273">
        <v>2760632</v>
      </c>
      <c r="R273" t="s">
        <v>8031</v>
      </c>
      <c r="AC273" s="2" t="s">
        <v>2971</v>
      </c>
      <c r="AD273" s="2" t="s">
        <v>2967</v>
      </c>
      <c r="AE273" s="2" t="s">
        <v>2968</v>
      </c>
      <c r="AF273" s="3"/>
      <c r="AH273" s="2" t="s">
        <v>1609</v>
      </c>
      <c r="AI273" s="2" t="s">
        <v>1601</v>
      </c>
      <c r="AJ273" s="2" t="s">
        <v>1602</v>
      </c>
      <c r="AK273" s="3" t="s">
        <v>337</v>
      </c>
      <c r="AN273" t="str">
        <f t="shared" si="4"/>
        <v>3647421</v>
      </c>
      <c r="AO273" s="2" t="s">
        <v>5240</v>
      </c>
      <c r="AP273" s="2" t="s">
        <v>5234</v>
      </c>
      <c r="AQ273" s="2" t="s">
        <v>5235</v>
      </c>
      <c r="AR273" s="3" t="s">
        <v>395</v>
      </c>
      <c r="AV273" t="s">
        <v>4074</v>
      </c>
      <c r="AW273" t="s">
        <v>4068</v>
      </c>
      <c r="AX273" t="s">
        <v>4069</v>
      </c>
      <c r="AY273" t="s">
        <v>453</v>
      </c>
      <c r="AZ273">
        <v>0</v>
      </c>
      <c r="BC273" t="s">
        <v>8048</v>
      </c>
    </row>
    <row r="274" spans="1:55" x14ac:dyDescent="0.25">
      <c r="A274">
        <v>2870</v>
      </c>
      <c r="B274">
        <v>3011838</v>
      </c>
      <c r="C274" t="s">
        <v>8110</v>
      </c>
      <c r="D274" t="s">
        <v>8111</v>
      </c>
      <c r="E274" t="s">
        <v>8112</v>
      </c>
      <c r="F274" t="s">
        <v>31</v>
      </c>
      <c r="G274" t="s">
        <v>31</v>
      </c>
      <c r="H274" t="s">
        <v>33</v>
      </c>
      <c r="I274" t="s">
        <v>71</v>
      </c>
      <c r="K274">
        <v>0</v>
      </c>
      <c r="L274">
        <v>0</v>
      </c>
      <c r="M274">
        <v>3011838</v>
      </c>
      <c r="N274" t="s">
        <v>8110</v>
      </c>
      <c r="Q274">
        <v>3371964</v>
      </c>
      <c r="R274" t="s">
        <v>1210</v>
      </c>
      <c r="AC274" s="2" t="s">
        <v>2271</v>
      </c>
      <c r="AD274" s="2" t="s">
        <v>2267</v>
      </c>
      <c r="AE274" s="2" t="s">
        <v>2268</v>
      </c>
      <c r="AF274" s="3"/>
      <c r="AH274" s="2" t="s">
        <v>3736</v>
      </c>
      <c r="AI274" s="2" t="s">
        <v>3729</v>
      </c>
      <c r="AJ274" s="2" t="s">
        <v>3730</v>
      </c>
      <c r="AK274" s="3" t="s">
        <v>337</v>
      </c>
      <c r="AN274" t="str">
        <f t="shared" si="4"/>
        <v>3665410</v>
      </c>
      <c r="AO274" s="2" t="s">
        <v>2640</v>
      </c>
      <c r="AP274" s="2" t="s">
        <v>2634</v>
      </c>
      <c r="AQ274" s="2" t="s">
        <v>2635</v>
      </c>
      <c r="AR274" s="3" t="s">
        <v>337</v>
      </c>
      <c r="AV274" t="s">
        <v>3293</v>
      </c>
      <c r="AW274" t="s">
        <v>3287</v>
      </c>
      <c r="AX274" t="s">
        <v>3288</v>
      </c>
      <c r="AY274" t="s">
        <v>337</v>
      </c>
      <c r="AZ274">
        <v>0</v>
      </c>
      <c r="BC274" t="s">
        <v>6839</v>
      </c>
    </row>
    <row r="275" spans="1:55" x14ac:dyDescent="0.25">
      <c r="A275">
        <v>2890</v>
      </c>
      <c r="B275">
        <v>2427791</v>
      </c>
      <c r="C275" t="s">
        <v>6829</v>
      </c>
      <c r="D275">
        <v>2427821</v>
      </c>
      <c r="E275" t="s">
        <v>27</v>
      </c>
      <c r="F275" t="s">
        <v>31</v>
      </c>
      <c r="G275" t="s">
        <v>31</v>
      </c>
      <c r="H275" t="s">
        <v>33</v>
      </c>
      <c r="I275" t="s">
        <v>34</v>
      </c>
      <c r="K275">
        <v>0</v>
      </c>
      <c r="L275">
        <v>0</v>
      </c>
      <c r="M275">
        <v>2427791</v>
      </c>
      <c r="N275" t="s">
        <v>6829</v>
      </c>
      <c r="Q275">
        <v>3980522</v>
      </c>
      <c r="R275" t="s">
        <v>8061</v>
      </c>
      <c r="AC275" s="2" t="s">
        <v>956</v>
      </c>
      <c r="AD275" s="2" t="s">
        <v>949</v>
      </c>
      <c r="AE275" s="2" t="s">
        <v>950</v>
      </c>
      <c r="AF275" s="3" t="s">
        <v>462</v>
      </c>
      <c r="AH275" s="2" t="s">
        <v>1582</v>
      </c>
      <c r="AI275" s="2" t="s">
        <v>1574</v>
      </c>
      <c r="AJ275" s="2" t="s">
        <v>1575</v>
      </c>
      <c r="AK275" s="3" t="s">
        <v>337</v>
      </c>
      <c r="AN275" t="str">
        <f t="shared" si="4"/>
        <v>3676002</v>
      </c>
      <c r="AO275" s="2" t="s">
        <v>2539</v>
      </c>
      <c r="AP275" s="2" t="s">
        <v>2532</v>
      </c>
      <c r="AQ275" s="2" t="s">
        <v>2533</v>
      </c>
      <c r="AR275" s="3" t="s">
        <v>337</v>
      </c>
      <c r="AV275" t="s">
        <v>5281</v>
      </c>
      <c r="AW275" t="s">
        <v>5274</v>
      </c>
      <c r="AX275" t="s">
        <v>5275</v>
      </c>
      <c r="AY275" t="s">
        <v>1644</v>
      </c>
      <c r="AZ275">
        <v>0</v>
      </c>
      <c r="BC275" t="s">
        <v>7344</v>
      </c>
    </row>
    <row r="276" spans="1:55" x14ac:dyDescent="0.25">
      <c r="A276">
        <v>3049</v>
      </c>
      <c r="B276">
        <v>3499132</v>
      </c>
      <c r="C276" t="s">
        <v>204</v>
      </c>
      <c r="D276">
        <v>3499138</v>
      </c>
      <c r="E276" t="s">
        <v>205</v>
      </c>
      <c r="F276" t="s">
        <v>31</v>
      </c>
      <c r="G276" t="s">
        <v>31</v>
      </c>
      <c r="H276" t="s">
        <v>33</v>
      </c>
      <c r="I276" t="s">
        <v>34</v>
      </c>
      <c r="K276">
        <v>0</v>
      </c>
      <c r="L276">
        <v>0</v>
      </c>
      <c r="M276">
        <v>3499132</v>
      </c>
      <c r="N276" t="s">
        <v>204</v>
      </c>
      <c r="Q276">
        <v>2690776</v>
      </c>
      <c r="R276" t="s">
        <v>8071</v>
      </c>
      <c r="AC276" s="2" t="s">
        <v>826</v>
      </c>
      <c r="AD276" s="2" t="s">
        <v>817</v>
      </c>
      <c r="AE276" s="2" t="s">
        <v>818</v>
      </c>
      <c r="AF276" s="3"/>
      <c r="AH276" s="2" t="s">
        <v>1853</v>
      </c>
      <c r="AI276" s="2" t="s">
        <v>1845</v>
      </c>
      <c r="AJ276" s="2" t="s">
        <v>1846</v>
      </c>
      <c r="AK276" s="3" t="s">
        <v>337</v>
      </c>
      <c r="AN276" t="str">
        <f t="shared" si="4"/>
        <v>3686080</v>
      </c>
      <c r="AO276" s="2" t="s">
        <v>4650</v>
      </c>
      <c r="AP276" s="2" t="s">
        <v>4642</v>
      </c>
      <c r="AQ276" s="2" t="s">
        <v>4643</v>
      </c>
      <c r="AR276" s="3" t="s">
        <v>675</v>
      </c>
      <c r="AV276" t="s">
        <v>6123</v>
      </c>
      <c r="AW276" t="s">
        <v>6117</v>
      </c>
      <c r="AX276" t="s">
        <v>6118</v>
      </c>
      <c r="AY276" t="s">
        <v>372</v>
      </c>
      <c r="AZ276">
        <v>1</v>
      </c>
      <c r="BC276" t="s">
        <v>7709</v>
      </c>
    </row>
    <row r="277" spans="1:55" x14ac:dyDescent="0.25">
      <c r="A277">
        <v>3192</v>
      </c>
      <c r="B277">
        <v>3389647</v>
      </c>
      <c r="C277" t="s">
        <v>8187</v>
      </c>
      <c r="D277">
        <v>3389735</v>
      </c>
      <c r="E277" t="s">
        <v>8189</v>
      </c>
      <c r="F277" t="s">
        <v>31</v>
      </c>
      <c r="G277" t="s">
        <v>31</v>
      </c>
      <c r="H277" t="s">
        <v>33</v>
      </c>
      <c r="I277" t="s">
        <v>34</v>
      </c>
      <c r="K277">
        <v>0</v>
      </c>
      <c r="L277">
        <v>0</v>
      </c>
      <c r="M277">
        <v>3389647</v>
      </c>
      <c r="N277" t="s">
        <v>8187</v>
      </c>
      <c r="Q277">
        <v>3077168</v>
      </c>
      <c r="R277" t="s">
        <v>6810</v>
      </c>
      <c r="AC277" s="2" t="s">
        <v>570</v>
      </c>
      <c r="AD277" s="2" t="s">
        <v>563</v>
      </c>
      <c r="AE277" s="2" t="s">
        <v>564</v>
      </c>
      <c r="AF277" s="3"/>
      <c r="AH277" s="2" t="s">
        <v>3341</v>
      </c>
      <c r="AI277" s="2" t="s">
        <v>3333</v>
      </c>
      <c r="AJ277" s="2" t="s">
        <v>3334</v>
      </c>
      <c r="AK277" s="3" t="s">
        <v>337</v>
      </c>
      <c r="AN277" t="str">
        <f t="shared" si="4"/>
        <v>3696057</v>
      </c>
      <c r="AO277" s="2" t="s">
        <v>3243</v>
      </c>
      <c r="AP277" s="2" t="s">
        <v>3236</v>
      </c>
      <c r="AQ277" s="2" t="s">
        <v>3237</v>
      </c>
      <c r="AR277" s="3" t="s">
        <v>1506</v>
      </c>
      <c r="AV277" t="s">
        <v>5177</v>
      </c>
      <c r="AW277" t="s">
        <v>5173</v>
      </c>
      <c r="AX277" t="s">
        <v>5174</v>
      </c>
      <c r="AY277" t="s">
        <v>5179</v>
      </c>
      <c r="AZ277">
        <v>0</v>
      </c>
      <c r="BC277" t="s">
        <v>187</v>
      </c>
    </row>
    <row r="278" spans="1:55" x14ac:dyDescent="0.25">
      <c r="A278">
        <v>3288</v>
      </c>
      <c r="B278">
        <v>3304853</v>
      </c>
      <c r="C278" t="s">
        <v>8204</v>
      </c>
      <c r="D278" t="s">
        <v>8205</v>
      </c>
      <c r="E278" t="s">
        <v>8206</v>
      </c>
      <c r="F278" t="s">
        <v>31</v>
      </c>
      <c r="G278" t="s">
        <v>31</v>
      </c>
      <c r="H278" t="s">
        <v>33</v>
      </c>
      <c r="I278" t="s">
        <v>71</v>
      </c>
      <c r="K278">
        <v>0</v>
      </c>
      <c r="L278">
        <v>0</v>
      </c>
      <c r="M278">
        <v>3304853</v>
      </c>
      <c r="N278" t="s">
        <v>8204</v>
      </c>
      <c r="Q278">
        <v>2659521</v>
      </c>
      <c r="R278" t="s">
        <v>2604</v>
      </c>
      <c r="AC278" s="2" t="s">
        <v>956</v>
      </c>
      <c r="AD278" s="2" t="s">
        <v>949</v>
      </c>
      <c r="AE278" s="2" t="s">
        <v>950</v>
      </c>
      <c r="AF278" s="3" t="s">
        <v>453</v>
      </c>
      <c r="AH278" s="2" t="s">
        <v>3293</v>
      </c>
      <c r="AI278" s="2" t="s">
        <v>3287</v>
      </c>
      <c r="AJ278" s="2" t="s">
        <v>3288</v>
      </c>
      <c r="AK278" s="3" t="s">
        <v>337</v>
      </c>
      <c r="AN278" t="str">
        <f t="shared" si="4"/>
        <v/>
      </c>
      <c r="AO278" s="2" t="s">
        <v>3243</v>
      </c>
      <c r="AP278" s="2" t="s">
        <v>3236</v>
      </c>
      <c r="AQ278" s="2" t="s">
        <v>3237</v>
      </c>
      <c r="AR278" s="3" t="s">
        <v>1506</v>
      </c>
      <c r="AV278" t="s">
        <v>1388</v>
      </c>
      <c r="AW278" t="s">
        <v>1380</v>
      </c>
      <c r="AX278" t="s">
        <v>1381</v>
      </c>
      <c r="AY278" t="s">
        <v>1390</v>
      </c>
      <c r="AZ278">
        <v>0</v>
      </c>
      <c r="BC278" t="s">
        <v>6737</v>
      </c>
    </row>
    <row r="279" spans="1:55" x14ac:dyDescent="0.25">
      <c r="A279">
        <v>3336</v>
      </c>
      <c r="B279">
        <v>2558612</v>
      </c>
      <c r="C279" t="s">
        <v>869</v>
      </c>
      <c r="D279">
        <v>2558709</v>
      </c>
      <c r="E279" t="s">
        <v>6872</v>
      </c>
      <c r="F279" t="s">
        <v>31</v>
      </c>
      <c r="G279" t="s">
        <v>31</v>
      </c>
      <c r="H279" t="s">
        <v>33</v>
      </c>
      <c r="I279" t="s">
        <v>34</v>
      </c>
      <c r="K279">
        <v>1</v>
      </c>
      <c r="L279">
        <v>1</v>
      </c>
      <c r="M279">
        <v>2558612</v>
      </c>
      <c r="N279" t="s">
        <v>869</v>
      </c>
      <c r="Q279">
        <v>2346625</v>
      </c>
      <c r="R279" t="s">
        <v>6816</v>
      </c>
      <c r="AC279" s="2" t="s">
        <v>486</v>
      </c>
      <c r="AD279" s="2" t="s">
        <v>477</v>
      </c>
      <c r="AE279" s="2" t="s">
        <v>478</v>
      </c>
      <c r="AF279" s="3"/>
      <c r="AH279" s="2" t="s">
        <v>518</v>
      </c>
      <c r="AI279" s="2" t="s">
        <v>509</v>
      </c>
      <c r="AJ279" s="2" t="s">
        <v>510</v>
      </c>
      <c r="AK279" s="3" t="s">
        <v>337</v>
      </c>
      <c r="AN279" t="str">
        <f t="shared" si="4"/>
        <v>3704376</v>
      </c>
      <c r="AO279" s="2" t="s">
        <v>673</v>
      </c>
      <c r="AP279" s="2" t="s">
        <v>665</v>
      </c>
      <c r="AQ279" s="2" t="s">
        <v>666</v>
      </c>
      <c r="AR279" s="3" t="s">
        <v>675</v>
      </c>
      <c r="AV279" t="s">
        <v>4732</v>
      </c>
      <c r="AW279" t="s">
        <v>4725</v>
      </c>
      <c r="AX279" t="s">
        <v>4726</v>
      </c>
      <c r="AY279" t="s">
        <v>813</v>
      </c>
      <c r="AZ279">
        <v>0</v>
      </c>
      <c r="BC279" t="s">
        <v>8155</v>
      </c>
    </row>
    <row r="280" spans="1:55" x14ac:dyDescent="0.25">
      <c r="A280">
        <v>3481</v>
      </c>
      <c r="B280">
        <v>3543539</v>
      </c>
      <c r="C280" t="s">
        <v>313</v>
      </c>
      <c r="D280">
        <v>3543567</v>
      </c>
      <c r="E280" t="s">
        <v>8235</v>
      </c>
      <c r="F280" t="s">
        <v>31</v>
      </c>
      <c r="G280" t="s">
        <v>31</v>
      </c>
      <c r="H280" t="s">
        <v>33</v>
      </c>
      <c r="I280" t="s">
        <v>34</v>
      </c>
      <c r="K280">
        <v>1</v>
      </c>
      <c r="L280">
        <v>1</v>
      </c>
      <c r="M280">
        <v>3543539</v>
      </c>
      <c r="N280" t="s">
        <v>313</v>
      </c>
      <c r="Q280">
        <v>3970214</v>
      </c>
      <c r="R280" t="s">
        <v>8091</v>
      </c>
      <c r="AC280" s="2" t="s">
        <v>1452</v>
      </c>
      <c r="AD280" s="2" t="s">
        <v>1445</v>
      </c>
      <c r="AE280" s="2" t="s">
        <v>1446</v>
      </c>
      <c r="AF280" s="3"/>
      <c r="AH280" s="2" t="s">
        <v>323</v>
      </c>
      <c r="AI280" s="2" t="s">
        <v>312</v>
      </c>
      <c r="AJ280" s="2" t="s">
        <v>313</v>
      </c>
      <c r="AK280" s="3" t="s">
        <v>337</v>
      </c>
      <c r="AN280" t="str">
        <f t="shared" si="4"/>
        <v>3708366</v>
      </c>
      <c r="AO280" s="2" t="s">
        <v>5687</v>
      </c>
      <c r="AP280" s="2" t="s">
        <v>5683</v>
      </c>
      <c r="AQ280" s="2" t="s">
        <v>5684</v>
      </c>
      <c r="AR280" s="3" t="s">
        <v>5689</v>
      </c>
      <c r="AV280" t="s">
        <v>5484</v>
      </c>
      <c r="AW280" t="s">
        <v>5477</v>
      </c>
      <c r="AX280" t="s">
        <v>5478</v>
      </c>
      <c r="AY280" t="s">
        <v>453</v>
      </c>
      <c r="AZ280">
        <v>0</v>
      </c>
      <c r="BC280" t="s">
        <v>1210</v>
      </c>
    </row>
    <row r="281" spans="1:55" x14ac:dyDescent="0.25">
      <c r="A281">
        <v>3662</v>
      </c>
      <c r="B281">
        <v>2325274</v>
      </c>
      <c r="C281" t="s">
        <v>8253</v>
      </c>
      <c r="D281" t="s">
        <v>8254</v>
      </c>
      <c r="E281" t="s">
        <v>8255</v>
      </c>
      <c r="F281" t="s">
        <v>31</v>
      </c>
      <c r="G281" t="s">
        <v>31</v>
      </c>
      <c r="H281" t="s">
        <v>33</v>
      </c>
      <c r="I281" t="s">
        <v>71</v>
      </c>
      <c r="K281">
        <v>0</v>
      </c>
      <c r="L281">
        <v>0</v>
      </c>
      <c r="M281">
        <v>2325274</v>
      </c>
      <c r="N281" t="s">
        <v>8253</v>
      </c>
      <c r="Q281">
        <v>3484060</v>
      </c>
      <c r="R281" t="s">
        <v>6822</v>
      </c>
      <c r="AC281" s="2" t="s">
        <v>425</v>
      </c>
      <c r="AD281" s="2" t="s">
        <v>419</v>
      </c>
      <c r="AE281" s="2" t="s">
        <v>420</v>
      </c>
      <c r="AF281" s="3"/>
      <c r="AH281" s="2" t="s">
        <v>2840</v>
      </c>
      <c r="AI281" s="2" t="s">
        <v>2833</v>
      </c>
      <c r="AJ281" s="2" t="s">
        <v>2834</v>
      </c>
      <c r="AK281" s="3" t="s">
        <v>337</v>
      </c>
      <c r="AN281" t="str">
        <f t="shared" si="4"/>
        <v>3708874</v>
      </c>
      <c r="AO281" s="2" t="s">
        <v>3120</v>
      </c>
      <c r="AP281" s="2" t="s">
        <v>3111</v>
      </c>
      <c r="AQ281" s="2" t="s">
        <v>3112</v>
      </c>
      <c r="AR281" s="3" t="s">
        <v>475</v>
      </c>
      <c r="AV281" t="s">
        <v>3472</v>
      </c>
      <c r="AW281" t="s">
        <v>3466</v>
      </c>
      <c r="AX281" t="s">
        <v>3467</v>
      </c>
      <c r="AY281" t="s">
        <v>2036</v>
      </c>
      <c r="AZ281">
        <v>0</v>
      </c>
      <c r="BC281" t="s">
        <v>313</v>
      </c>
    </row>
    <row r="282" spans="1:55" x14ac:dyDescent="0.25">
      <c r="A282">
        <v>3895</v>
      </c>
      <c r="B282">
        <v>3219215</v>
      </c>
      <c r="C282" t="s">
        <v>8276</v>
      </c>
      <c r="D282">
        <v>3219230</v>
      </c>
      <c r="E282" t="s">
        <v>8278</v>
      </c>
      <c r="F282" t="s">
        <v>31</v>
      </c>
      <c r="G282" t="s">
        <v>32</v>
      </c>
      <c r="H282" t="s">
        <v>33</v>
      </c>
      <c r="I282" t="s">
        <v>34</v>
      </c>
      <c r="J282" t="s">
        <v>35</v>
      </c>
      <c r="K282">
        <v>0</v>
      </c>
      <c r="L282">
        <v>0</v>
      </c>
      <c r="M282">
        <v>3219215</v>
      </c>
      <c r="N282" t="s">
        <v>8276</v>
      </c>
      <c r="Q282">
        <v>3011838</v>
      </c>
      <c r="R282" t="s">
        <v>8110</v>
      </c>
      <c r="AC282" s="2" t="s">
        <v>3363</v>
      </c>
      <c r="AD282" s="2" t="s">
        <v>3358</v>
      </c>
      <c r="AE282" s="2" t="s">
        <v>3359</v>
      </c>
      <c r="AF282" s="3"/>
      <c r="AH282" s="2" t="s">
        <v>3671</v>
      </c>
      <c r="AI282" s="2" t="s">
        <v>3664</v>
      </c>
      <c r="AJ282" s="2" t="s">
        <v>3665</v>
      </c>
      <c r="AK282" s="3" t="s">
        <v>337</v>
      </c>
      <c r="AN282" t="str">
        <f t="shared" si="4"/>
        <v>3708919</v>
      </c>
      <c r="AO282" s="2" t="s">
        <v>5451</v>
      </c>
      <c r="AP282" s="2" t="s">
        <v>5443</v>
      </c>
      <c r="AQ282" s="2" t="s">
        <v>5444</v>
      </c>
      <c r="AR282" s="3" t="s">
        <v>675</v>
      </c>
      <c r="AV282" t="s">
        <v>4461</v>
      </c>
      <c r="AW282" t="s">
        <v>4454</v>
      </c>
      <c r="AX282" t="s">
        <v>265</v>
      </c>
      <c r="AY282" t="s">
        <v>675</v>
      </c>
      <c r="AZ282">
        <v>1</v>
      </c>
      <c r="BC282" t="s">
        <v>7197</v>
      </c>
    </row>
    <row r="283" spans="1:55" x14ac:dyDescent="0.25">
      <c r="A283">
        <v>4049</v>
      </c>
      <c r="B283">
        <v>2438938</v>
      </c>
      <c r="C283" t="s">
        <v>8291</v>
      </c>
      <c r="D283">
        <v>2438953</v>
      </c>
      <c r="E283" t="s">
        <v>8293</v>
      </c>
      <c r="F283" t="s">
        <v>31</v>
      </c>
      <c r="G283" t="s">
        <v>31</v>
      </c>
      <c r="H283" t="s">
        <v>33</v>
      </c>
      <c r="I283" t="s">
        <v>34</v>
      </c>
      <c r="K283">
        <v>0</v>
      </c>
      <c r="L283">
        <v>0</v>
      </c>
      <c r="M283">
        <v>2438938</v>
      </c>
      <c r="N283" t="s">
        <v>8291</v>
      </c>
      <c r="Q283">
        <v>2427791</v>
      </c>
      <c r="R283" t="s">
        <v>6829</v>
      </c>
      <c r="AC283" s="2" t="s">
        <v>2024</v>
      </c>
      <c r="AD283" s="2" t="s">
        <v>2018</v>
      </c>
      <c r="AE283" s="2" t="s">
        <v>2019</v>
      </c>
      <c r="AF283" s="3"/>
      <c r="AH283" s="2" t="s">
        <v>1966</v>
      </c>
      <c r="AI283" s="2" t="s">
        <v>1958</v>
      </c>
      <c r="AJ283" s="2" t="s">
        <v>1959</v>
      </c>
      <c r="AK283" s="3" t="s">
        <v>337</v>
      </c>
      <c r="AN283" t="str">
        <f t="shared" si="4"/>
        <v>3709590</v>
      </c>
      <c r="AO283" s="2" t="s">
        <v>3300</v>
      </c>
      <c r="AP283" s="2" t="s">
        <v>3295</v>
      </c>
      <c r="AQ283" s="2" t="s">
        <v>3296</v>
      </c>
      <c r="AR283" s="3" t="s">
        <v>462</v>
      </c>
      <c r="AV283" t="s">
        <v>5316</v>
      </c>
      <c r="AW283" t="s">
        <v>5310</v>
      </c>
      <c r="AX283" t="s">
        <v>5311</v>
      </c>
      <c r="AY283" t="s">
        <v>813</v>
      </c>
      <c r="AZ283">
        <v>0</v>
      </c>
      <c r="BC283" t="s">
        <v>173</v>
      </c>
    </row>
    <row r="284" spans="1:55" x14ac:dyDescent="0.25">
      <c r="A284">
        <v>68</v>
      </c>
      <c r="B284">
        <v>3873699</v>
      </c>
      <c r="C284" t="s">
        <v>57</v>
      </c>
      <c r="D284">
        <v>3873715</v>
      </c>
      <c r="E284" t="s">
        <v>59</v>
      </c>
      <c r="F284" t="s">
        <v>31</v>
      </c>
      <c r="G284" t="s">
        <v>32</v>
      </c>
      <c r="H284" t="s">
        <v>64</v>
      </c>
      <c r="I284" t="s">
        <v>65</v>
      </c>
      <c r="J284" t="s">
        <v>45</v>
      </c>
      <c r="K284">
        <v>0</v>
      </c>
      <c r="L284">
        <v>0</v>
      </c>
      <c r="M284">
        <v>3873699</v>
      </c>
      <c r="N284" t="s">
        <v>57</v>
      </c>
      <c r="Q284">
        <v>3499132</v>
      </c>
      <c r="R284" t="s">
        <v>204</v>
      </c>
      <c r="AC284" s="2" t="s">
        <v>4413</v>
      </c>
      <c r="AD284" s="2" t="s">
        <v>4406</v>
      </c>
      <c r="AE284" s="2" t="s">
        <v>4407</v>
      </c>
      <c r="AF284" s="3" t="s">
        <v>801</v>
      </c>
      <c r="AH284" s="2" t="s">
        <v>3551</v>
      </c>
      <c r="AI284" s="2" t="s">
        <v>3333</v>
      </c>
      <c r="AJ284" s="2" t="s">
        <v>3334</v>
      </c>
      <c r="AK284" s="3" t="s">
        <v>337</v>
      </c>
      <c r="AN284" t="str">
        <f t="shared" si="4"/>
        <v>3719718</v>
      </c>
      <c r="AO284" s="2" t="s">
        <v>4279</v>
      </c>
      <c r="AP284" s="2" t="s">
        <v>4272</v>
      </c>
      <c r="AQ284" s="2" t="s">
        <v>4273</v>
      </c>
      <c r="AR284" s="3" t="s">
        <v>459</v>
      </c>
      <c r="AV284" t="s">
        <v>1582</v>
      </c>
      <c r="AW284" t="s">
        <v>1574</v>
      </c>
      <c r="AX284" t="s">
        <v>1575</v>
      </c>
      <c r="AY284" t="s">
        <v>337</v>
      </c>
      <c r="AZ284">
        <v>0</v>
      </c>
      <c r="BC284" t="s">
        <v>3943</v>
      </c>
    </row>
    <row r="285" spans="1:55" x14ac:dyDescent="0.25">
      <c r="A285">
        <v>390</v>
      </c>
      <c r="B285">
        <v>3339261</v>
      </c>
      <c r="C285" t="s">
        <v>1569</v>
      </c>
      <c r="D285" t="s">
        <v>6280</v>
      </c>
      <c r="E285" t="s">
        <v>6281</v>
      </c>
      <c r="F285" t="s">
        <v>31</v>
      </c>
      <c r="G285" t="s">
        <v>32</v>
      </c>
      <c r="H285" t="s">
        <v>64</v>
      </c>
      <c r="I285" t="s">
        <v>157</v>
      </c>
      <c r="J285" t="s">
        <v>45</v>
      </c>
      <c r="K285">
        <v>1</v>
      </c>
      <c r="L285">
        <v>1</v>
      </c>
      <c r="M285">
        <v>3339261</v>
      </c>
      <c r="N285" t="s">
        <v>1569</v>
      </c>
      <c r="Q285">
        <v>3389647</v>
      </c>
      <c r="R285" t="s">
        <v>8187</v>
      </c>
      <c r="AC285" s="2" t="s">
        <v>486</v>
      </c>
      <c r="AD285" s="2" t="s">
        <v>477</v>
      </c>
      <c r="AE285" s="2" t="s">
        <v>478</v>
      </c>
      <c r="AF285" s="3"/>
      <c r="AH285" s="2" t="s">
        <v>3004</v>
      </c>
      <c r="AI285" s="2" t="s">
        <v>2997</v>
      </c>
      <c r="AJ285" s="2" t="s">
        <v>2998</v>
      </c>
      <c r="AK285" s="3" t="s">
        <v>337</v>
      </c>
      <c r="AN285" t="str">
        <f t="shared" si="4"/>
        <v>3728147</v>
      </c>
      <c r="AO285" s="2" t="s">
        <v>5413</v>
      </c>
      <c r="AP285" s="2" t="s">
        <v>5406</v>
      </c>
      <c r="AQ285" s="2" t="s">
        <v>5407</v>
      </c>
      <c r="AR285" s="3" t="s">
        <v>1506</v>
      </c>
      <c r="BC285" t="s">
        <v>7669</v>
      </c>
    </row>
    <row r="286" spans="1:55" x14ac:dyDescent="0.25">
      <c r="A286">
        <v>525</v>
      </c>
      <c r="B286">
        <v>3203990</v>
      </c>
      <c r="C286" t="s">
        <v>7125</v>
      </c>
      <c r="D286">
        <v>3203993</v>
      </c>
      <c r="E286" t="s">
        <v>7127</v>
      </c>
      <c r="F286" t="s">
        <v>31</v>
      </c>
      <c r="G286" t="s">
        <v>32</v>
      </c>
      <c r="H286" t="s">
        <v>64</v>
      </c>
      <c r="I286" t="s">
        <v>157</v>
      </c>
      <c r="J286" t="s">
        <v>45</v>
      </c>
      <c r="K286">
        <v>0</v>
      </c>
      <c r="L286">
        <v>0</v>
      </c>
      <c r="M286">
        <v>3203990</v>
      </c>
      <c r="N286" t="s">
        <v>7125</v>
      </c>
      <c r="Q286">
        <v>3304853</v>
      </c>
      <c r="R286" t="s">
        <v>8204</v>
      </c>
      <c r="AC286" s="2" t="s">
        <v>5843</v>
      </c>
      <c r="AD286" s="2" t="s">
        <v>5836</v>
      </c>
      <c r="AE286" s="2" t="s">
        <v>5837</v>
      </c>
      <c r="AF286" s="3" t="s">
        <v>462</v>
      </c>
      <c r="AH286" s="2" t="s">
        <v>3736</v>
      </c>
      <c r="AI286" s="2" t="s">
        <v>3729</v>
      </c>
      <c r="AJ286" s="2" t="s">
        <v>3730</v>
      </c>
      <c r="AK286" s="3" t="s">
        <v>337</v>
      </c>
      <c r="AN286" t="str">
        <f t="shared" si="4"/>
        <v>3728637</v>
      </c>
      <c r="AO286" s="2" t="s">
        <v>2791</v>
      </c>
      <c r="AP286" s="2" t="s">
        <v>2784</v>
      </c>
      <c r="AQ286" s="2" t="s">
        <v>2785</v>
      </c>
      <c r="AR286" s="3" t="s">
        <v>801</v>
      </c>
      <c r="BC286" t="s">
        <v>6202</v>
      </c>
    </row>
    <row r="287" spans="1:55" x14ac:dyDescent="0.25">
      <c r="A287">
        <v>540</v>
      </c>
      <c r="B287">
        <v>3406179</v>
      </c>
      <c r="C287" t="s">
        <v>6333</v>
      </c>
      <c r="D287">
        <v>3406186</v>
      </c>
      <c r="E287" t="s">
        <v>6335</v>
      </c>
      <c r="F287" t="s">
        <v>31</v>
      </c>
      <c r="G287" t="s">
        <v>32</v>
      </c>
      <c r="H287" t="s">
        <v>64</v>
      </c>
      <c r="I287" t="s">
        <v>157</v>
      </c>
      <c r="J287" t="s">
        <v>45</v>
      </c>
      <c r="K287">
        <v>0</v>
      </c>
      <c r="L287">
        <v>0</v>
      </c>
      <c r="M287">
        <v>3406179</v>
      </c>
      <c r="N287" t="s">
        <v>6333</v>
      </c>
      <c r="Q287">
        <v>2558612</v>
      </c>
      <c r="R287" t="s">
        <v>869</v>
      </c>
      <c r="AC287" s="2" t="s">
        <v>4579</v>
      </c>
      <c r="AD287" s="2" t="s">
        <v>4572</v>
      </c>
      <c r="AE287" s="2" t="s">
        <v>4573</v>
      </c>
      <c r="AF287" s="3" t="s">
        <v>453</v>
      </c>
      <c r="AH287" s="2" t="s">
        <v>2075</v>
      </c>
      <c r="AI287" s="2" t="s">
        <v>2067</v>
      </c>
      <c r="AJ287" s="2" t="s">
        <v>2068</v>
      </c>
      <c r="AK287" s="3" t="s">
        <v>337</v>
      </c>
      <c r="AN287" t="str">
        <f t="shared" si="4"/>
        <v>3735151</v>
      </c>
      <c r="AO287" s="2" t="s">
        <v>1071</v>
      </c>
      <c r="AP287" s="2" t="s">
        <v>1066</v>
      </c>
      <c r="AQ287" s="2" t="s">
        <v>1067</v>
      </c>
      <c r="AR287" s="3" t="s">
        <v>2036</v>
      </c>
      <c r="BC287" t="s">
        <v>6548</v>
      </c>
    </row>
    <row r="288" spans="1:55" x14ac:dyDescent="0.25">
      <c r="A288">
        <v>546</v>
      </c>
      <c r="B288">
        <v>2535927</v>
      </c>
      <c r="C288" t="s">
        <v>7137</v>
      </c>
      <c r="D288">
        <v>2535932</v>
      </c>
      <c r="E288" t="s">
        <v>7138</v>
      </c>
      <c r="F288" t="s">
        <v>31</v>
      </c>
      <c r="G288" t="s">
        <v>32</v>
      </c>
      <c r="H288" t="s">
        <v>64</v>
      </c>
      <c r="I288" t="s">
        <v>65</v>
      </c>
      <c r="J288" t="s">
        <v>45</v>
      </c>
      <c r="K288">
        <v>0</v>
      </c>
      <c r="L288">
        <v>0</v>
      </c>
      <c r="M288">
        <v>2535927</v>
      </c>
      <c r="N288" t="s">
        <v>7137</v>
      </c>
      <c r="Q288">
        <v>3543539</v>
      </c>
      <c r="R288" t="s">
        <v>313</v>
      </c>
      <c r="AC288" s="2" t="s">
        <v>5039</v>
      </c>
      <c r="AD288" s="2" t="s">
        <v>5032</v>
      </c>
      <c r="AE288" s="2" t="s">
        <v>5033</v>
      </c>
      <c r="AF288" s="3" t="s">
        <v>1506</v>
      </c>
      <c r="AH288" s="2" t="s">
        <v>2539</v>
      </c>
      <c r="AI288" s="2" t="s">
        <v>2532</v>
      </c>
      <c r="AJ288" s="2" t="s">
        <v>2533</v>
      </c>
      <c r="AK288" s="3" t="s">
        <v>337</v>
      </c>
      <c r="AN288" t="str">
        <f t="shared" si="4"/>
        <v>3748767</v>
      </c>
      <c r="AO288" s="2" t="s">
        <v>3845</v>
      </c>
      <c r="AP288" s="2" t="s">
        <v>3839</v>
      </c>
      <c r="AQ288" s="2" t="s">
        <v>3840</v>
      </c>
      <c r="AR288" s="3" t="s">
        <v>462</v>
      </c>
      <c r="BC288" t="s">
        <v>6420</v>
      </c>
    </row>
    <row r="289" spans="1:55" x14ac:dyDescent="0.25">
      <c r="A289">
        <v>548</v>
      </c>
      <c r="B289">
        <v>2502842</v>
      </c>
      <c r="C289" t="s">
        <v>7142</v>
      </c>
      <c r="D289" t="s">
        <v>7143</v>
      </c>
      <c r="E289" t="s">
        <v>7144</v>
      </c>
      <c r="F289" t="s">
        <v>31</v>
      </c>
      <c r="G289" t="s">
        <v>32</v>
      </c>
      <c r="H289" t="s">
        <v>64</v>
      </c>
      <c r="I289" t="s">
        <v>157</v>
      </c>
      <c r="J289" t="s">
        <v>45</v>
      </c>
      <c r="K289">
        <v>0</v>
      </c>
      <c r="L289">
        <v>0</v>
      </c>
      <c r="M289">
        <v>2502842</v>
      </c>
      <c r="N289" t="s">
        <v>7142</v>
      </c>
      <c r="Q289">
        <v>2325274</v>
      </c>
      <c r="R289" t="s">
        <v>8253</v>
      </c>
      <c r="AC289" s="2" t="s">
        <v>4683</v>
      </c>
      <c r="AD289" s="2" t="s">
        <v>4676</v>
      </c>
      <c r="AE289" s="2" t="s">
        <v>4677</v>
      </c>
      <c r="AF289" s="3"/>
      <c r="AH289" s="2" t="s">
        <v>3703</v>
      </c>
      <c r="AI289" s="2" t="s">
        <v>3696</v>
      </c>
      <c r="AJ289" s="2" t="s">
        <v>3697</v>
      </c>
      <c r="AK289" s="3" t="s">
        <v>675</v>
      </c>
      <c r="AN289" t="str">
        <f t="shared" si="4"/>
        <v>3758317</v>
      </c>
      <c r="AO289" s="2" t="s">
        <v>5572</v>
      </c>
      <c r="AP289" s="2" t="s">
        <v>5568</v>
      </c>
      <c r="AQ289" s="2" t="s">
        <v>5569</v>
      </c>
      <c r="AR289" s="3" t="s">
        <v>2124</v>
      </c>
      <c r="BC289" t="s">
        <v>225</v>
      </c>
    </row>
    <row r="290" spans="1:55" x14ac:dyDescent="0.25">
      <c r="A290">
        <v>573</v>
      </c>
      <c r="B290">
        <v>3836705</v>
      </c>
      <c r="C290" t="s">
        <v>5033</v>
      </c>
      <c r="D290" t="s">
        <v>7163</v>
      </c>
      <c r="E290" t="s">
        <v>7165</v>
      </c>
      <c r="F290" t="s">
        <v>31</v>
      </c>
      <c r="G290" t="s">
        <v>32</v>
      </c>
      <c r="H290" t="s">
        <v>64</v>
      </c>
      <c r="I290" t="s">
        <v>116</v>
      </c>
      <c r="J290" t="s">
        <v>45</v>
      </c>
      <c r="K290">
        <v>1</v>
      </c>
      <c r="L290">
        <v>1</v>
      </c>
      <c r="M290">
        <v>3836705</v>
      </c>
      <c r="N290" t="s">
        <v>5033</v>
      </c>
      <c r="Q290">
        <v>3219215</v>
      </c>
      <c r="R290" t="s">
        <v>8276</v>
      </c>
      <c r="AC290" s="2" t="s">
        <v>6087</v>
      </c>
      <c r="AD290" s="2" t="s">
        <v>6079</v>
      </c>
      <c r="AE290" s="2" t="s">
        <v>6080</v>
      </c>
      <c r="AF290" s="3" t="s">
        <v>1193</v>
      </c>
      <c r="AH290" s="2" t="s">
        <v>673</v>
      </c>
      <c r="AI290" s="2" t="s">
        <v>665</v>
      </c>
      <c r="AJ290" s="2" t="s">
        <v>666</v>
      </c>
      <c r="AK290" s="3" t="s">
        <v>675</v>
      </c>
      <c r="AN290" t="str">
        <f t="shared" si="4"/>
        <v/>
      </c>
      <c r="AO290" s="2" t="s">
        <v>5572</v>
      </c>
      <c r="AP290" s="2" t="s">
        <v>5568</v>
      </c>
      <c r="AQ290" s="2" t="s">
        <v>5569</v>
      </c>
      <c r="AR290" s="3" t="s">
        <v>675</v>
      </c>
      <c r="BC290" t="s">
        <v>7370</v>
      </c>
    </row>
    <row r="291" spans="1:55" x14ac:dyDescent="0.25">
      <c r="A291">
        <v>582</v>
      </c>
      <c r="B291">
        <v>3202528</v>
      </c>
      <c r="C291" t="s">
        <v>7170</v>
      </c>
      <c r="D291">
        <v>3202532</v>
      </c>
      <c r="E291" t="s">
        <v>7171</v>
      </c>
      <c r="F291" t="s">
        <v>31</v>
      </c>
      <c r="G291" t="s">
        <v>32</v>
      </c>
      <c r="H291" t="s">
        <v>64</v>
      </c>
      <c r="I291" t="s">
        <v>157</v>
      </c>
      <c r="J291" t="s">
        <v>45</v>
      </c>
      <c r="K291">
        <v>0</v>
      </c>
      <c r="L291">
        <v>0</v>
      </c>
      <c r="M291">
        <v>3202528</v>
      </c>
      <c r="N291" t="s">
        <v>7170</v>
      </c>
      <c r="Q291">
        <v>2438938</v>
      </c>
      <c r="R291" t="s">
        <v>8291</v>
      </c>
      <c r="AC291" s="2" t="s">
        <v>570</v>
      </c>
      <c r="AD291" s="2" t="s">
        <v>563</v>
      </c>
      <c r="AE291" s="2" t="s">
        <v>564</v>
      </c>
      <c r="AF291" s="3"/>
      <c r="AH291" s="2" t="s">
        <v>354</v>
      </c>
      <c r="AI291" s="2" t="s">
        <v>347</v>
      </c>
      <c r="AJ291" s="2" t="s">
        <v>109</v>
      </c>
      <c r="AK291" s="3" t="s">
        <v>675</v>
      </c>
      <c r="AN291" t="str">
        <f t="shared" si="4"/>
        <v>3762519</v>
      </c>
      <c r="AO291" s="2" t="s">
        <v>594</v>
      </c>
      <c r="AP291" s="2" t="s">
        <v>586</v>
      </c>
      <c r="AQ291" s="2" t="s">
        <v>587</v>
      </c>
      <c r="AR291" s="3" t="s">
        <v>597</v>
      </c>
      <c r="BC291" t="s">
        <v>7222</v>
      </c>
    </row>
    <row r="292" spans="1:55" x14ac:dyDescent="0.25">
      <c r="A292">
        <v>608</v>
      </c>
      <c r="B292">
        <v>3665936</v>
      </c>
      <c r="C292" t="s">
        <v>7189</v>
      </c>
      <c r="D292">
        <v>3665945</v>
      </c>
      <c r="E292" t="s">
        <v>7190</v>
      </c>
      <c r="F292" t="s">
        <v>31</v>
      </c>
      <c r="G292" t="s">
        <v>32</v>
      </c>
      <c r="H292" t="s">
        <v>64</v>
      </c>
      <c r="I292" t="s">
        <v>65</v>
      </c>
      <c r="J292" t="s">
        <v>45</v>
      </c>
      <c r="K292">
        <v>0</v>
      </c>
      <c r="L292">
        <v>0</v>
      </c>
      <c r="M292">
        <v>3665936</v>
      </c>
      <c r="N292" t="s">
        <v>7189</v>
      </c>
      <c r="Q292">
        <v>3873699</v>
      </c>
      <c r="R292" t="s">
        <v>57</v>
      </c>
      <c r="AC292" s="2" t="s">
        <v>5854</v>
      </c>
      <c r="AD292" s="2" t="s">
        <v>5850</v>
      </c>
      <c r="AE292" s="2" t="s">
        <v>5851</v>
      </c>
      <c r="AF292" s="3"/>
      <c r="AH292" s="2" t="s">
        <v>6115</v>
      </c>
      <c r="AI292" s="2" t="s">
        <v>6108</v>
      </c>
      <c r="AJ292" s="2" t="s">
        <v>6109</v>
      </c>
      <c r="AK292" s="3" t="s">
        <v>675</v>
      </c>
      <c r="AN292" t="str">
        <f t="shared" si="4"/>
        <v>3768791</v>
      </c>
      <c r="AO292" s="2" t="s">
        <v>529</v>
      </c>
      <c r="AP292" s="2" t="s">
        <v>521</v>
      </c>
      <c r="AQ292" s="2" t="s">
        <v>522</v>
      </c>
      <c r="AR292" s="3" t="s">
        <v>395</v>
      </c>
      <c r="BC292" t="s">
        <v>7713</v>
      </c>
    </row>
    <row r="293" spans="1:55" x14ac:dyDescent="0.25">
      <c r="A293">
        <v>688</v>
      </c>
      <c r="B293">
        <v>4017694</v>
      </c>
      <c r="C293" t="s">
        <v>7227</v>
      </c>
      <c r="D293">
        <v>4017703</v>
      </c>
      <c r="E293" t="s">
        <v>7229</v>
      </c>
      <c r="F293" t="s">
        <v>31</v>
      </c>
      <c r="G293" t="s">
        <v>32</v>
      </c>
      <c r="H293" t="s">
        <v>64</v>
      </c>
      <c r="I293" t="s">
        <v>157</v>
      </c>
      <c r="J293" t="s">
        <v>45</v>
      </c>
      <c r="K293">
        <v>0</v>
      </c>
      <c r="L293">
        <v>0</v>
      </c>
      <c r="M293">
        <v>4017694</v>
      </c>
      <c r="N293" t="s">
        <v>7227</v>
      </c>
      <c r="Q293">
        <v>3339261</v>
      </c>
      <c r="R293" t="s">
        <v>1569</v>
      </c>
      <c r="AC293" s="2" t="s">
        <v>4819</v>
      </c>
      <c r="AD293" s="2" t="s">
        <v>4814</v>
      </c>
      <c r="AE293" s="2" t="s">
        <v>4815</v>
      </c>
      <c r="AF293" s="3"/>
      <c r="AH293" s="2" t="s">
        <v>570</v>
      </c>
      <c r="AI293" s="2" t="s">
        <v>563</v>
      </c>
      <c r="AJ293" s="2" t="s">
        <v>564</v>
      </c>
      <c r="AK293" s="3" t="s">
        <v>675</v>
      </c>
      <c r="AN293" t="str">
        <f t="shared" si="4"/>
        <v>3777470</v>
      </c>
      <c r="AO293" s="2" t="s">
        <v>4289</v>
      </c>
      <c r="AP293" s="2" t="s">
        <v>4281</v>
      </c>
      <c r="AQ293" s="2" t="s">
        <v>4282</v>
      </c>
      <c r="AR293" s="3" t="s">
        <v>395</v>
      </c>
      <c r="BC293" t="s">
        <v>178</v>
      </c>
    </row>
    <row r="294" spans="1:55" x14ac:dyDescent="0.25">
      <c r="A294">
        <v>808</v>
      </c>
      <c r="B294">
        <v>2570291</v>
      </c>
      <c r="C294" t="s">
        <v>6415</v>
      </c>
      <c r="D294">
        <v>2570298</v>
      </c>
      <c r="E294" t="s">
        <v>6416</v>
      </c>
      <c r="F294" t="s">
        <v>31</v>
      </c>
      <c r="G294" t="s">
        <v>32</v>
      </c>
      <c r="H294" t="s">
        <v>64</v>
      </c>
      <c r="I294" t="s">
        <v>65</v>
      </c>
      <c r="J294" t="s">
        <v>45</v>
      </c>
      <c r="K294">
        <v>0</v>
      </c>
      <c r="L294">
        <v>0</v>
      </c>
      <c r="M294">
        <v>2570291</v>
      </c>
      <c r="N294" t="s">
        <v>6415</v>
      </c>
      <c r="Q294">
        <v>3203990</v>
      </c>
      <c r="R294" t="s">
        <v>7125</v>
      </c>
      <c r="AC294" s="2" t="s">
        <v>3217</v>
      </c>
      <c r="AD294" s="2" t="s">
        <v>3209</v>
      </c>
      <c r="AE294" s="2" t="s">
        <v>3210</v>
      </c>
      <c r="AF294" s="3" t="s">
        <v>3219</v>
      </c>
      <c r="AH294" s="2" t="s">
        <v>3787</v>
      </c>
      <c r="AI294" s="2" t="s">
        <v>3781</v>
      </c>
      <c r="AJ294" s="2" t="s">
        <v>3782</v>
      </c>
      <c r="AK294" s="3" t="s">
        <v>675</v>
      </c>
      <c r="AN294" t="str">
        <f t="shared" si="4"/>
        <v>3778372</v>
      </c>
      <c r="AO294" s="2" t="s">
        <v>1535</v>
      </c>
      <c r="AP294" s="2" t="s">
        <v>1528</v>
      </c>
      <c r="AQ294" s="2" t="s">
        <v>1529</v>
      </c>
      <c r="AR294" s="3" t="s">
        <v>675</v>
      </c>
      <c r="BC294" t="s">
        <v>6992</v>
      </c>
    </row>
    <row r="295" spans="1:55" x14ac:dyDescent="0.25">
      <c r="A295">
        <v>877</v>
      </c>
      <c r="B295">
        <v>3130294</v>
      </c>
      <c r="C295" t="s">
        <v>6446</v>
      </c>
      <c r="D295">
        <v>3130307</v>
      </c>
      <c r="E295" t="s">
        <v>6447</v>
      </c>
      <c r="F295" t="s">
        <v>31</v>
      </c>
      <c r="G295" t="s">
        <v>32</v>
      </c>
      <c r="H295" t="s">
        <v>64</v>
      </c>
      <c r="I295" t="s">
        <v>157</v>
      </c>
      <c r="J295" t="s">
        <v>45</v>
      </c>
      <c r="K295">
        <v>0</v>
      </c>
      <c r="L295">
        <v>0</v>
      </c>
      <c r="M295">
        <v>3130294</v>
      </c>
      <c r="N295" t="s">
        <v>6446</v>
      </c>
      <c r="Q295">
        <v>3406179</v>
      </c>
      <c r="R295" t="s">
        <v>6333</v>
      </c>
      <c r="AC295" s="2" t="s">
        <v>3736</v>
      </c>
      <c r="AD295" s="2" t="s">
        <v>3729</v>
      </c>
      <c r="AE295" s="2" t="s">
        <v>3730</v>
      </c>
      <c r="AF295" s="3" t="s">
        <v>337</v>
      </c>
      <c r="AH295" s="2" t="s">
        <v>1535</v>
      </c>
      <c r="AI295" s="2" t="s">
        <v>1528</v>
      </c>
      <c r="AJ295" s="2" t="s">
        <v>1529</v>
      </c>
      <c r="AK295" s="3" t="s">
        <v>675</v>
      </c>
      <c r="AN295" t="str">
        <f t="shared" si="4"/>
        <v>3779817</v>
      </c>
      <c r="AO295" s="2" t="s">
        <v>3872</v>
      </c>
      <c r="AP295" s="2" t="s">
        <v>3865</v>
      </c>
      <c r="AQ295" s="2" t="s">
        <v>3866</v>
      </c>
      <c r="AR295" s="3" t="s">
        <v>675</v>
      </c>
      <c r="BC295" t="s">
        <v>6520</v>
      </c>
    </row>
    <row r="296" spans="1:55" x14ac:dyDescent="0.25">
      <c r="A296">
        <v>903</v>
      </c>
      <c r="B296">
        <v>3971367</v>
      </c>
      <c r="C296" t="s">
        <v>7331</v>
      </c>
      <c r="D296">
        <v>3971368</v>
      </c>
      <c r="E296" t="s">
        <v>7333</v>
      </c>
      <c r="F296" t="s">
        <v>31</v>
      </c>
      <c r="G296" t="s">
        <v>32</v>
      </c>
      <c r="H296" t="s">
        <v>64</v>
      </c>
      <c r="I296" t="s">
        <v>157</v>
      </c>
      <c r="J296" t="s">
        <v>45</v>
      </c>
      <c r="K296">
        <v>0</v>
      </c>
      <c r="L296">
        <v>0</v>
      </c>
      <c r="M296">
        <v>3971367</v>
      </c>
      <c r="N296" t="s">
        <v>7331</v>
      </c>
      <c r="Q296">
        <v>2535927</v>
      </c>
      <c r="R296" t="s">
        <v>7137</v>
      </c>
      <c r="AC296" s="2" t="s">
        <v>3703</v>
      </c>
      <c r="AD296" s="2" t="s">
        <v>3696</v>
      </c>
      <c r="AE296" s="2" t="s">
        <v>3697</v>
      </c>
      <c r="AF296" s="3"/>
      <c r="AH296" s="2" t="s">
        <v>2730</v>
      </c>
      <c r="AI296" s="2" t="s">
        <v>2724</v>
      </c>
      <c r="AJ296" s="2" t="s">
        <v>2725</v>
      </c>
      <c r="AK296" s="3" t="s">
        <v>675</v>
      </c>
      <c r="AN296" t="str">
        <f t="shared" si="4"/>
        <v>3781531</v>
      </c>
      <c r="AO296" s="2" t="s">
        <v>4404</v>
      </c>
      <c r="AP296" s="2" t="s">
        <v>4396</v>
      </c>
      <c r="AQ296" s="2" t="s">
        <v>4397</v>
      </c>
      <c r="AR296" s="3" t="s">
        <v>395</v>
      </c>
      <c r="BC296" t="s">
        <v>4026</v>
      </c>
    </row>
    <row r="297" spans="1:55" x14ac:dyDescent="0.25">
      <c r="A297">
        <v>922</v>
      </c>
      <c r="B297">
        <v>2414958</v>
      </c>
      <c r="C297" t="s">
        <v>2377</v>
      </c>
      <c r="D297">
        <v>2414968</v>
      </c>
      <c r="E297" t="s">
        <v>6466</v>
      </c>
      <c r="F297" t="s">
        <v>31</v>
      </c>
      <c r="G297" t="s">
        <v>32</v>
      </c>
      <c r="H297" t="s">
        <v>64</v>
      </c>
      <c r="I297" t="s">
        <v>157</v>
      </c>
      <c r="J297" t="s">
        <v>45</v>
      </c>
      <c r="K297">
        <v>1</v>
      </c>
      <c r="L297">
        <v>0</v>
      </c>
      <c r="M297">
        <v>2414958</v>
      </c>
      <c r="N297" t="s">
        <v>2377</v>
      </c>
      <c r="Q297">
        <v>2502842</v>
      </c>
      <c r="R297" t="s">
        <v>7142</v>
      </c>
      <c r="AC297" s="2" t="s">
        <v>2202</v>
      </c>
      <c r="AD297" s="2" t="s">
        <v>2194</v>
      </c>
      <c r="AE297" s="2" t="s">
        <v>2195</v>
      </c>
      <c r="AF297" s="3" t="s">
        <v>459</v>
      </c>
      <c r="AH297" s="2" t="s">
        <v>937</v>
      </c>
      <c r="AI297" s="2" t="s">
        <v>930</v>
      </c>
      <c r="AJ297" s="2" t="s">
        <v>931</v>
      </c>
      <c r="AK297" s="3" t="s">
        <v>675</v>
      </c>
      <c r="AN297" t="str">
        <f t="shared" si="4"/>
        <v/>
      </c>
      <c r="AO297" s="2" t="s">
        <v>4404</v>
      </c>
      <c r="AP297" s="2" t="s">
        <v>4396</v>
      </c>
      <c r="AQ297" s="2" t="s">
        <v>4397</v>
      </c>
      <c r="AR297" s="3" t="s">
        <v>395</v>
      </c>
      <c r="BC297" t="s">
        <v>7366</v>
      </c>
    </row>
    <row r="298" spans="1:55" x14ac:dyDescent="0.25">
      <c r="A298">
        <v>948</v>
      </c>
      <c r="B298">
        <v>2724377</v>
      </c>
      <c r="C298" t="s">
        <v>7360</v>
      </c>
      <c r="D298">
        <v>2724388</v>
      </c>
      <c r="E298" t="s">
        <v>7362</v>
      </c>
      <c r="F298" t="s">
        <v>31</v>
      </c>
      <c r="G298" t="s">
        <v>32</v>
      </c>
      <c r="H298" t="s">
        <v>64</v>
      </c>
      <c r="I298" t="s">
        <v>65</v>
      </c>
      <c r="J298" t="s">
        <v>45</v>
      </c>
      <c r="K298">
        <v>0</v>
      </c>
      <c r="L298">
        <v>0</v>
      </c>
      <c r="M298">
        <v>2724377</v>
      </c>
      <c r="N298" t="s">
        <v>7360</v>
      </c>
      <c r="Q298">
        <v>3836705</v>
      </c>
      <c r="R298" t="s">
        <v>5033</v>
      </c>
      <c r="AC298" s="2" t="s">
        <v>1122</v>
      </c>
      <c r="AD298" s="2" t="s">
        <v>1118</v>
      </c>
      <c r="AE298" s="2" t="s">
        <v>1119</v>
      </c>
      <c r="AF298" s="3"/>
      <c r="AH298" s="2" t="s">
        <v>1467</v>
      </c>
      <c r="AI298" s="2" t="s">
        <v>1460</v>
      </c>
      <c r="AJ298" s="2" t="s">
        <v>1461</v>
      </c>
      <c r="AK298" s="3" t="s">
        <v>675</v>
      </c>
      <c r="AN298" t="str">
        <f t="shared" si="4"/>
        <v>3784840</v>
      </c>
      <c r="AO298" s="2" t="s">
        <v>3671</v>
      </c>
      <c r="AP298" s="2" t="s">
        <v>3664</v>
      </c>
      <c r="AQ298" s="2" t="s">
        <v>3665</v>
      </c>
      <c r="AR298" s="3" t="s">
        <v>506</v>
      </c>
      <c r="BC298" t="s">
        <v>7892</v>
      </c>
    </row>
    <row r="299" spans="1:55" x14ac:dyDescent="0.25">
      <c r="A299">
        <v>1000</v>
      </c>
      <c r="B299">
        <v>2603320</v>
      </c>
      <c r="C299" t="s">
        <v>7380</v>
      </c>
      <c r="D299">
        <v>2603325</v>
      </c>
      <c r="E299" t="s">
        <v>7381</v>
      </c>
      <c r="F299" t="s">
        <v>31</v>
      </c>
      <c r="G299" t="s">
        <v>32</v>
      </c>
      <c r="H299" t="s">
        <v>64</v>
      </c>
      <c r="I299" t="s">
        <v>65</v>
      </c>
      <c r="J299" t="s">
        <v>45</v>
      </c>
      <c r="K299">
        <v>0</v>
      </c>
      <c r="L299">
        <v>0</v>
      </c>
      <c r="M299">
        <v>2603320</v>
      </c>
      <c r="N299" t="s">
        <v>7380</v>
      </c>
      <c r="Q299">
        <v>3202528</v>
      </c>
      <c r="R299" t="s">
        <v>7170</v>
      </c>
      <c r="AC299" s="2" t="s">
        <v>4762</v>
      </c>
      <c r="AD299" s="2" t="s">
        <v>4755</v>
      </c>
      <c r="AE299" s="2" t="s">
        <v>4756</v>
      </c>
      <c r="AF299" s="3"/>
      <c r="AH299" s="2" t="s">
        <v>5039</v>
      </c>
      <c r="AI299" s="2" t="s">
        <v>5032</v>
      </c>
      <c r="AJ299" s="2" t="s">
        <v>5033</v>
      </c>
      <c r="AK299" s="3" t="s">
        <v>675</v>
      </c>
      <c r="AN299" t="str">
        <f t="shared" si="4"/>
        <v/>
      </c>
      <c r="AO299" s="2" t="s">
        <v>3671</v>
      </c>
      <c r="AP299" s="2" t="s">
        <v>3664</v>
      </c>
      <c r="AQ299" s="2" t="s">
        <v>3665</v>
      </c>
      <c r="AR299" s="3" t="s">
        <v>337</v>
      </c>
      <c r="BC299" t="s">
        <v>7469</v>
      </c>
    </row>
    <row r="300" spans="1:55" x14ac:dyDescent="0.25">
      <c r="A300">
        <v>1083</v>
      </c>
      <c r="B300">
        <v>3292561</v>
      </c>
      <c r="C300" t="s">
        <v>207</v>
      </c>
      <c r="D300">
        <v>3292565</v>
      </c>
      <c r="E300" t="s">
        <v>208</v>
      </c>
      <c r="F300" t="s">
        <v>31</v>
      </c>
      <c r="G300" t="s">
        <v>32</v>
      </c>
      <c r="H300" t="s">
        <v>64</v>
      </c>
      <c r="I300" t="s">
        <v>157</v>
      </c>
      <c r="J300" t="s">
        <v>45</v>
      </c>
      <c r="K300">
        <v>0</v>
      </c>
      <c r="L300">
        <v>0</v>
      </c>
      <c r="M300">
        <v>3292561</v>
      </c>
      <c r="N300" t="s">
        <v>207</v>
      </c>
      <c r="Q300">
        <v>3665936</v>
      </c>
      <c r="R300" t="s">
        <v>7189</v>
      </c>
      <c r="AC300" s="2" t="s">
        <v>1853</v>
      </c>
      <c r="AD300" s="2" t="s">
        <v>1845</v>
      </c>
      <c r="AE300" s="2" t="s">
        <v>1846</v>
      </c>
      <c r="AF300" s="3"/>
      <c r="AH300" s="2" t="s">
        <v>570</v>
      </c>
      <c r="AI300" s="2" t="s">
        <v>563</v>
      </c>
      <c r="AJ300" s="2" t="s">
        <v>564</v>
      </c>
      <c r="AK300" s="3" t="s">
        <v>675</v>
      </c>
      <c r="AN300" t="str">
        <f t="shared" si="4"/>
        <v>3801943</v>
      </c>
      <c r="AO300" s="2" t="s">
        <v>5177</v>
      </c>
      <c r="AP300" s="2" t="s">
        <v>5173</v>
      </c>
      <c r="AQ300" s="2" t="s">
        <v>5174</v>
      </c>
      <c r="AR300" s="3" t="s">
        <v>5179</v>
      </c>
      <c r="BC300" t="s">
        <v>6343</v>
      </c>
    </row>
    <row r="301" spans="1:55" x14ac:dyDescent="0.25">
      <c r="A301">
        <v>1267</v>
      </c>
      <c r="B301">
        <v>2620985</v>
      </c>
      <c r="C301" t="s">
        <v>7496</v>
      </c>
      <c r="D301">
        <v>2620992</v>
      </c>
      <c r="E301" t="s">
        <v>7497</v>
      </c>
      <c r="F301" t="s">
        <v>31</v>
      </c>
      <c r="G301" t="s">
        <v>32</v>
      </c>
      <c r="H301" t="s">
        <v>64</v>
      </c>
      <c r="I301" t="s">
        <v>65</v>
      </c>
      <c r="J301" t="s">
        <v>45</v>
      </c>
      <c r="K301">
        <v>0</v>
      </c>
      <c r="L301">
        <v>0</v>
      </c>
      <c r="M301">
        <v>2620985</v>
      </c>
      <c r="N301" t="s">
        <v>7496</v>
      </c>
      <c r="Q301">
        <v>4017694</v>
      </c>
      <c r="R301" t="s">
        <v>7227</v>
      </c>
      <c r="AC301" s="2" t="s">
        <v>6028</v>
      </c>
      <c r="AD301" s="2" t="s">
        <v>6023</v>
      </c>
      <c r="AE301" s="2" t="s">
        <v>6024</v>
      </c>
      <c r="AF301" s="3"/>
      <c r="AH301" s="2" t="s">
        <v>4650</v>
      </c>
      <c r="AI301" s="2" t="s">
        <v>4642</v>
      </c>
      <c r="AJ301" s="2" t="s">
        <v>4643</v>
      </c>
      <c r="AK301" s="3" t="s">
        <v>675</v>
      </c>
      <c r="AN301" t="str">
        <f t="shared" si="4"/>
        <v>3808854</v>
      </c>
      <c r="AO301" s="2" t="s">
        <v>727</v>
      </c>
      <c r="AP301" s="2" t="s">
        <v>721</v>
      </c>
      <c r="AQ301" s="2" t="s">
        <v>722</v>
      </c>
      <c r="AR301" s="3" t="s">
        <v>395</v>
      </c>
      <c r="BC301" t="s">
        <v>7439</v>
      </c>
    </row>
    <row r="302" spans="1:55" x14ac:dyDescent="0.25">
      <c r="A302">
        <v>1283</v>
      </c>
      <c r="B302">
        <v>3952703</v>
      </c>
      <c r="C302" t="s">
        <v>7509</v>
      </c>
      <c r="D302">
        <v>3952709</v>
      </c>
      <c r="E302" t="s">
        <v>7510</v>
      </c>
      <c r="F302" t="s">
        <v>31</v>
      </c>
      <c r="G302" t="s">
        <v>32</v>
      </c>
      <c r="H302" t="s">
        <v>64</v>
      </c>
      <c r="I302" t="s">
        <v>157</v>
      </c>
      <c r="J302" t="s">
        <v>45</v>
      </c>
      <c r="K302">
        <v>0</v>
      </c>
      <c r="L302">
        <v>0</v>
      </c>
      <c r="M302">
        <v>3952703</v>
      </c>
      <c r="N302" t="s">
        <v>7509</v>
      </c>
      <c r="Q302">
        <v>2570291</v>
      </c>
      <c r="R302" t="s">
        <v>6415</v>
      </c>
      <c r="AC302" s="2" t="s">
        <v>3159</v>
      </c>
      <c r="AD302" s="2" t="s">
        <v>3152</v>
      </c>
      <c r="AE302" s="2" t="s">
        <v>3153</v>
      </c>
      <c r="AF302" s="3"/>
      <c r="AH302" s="2" t="s">
        <v>3326</v>
      </c>
      <c r="AI302" s="2" t="s">
        <v>3320</v>
      </c>
      <c r="AJ302" s="2" t="s">
        <v>3321</v>
      </c>
      <c r="AK302" s="3" t="s">
        <v>675</v>
      </c>
      <c r="AN302" t="str">
        <f t="shared" si="4"/>
        <v>3815097</v>
      </c>
      <c r="AO302" s="2" t="s">
        <v>5095</v>
      </c>
      <c r="AP302" s="2" t="s">
        <v>5088</v>
      </c>
      <c r="AQ302" s="2" t="s">
        <v>5089</v>
      </c>
      <c r="AR302" s="3" t="s">
        <v>1506</v>
      </c>
      <c r="BC302" t="s">
        <v>6557</v>
      </c>
    </row>
    <row r="303" spans="1:55" x14ac:dyDescent="0.25">
      <c r="A303">
        <v>1317</v>
      </c>
      <c r="B303">
        <v>3010200</v>
      </c>
      <c r="C303" t="s">
        <v>7541</v>
      </c>
      <c r="D303">
        <v>3010207</v>
      </c>
      <c r="E303" t="s">
        <v>7542</v>
      </c>
      <c r="F303" t="s">
        <v>31</v>
      </c>
      <c r="G303" t="s">
        <v>32</v>
      </c>
      <c r="H303" t="s">
        <v>64</v>
      </c>
      <c r="I303" t="s">
        <v>157</v>
      </c>
      <c r="J303" t="s">
        <v>45</v>
      </c>
      <c r="K303">
        <v>0</v>
      </c>
      <c r="L303">
        <v>0</v>
      </c>
      <c r="M303">
        <v>3010200</v>
      </c>
      <c r="N303" t="s">
        <v>7541</v>
      </c>
      <c r="Q303">
        <v>3130294</v>
      </c>
      <c r="R303" t="s">
        <v>6446</v>
      </c>
      <c r="AC303" s="2" t="s">
        <v>763</v>
      </c>
      <c r="AD303" s="2" t="s">
        <v>754</v>
      </c>
      <c r="AE303" s="2" t="s">
        <v>755</v>
      </c>
      <c r="AF303" s="3" t="s">
        <v>337</v>
      </c>
      <c r="AH303" s="2" t="s">
        <v>4717</v>
      </c>
      <c r="AI303" s="2" t="s">
        <v>4710</v>
      </c>
      <c r="AJ303" s="2" t="s">
        <v>4711</v>
      </c>
      <c r="AK303" s="3" t="s">
        <v>675</v>
      </c>
      <c r="AN303" t="str">
        <f t="shared" si="4"/>
        <v>3816509</v>
      </c>
      <c r="AO303" s="2" t="s">
        <v>5997</v>
      </c>
      <c r="AP303" s="2" t="s">
        <v>5990</v>
      </c>
      <c r="AQ303" s="2" t="s">
        <v>5991</v>
      </c>
      <c r="AR303" s="3" t="s">
        <v>5999</v>
      </c>
      <c r="BC303" t="s">
        <v>215</v>
      </c>
    </row>
    <row r="304" spans="1:55" x14ac:dyDescent="0.25">
      <c r="A304">
        <v>1366</v>
      </c>
      <c r="B304">
        <v>2335172</v>
      </c>
      <c r="C304" t="s">
        <v>268</v>
      </c>
      <c r="D304">
        <v>2335180</v>
      </c>
      <c r="E304" t="s">
        <v>269</v>
      </c>
      <c r="F304" t="s">
        <v>31</v>
      </c>
      <c r="G304" t="s">
        <v>32</v>
      </c>
      <c r="H304" t="s">
        <v>64</v>
      </c>
      <c r="I304" t="s">
        <v>157</v>
      </c>
      <c r="J304" t="s">
        <v>45</v>
      </c>
      <c r="K304">
        <v>0</v>
      </c>
      <c r="L304">
        <v>0</v>
      </c>
      <c r="M304">
        <v>2335172</v>
      </c>
      <c r="N304" t="s">
        <v>268</v>
      </c>
      <c r="Q304">
        <v>3971367</v>
      </c>
      <c r="R304" t="s">
        <v>7331</v>
      </c>
      <c r="AC304" s="2" t="s">
        <v>3778</v>
      </c>
      <c r="AD304" s="2" t="s">
        <v>3772</v>
      </c>
      <c r="AE304" s="2" t="s">
        <v>3773</v>
      </c>
      <c r="AF304" s="3" t="s">
        <v>675</v>
      </c>
      <c r="AH304" s="2" t="s">
        <v>3778</v>
      </c>
      <c r="AI304" s="2" t="s">
        <v>3772</v>
      </c>
      <c r="AJ304" s="2" t="s">
        <v>3773</v>
      </c>
      <c r="AK304" s="3" t="s">
        <v>675</v>
      </c>
      <c r="AN304" t="str">
        <f t="shared" si="4"/>
        <v>3816664</v>
      </c>
      <c r="AO304" s="2" t="s">
        <v>4732</v>
      </c>
      <c r="AP304" s="2" t="s">
        <v>4725</v>
      </c>
      <c r="AQ304" s="2" t="s">
        <v>4726</v>
      </c>
      <c r="AR304" s="3" t="s">
        <v>813</v>
      </c>
      <c r="BC304" t="s">
        <v>261</v>
      </c>
    </row>
    <row r="305" spans="1:55" x14ac:dyDescent="0.25">
      <c r="A305">
        <v>1419</v>
      </c>
      <c r="B305">
        <v>3859888</v>
      </c>
      <c r="C305" t="s">
        <v>7577</v>
      </c>
      <c r="D305">
        <v>3859889</v>
      </c>
      <c r="E305" t="s">
        <v>7578</v>
      </c>
      <c r="F305" t="s">
        <v>31</v>
      </c>
      <c r="G305" t="s">
        <v>32</v>
      </c>
      <c r="H305" t="s">
        <v>64</v>
      </c>
      <c r="I305" t="s">
        <v>65</v>
      </c>
      <c r="J305" t="s">
        <v>45</v>
      </c>
      <c r="K305">
        <v>0</v>
      </c>
      <c r="L305">
        <v>0</v>
      </c>
      <c r="M305">
        <v>3859888</v>
      </c>
      <c r="N305" t="s">
        <v>7577</v>
      </c>
      <c r="Q305">
        <v>2414958</v>
      </c>
      <c r="R305" t="s">
        <v>2377</v>
      </c>
      <c r="AC305" s="2" t="s">
        <v>5816</v>
      </c>
      <c r="AD305" s="2" t="s">
        <v>5808</v>
      </c>
      <c r="AE305" s="2" t="s">
        <v>5809</v>
      </c>
      <c r="AF305" s="3" t="s">
        <v>395</v>
      </c>
      <c r="AH305" s="2" t="s">
        <v>323</v>
      </c>
      <c r="AI305" s="2" t="s">
        <v>312</v>
      </c>
      <c r="AJ305" s="2" t="s">
        <v>313</v>
      </c>
      <c r="AK305" s="3" t="s">
        <v>675</v>
      </c>
      <c r="AN305" t="str">
        <f t="shared" si="4"/>
        <v>3822122</v>
      </c>
      <c r="AO305" s="2" t="s">
        <v>3270</v>
      </c>
      <c r="AP305" s="2" t="s">
        <v>3262</v>
      </c>
      <c r="AQ305" s="2" t="s">
        <v>3263</v>
      </c>
      <c r="AR305" s="3" t="s">
        <v>801</v>
      </c>
      <c r="BC305" t="s">
        <v>7181</v>
      </c>
    </row>
    <row r="306" spans="1:55" x14ac:dyDescent="0.25">
      <c r="A306">
        <v>1527</v>
      </c>
      <c r="B306">
        <v>3857811</v>
      </c>
      <c r="C306" t="s">
        <v>7622</v>
      </c>
      <c r="D306">
        <v>3857817</v>
      </c>
      <c r="E306" t="s">
        <v>7623</v>
      </c>
      <c r="F306" t="s">
        <v>31</v>
      </c>
      <c r="G306" t="s">
        <v>32</v>
      </c>
      <c r="H306" t="s">
        <v>64</v>
      </c>
      <c r="I306" t="s">
        <v>157</v>
      </c>
      <c r="J306" t="s">
        <v>45</v>
      </c>
      <c r="K306">
        <v>0</v>
      </c>
      <c r="L306">
        <v>0</v>
      </c>
      <c r="M306">
        <v>3857811</v>
      </c>
      <c r="N306" t="s">
        <v>7622</v>
      </c>
      <c r="Q306">
        <v>2724377</v>
      </c>
      <c r="R306" t="s">
        <v>7360</v>
      </c>
      <c r="AC306" s="2" t="s">
        <v>5053</v>
      </c>
      <c r="AD306" s="2" t="s">
        <v>5046</v>
      </c>
      <c r="AE306" s="2" t="s">
        <v>5047</v>
      </c>
      <c r="AF306" s="3" t="s">
        <v>395</v>
      </c>
      <c r="AH306" s="2" t="s">
        <v>4480</v>
      </c>
      <c r="AI306" s="2" t="s">
        <v>4474</v>
      </c>
      <c r="AJ306" s="2" t="s">
        <v>4475</v>
      </c>
      <c r="AK306" s="3" t="s">
        <v>675</v>
      </c>
      <c r="AN306" t="str">
        <f t="shared" si="4"/>
        <v>3831620</v>
      </c>
      <c r="AO306" s="2" t="s">
        <v>5484</v>
      </c>
      <c r="AP306" s="2" t="s">
        <v>5477</v>
      </c>
      <c r="AQ306" s="2" t="s">
        <v>5478</v>
      </c>
      <c r="AR306" s="3" t="s">
        <v>453</v>
      </c>
      <c r="BC306" t="s">
        <v>7822</v>
      </c>
    </row>
    <row r="307" spans="1:55" x14ac:dyDescent="0.25">
      <c r="A307">
        <v>1551</v>
      </c>
      <c r="B307">
        <v>2677200</v>
      </c>
      <c r="C307" t="s">
        <v>7638</v>
      </c>
      <c r="D307">
        <v>2677206</v>
      </c>
      <c r="E307" t="s">
        <v>7639</v>
      </c>
      <c r="F307" t="s">
        <v>31</v>
      </c>
      <c r="G307" t="s">
        <v>32</v>
      </c>
      <c r="H307" t="s">
        <v>64</v>
      </c>
      <c r="I307" t="s">
        <v>65</v>
      </c>
      <c r="J307" t="s">
        <v>45</v>
      </c>
      <c r="K307">
        <v>0</v>
      </c>
      <c r="L307">
        <v>0</v>
      </c>
      <c r="M307">
        <v>2677200</v>
      </c>
      <c r="N307" t="s">
        <v>7638</v>
      </c>
      <c r="Q307">
        <v>2603320</v>
      </c>
      <c r="R307" t="s">
        <v>7380</v>
      </c>
      <c r="AC307" s="2" t="s">
        <v>3931</v>
      </c>
      <c r="AD307" s="2" t="s">
        <v>3924</v>
      </c>
      <c r="AE307" s="2" t="s">
        <v>3925</v>
      </c>
      <c r="AF307" s="3"/>
      <c r="AH307" s="2" t="s">
        <v>696</v>
      </c>
      <c r="AI307" s="2" t="s">
        <v>688</v>
      </c>
      <c r="AJ307" s="2" t="s">
        <v>689</v>
      </c>
      <c r="AK307" s="3" t="s">
        <v>675</v>
      </c>
      <c r="AN307" t="str">
        <f t="shared" si="4"/>
        <v>3833620</v>
      </c>
      <c r="AO307" s="2" t="s">
        <v>1760</v>
      </c>
      <c r="AP307" s="2" t="s">
        <v>1752</v>
      </c>
      <c r="AQ307" s="2" t="s">
        <v>1753</v>
      </c>
      <c r="AR307" s="3" t="s">
        <v>2036</v>
      </c>
      <c r="BC307" t="s">
        <v>53</v>
      </c>
    </row>
    <row r="308" spans="1:55" x14ac:dyDescent="0.25">
      <c r="A308">
        <v>1692</v>
      </c>
      <c r="B308">
        <v>2925724</v>
      </c>
      <c r="C308" t="s">
        <v>7697</v>
      </c>
      <c r="D308" t="s">
        <v>7698</v>
      </c>
      <c r="E308" t="s">
        <v>7699</v>
      </c>
      <c r="F308" t="s">
        <v>31</v>
      </c>
      <c r="G308" t="s">
        <v>32</v>
      </c>
      <c r="H308" t="s">
        <v>64</v>
      </c>
      <c r="I308" t="s">
        <v>157</v>
      </c>
      <c r="J308" t="s">
        <v>45</v>
      </c>
      <c r="K308">
        <v>0</v>
      </c>
      <c r="L308">
        <v>0</v>
      </c>
      <c r="M308">
        <v>2925724</v>
      </c>
      <c r="N308" t="s">
        <v>7697</v>
      </c>
      <c r="Q308">
        <v>3292561</v>
      </c>
      <c r="R308" t="s">
        <v>207</v>
      </c>
      <c r="AC308" s="2" t="s">
        <v>2192</v>
      </c>
      <c r="AD308" s="2" t="s">
        <v>2188</v>
      </c>
      <c r="AE308" s="2" t="s">
        <v>2189</v>
      </c>
      <c r="AF308" s="3"/>
      <c r="AH308" s="2" t="s">
        <v>5623</v>
      </c>
      <c r="AI308" s="2" t="s">
        <v>5616</v>
      </c>
      <c r="AJ308" s="2" t="s">
        <v>5617</v>
      </c>
      <c r="AK308" s="3" t="s">
        <v>675</v>
      </c>
      <c r="AN308" t="str">
        <f t="shared" si="4"/>
        <v/>
      </c>
      <c r="AO308" s="2" t="s">
        <v>1760</v>
      </c>
      <c r="AP308" s="2" t="s">
        <v>1752</v>
      </c>
      <c r="AQ308" s="2" t="s">
        <v>1753</v>
      </c>
      <c r="AR308" s="3" t="s">
        <v>1144</v>
      </c>
      <c r="BC308" t="s">
        <v>7631</v>
      </c>
    </row>
    <row r="309" spans="1:55" x14ac:dyDescent="0.25">
      <c r="A309">
        <v>1697</v>
      </c>
      <c r="B309">
        <v>3706617</v>
      </c>
      <c r="C309" t="s">
        <v>7709</v>
      </c>
      <c r="D309">
        <v>3706621</v>
      </c>
      <c r="E309" t="s">
        <v>7710</v>
      </c>
      <c r="F309" t="s">
        <v>31</v>
      </c>
      <c r="G309" t="s">
        <v>32</v>
      </c>
      <c r="H309" t="s">
        <v>64</v>
      </c>
      <c r="I309" t="s">
        <v>157</v>
      </c>
      <c r="J309" t="s">
        <v>45</v>
      </c>
      <c r="K309">
        <v>0</v>
      </c>
      <c r="L309">
        <v>0</v>
      </c>
      <c r="M309">
        <v>3706617</v>
      </c>
      <c r="N309" t="s">
        <v>7709</v>
      </c>
      <c r="Q309">
        <v>2620985</v>
      </c>
      <c r="R309" t="s">
        <v>7496</v>
      </c>
      <c r="AC309" s="2" t="s">
        <v>2918</v>
      </c>
      <c r="AD309" s="2" t="s">
        <v>2914</v>
      </c>
      <c r="AE309" s="2" t="s">
        <v>2915</v>
      </c>
      <c r="AF309" s="3"/>
      <c r="AH309" s="2" t="s">
        <v>5359</v>
      </c>
      <c r="AI309" s="2" t="s">
        <v>5351</v>
      </c>
      <c r="AJ309" s="2" t="s">
        <v>5352</v>
      </c>
      <c r="AK309" s="3" t="s">
        <v>675</v>
      </c>
      <c r="AN309" t="str">
        <f t="shared" si="4"/>
        <v>3836705</v>
      </c>
      <c r="AO309" s="2" t="s">
        <v>5039</v>
      </c>
      <c r="AP309" s="2" t="s">
        <v>5032</v>
      </c>
      <c r="AQ309" s="2" t="s">
        <v>5033</v>
      </c>
      <c r="AR309" s="3" t="s">
        <v>1506</v>
      </c>
      <c r="BC309" t="s">
        <v>7320</v>
      </c>
    </row>
    <row r="310" spans="1:55" x14ac:dyDescent="0.25">
      <c r="A310">
        <v>1897</v>
      </c>
      <c r="B310">
        <v>2571483</v>
      </c>
      <c r="C310" t="s">
        <v>7778</v>
      </c>
      <c r="D310">
        <v>2571485</v>
      </c>
      <c r="E310" t="s">
        <v>7627</v>
      </c>
      <c r="F310" t="s">
        <v>31</v>
      </c>
      <c r="G310" t="s">
        <v>32</v>
      </c>
      <c r="H310" t="s">
        <v>64</v>
      </c>
      <c r="I310" t="s">
        <v>65</v>
      </c>
      <c r="J310" t="s">
        <v>45</v>
      </c>
      <c r="K310">
        <v>0</v>
      </c>
      <c r="L310">
        <v>0</v>
      </c>
      <c r="M310">
        <v>2571483</v>
      </c>
      <c r="N310" t="s">
        <v>7778</v>
      </c>
      <c r="Q310">
        <v>3952703</v>
      </c>
      <c r="R310" t="s">
        <v>7509</v>
      </c>
      <c r="AC310" s="2" t="s">
        <v>1248</v>
      </c>
      <c r="AD310" s="2" t="s">
        <v>1244</v>
      </c>
      <c r="AE310" s="2" t="s">
        <v>1245</v>
      </c>
      <c r="AF310" s="3"/>
      <c r="AH310" s="2" t="s">
        <v>416</v>
      </c>
      <c r="AI310" s="2" t="s">
        <v>409</v>
      </c>
      <c r="AJ310" s="2" t="s">
        <v>410</v>
      </c>
      <c r="AK310" s="3" t="s">
        <v>675</v>
      </c>
      <c r="AN310" t="str">
        <f t="shared" si="4"/>
        <v/>
      </c>
      <c r="AO310" s="2" t="s">
        <v>5039</v>
      </c>
      <c r="AP310" s="2" t="s">
        <v>5032</v>
      </c>
      <c r="AQ310" s="2" t="s">
        <v>5033</v>
      </c>
      <c r="AR310" s="3" t="s">
        <v>337</v>
      </c>
      <c r="BC310" t="s">
        <v>7448</v>
      </c>
    </row>
    <row r="311" spans="1:55" x14ac:dyDescent="0.25">
      <c r="A311">
        <v>1924</v>
      </c>
      <c r="B311">
        <v>2413332</v>
      </c>
      <c r="C311" t="s">
        <v>7805</v>
      </c>
      <c r="D311">
        <v>2413334</v>
      </c>
      <c r="E311" t="s">
        <v>7806</v>
      </c>
      <c r="F311" t="s">
        <v>31</v>
      </c>
      <c r="G311" t="s">
        <v>32</v>
      </c>
      <c r="H311" t="s">
        <v>64</v>
      </c>
      <c r="I311" t="s">
        <v>65</v>
      </c>
      <c r="J311" t="s">
        <v>45</v>
      </c>
      <c r="K311">
        <v>0</v>
      </c>
      <c r="L311">
        <v>0</v>
      </c>
      <c r="M311">
        <v>2413332</v>
      </c>
      <c r="N311" t="s">
        <v>7805</v>
      </c>
      <c r="Q311">
        <v>3010200</v>
      </c>
      <c r="R311" t="s">
        <v>7541</v>
      </c>
      <c r="AC311" s="2" t="s">
        <v>5115</v>
      </c>
      <c r="AD311" s="2" t="s">
        <v>5108</v>
      </c>
      <c r="AE311" s="2" t="s">
        <v>5109</v>
      </c>
      <c r="AF311" s="3" t="s">
        <v>506</v>
      </c>
      <c r="AH311" s="2" t="s">
        <v>1319</v>
      </c>
      <c r="AI311" s="2" t="s">
        <v>1312</v>
      </c>
      <c r="AJ311" s="2" t="s">
        <v>1313</v>
      </c>
      <c r="AK311" s="3" t="s">
        <v>675</v>
      </c>
      <c r="AN311" t="str">
        <f t="shared" si="4"/>
        <v/>
      </c>
      <c r="AO311" s="2" t="s">
        <v>5039</v>
      </c>
      <c r="AP311" s="2" t="s">
        <v>5032</v>
      </c>
      <c r="AQ311" s="2" t="s">
        <v>5033</v>
      </c>
      <c r="AR311" s="3" t="s">
        <v>675</v>
      </c>
      <c r="BC311" t="s">
        <v>6446</v>
      </c>
    </row>
    <row r="312" spans="1:55" x14ac:dyDescent="0.25">
      <c r="A312">
        <v>1990</v>
      </c>
      <c r="B312">
        <v>4015709</v>
      </c>
      <c r="C312" t="s">
        <v>7831</v>
      </c>
      <c r="D312">
        <v>4015720</v>
      </c>
      <c r="E312" t="s">
        <v>7832</v>
      </c>
      <c r="F312" t="s">
        <v>31</v>
      </c>
      <c r="G312" t="s">
        <v>32</v>
      </c>
      <c r="H312" t="s">
        <v>64</v>
      </c>
      <c r="I312" t="s">
        <v>65</v>
      </c>
      <c r="J312" t="s">
        <v>45</v>
      </c>
      <c r="K312">
        <v>0</v>
      </c>
      <c r="L312">
        <v>0</v>
      </c>
      <c r="M312">
        <v>4015709</v>
      </c>
      <c r="N312" t="s">
        <v>7831</v>
      </c>
      <c r="Q312">
        <v>2335172</v>
      </c>
      <c r="R312" t="s">
        <v>268</v>
      </c>
      <c r="AC312" s="2" t="s">
        <v>3426</v>
      </c>
      <c r="AD312" s="2" t="s">
        <v>3422</v>
      </c>
      <c r="AE312" s="2" t="s">
        <v>3423</v>
      </c>
      <c r="AF312" s="3"/>
      <c r="AH312" s="2" t="s">
        <v>5572</v>
      </c>
      <c r="AI312" s="2" t="s">
        <v>5568</v>
      </c>
      <c r="AJ312" s="2" t="s">
        <v>5569</v>
      </c>
      <c r="AK312" s="3" t="s">
        <v>675</v>
      </c>
      <c r="AN312" t="str">
        <f t="shared" si="4"/>
        <v>3837895</v>
      </c>
      <c r="AO312" s="2" t="s">
        <v>6044</v>
      </c>
      <c r="AP312" s="2" t="s">
        <v>6037</v>
      </c>
      <c r="AQ312" s="2" t="s">
        <v>6038</v>
      </c>
      <c r="AR312" s="3" t="s">
        <v>996</v>
      </c>
      <c r="BC312" t="s">
        <v>72</v>
      </c>
    </row>
    <row r="313" spans="1:55" x14ac:dyDescent="0.25">
      <c r="A313">
        <v>1992</v>
      </c>
      <c r="B313">
        <v>3842141</v>
      </c>
      <c r="C313" t="s">
        <v>4612</v>
      </c>
      <c r="D313" t="s">
        <v>7835</v>
      </c>
      <c r="E313" t="s">
        <v>7837</v>
      </c>
      <c r="F313" t="s">
        <v>31</v>
      </c>
      <c r="G313" t="s">
        <v>32</v>
      </c>
      <c r="H313" t="s">
        <v>64</v>
      </c>
      <c r="I313" t="s">
        <v>157</v>
      </c>
      <c r="J313" t="s">
        <v>45</v>
      </c>
      <c r="K313">
        <v>1</v>
      </c>
      <c r="L313">
        <v>1</v>
      </c>
      <c r="M313">
        <v>3842141</v>
      </c>
      <c r="N313" t="s">
        <v>4612</v>
      </c>
      <c r="Q313">
        <v>3859888</v>
      </c>
      <c r="R313" t="s">
        <v>7577</v>
      </c>
      <c r="AC313" s="2" t="s">
        <v>497</v>
      </c>
      <c r="AD313" s="2" t="s">
        <v>492</v>
      </c>
      <c r="AE313" s="2" t="s">
        <v>493</v>
      </c>
      <c r="AF313" s="3"/>
      <c r="AH313" s="2" t="s">
        <v>5451</v>
      </c>
      <c r="AI313" s="2" t="s">
        <v>5443</v>
      </c>
      <c r="AJ313" s="2" t="s">
        <v>5444</v>
      </c>
      <c r="AK313" s="3" t="s">
        <v>675</v>
      </c>
      <c r="AN313" t="str">
        <f t="shared" si="4"/>
        <v>3842141</v>
      </c>
      <c r="AO313" s="2" t="s">
        <v>4619</v>
      </c>
      <c r="AP313" s="2" t="s">
        <v>4611</v>
      </c>
      <c r="AQ313" s="2" t="s">
        <v>4612</v>
      </c>
      <c r="AR313" s="3" t="s">
        <v>459</v>
      </c>
      <c r="BC313" t="s">
        <v>7796</v>
      </c>
    </row>
    <row r="314" spans="1:55" x14ac:dyDescent="0.25">
      <c r="A314">
        <v>2041</v>
      </c>
      <c r="B314">
        <v>2708855</v>
      </c>
      <c r="C314" t="s">
        <v>7856</v>
      </c>
      <c r="D314">
        <v>2708861</v>
      </c>
      <c r="E314" t="s">
        <v>7857</v>
      </c>
      <c r="F314" t="s">
        <v>31</v>
      </c>
      <c r="G314" t="s">
        <v>32</v>
      </c>
      <c r="H314" t="s">
        <v>64</v>
      </c>
      <c r="I314" t="s">
        <v>65</v>
      </c>
      <c r="J314" t="s">
        <v>45</v>
      </c>
      <c r="K314">
        <v>0</v>
      </c>
      <c r="L314">
        <v>0</v>
      </c>
      <c r="M314">
        <v>2708855</v>
      </c>
      <c r="N314" t="s">
        <v>7856</v>
      </c>
      <c r="Q314">
        <v>3857811</v>
      </c>
      <c r="R314" t="s">
        <v>7622</v>
      </c>
      <c r="AC314" s="2" t="s">
        <v>994</v>
      </c>
      <c r="AD314" s="2" t="s">
        <v>987</v>
      </c>
      <c r="AE314" s="2" t="s">
        <v>988</v>
      </c>
      <c r="AF314" s="3" t="s">
        <v>996</v>
      </c>
      <c r="AH314" s="2" t="s">
        <v>5384</v>
      </c>
      <c r="AI314" s="2" t="s">
        <v>5377</v>
      </c>
      <c r="AJ314" s="2" t="s">
        <v>5378</v>
      </c>
      <c r="AK314" s="3" t="s">
        <v>675</v>
      </c>
      <c r="AN314" t="str">
        <f t="shared" si="4"/>
        <v>3843848</v>
      </c>
      <c r="AO314" s="2" t="s">
        <v>1388</v>
      </c>
      <c r="AP314" s="2" t="s">
        <v>1380</v>
      </c>
      <c r="AQ314" s="2" t="s">
        <v>1381</v>
      </c>
      <c r="AR314" s="3" t="s">
        <v>1390</v>
      </c>
      <c r="BC314" t="s">
        <v>6864</v>
      </c>
    </row>
    <row r="315" spans="1:55" x14ac:dyDescent="0.25">
      <c r="A315">
        <v>2066</v>
      </c>
      <c r="B315">
        <v>2587937</v>
      </c>
      <c r="C315" t="s">
        <v>6743</v>
      </c>
      <c r="D315">
        <v>2587945</v>
      </c>
      <c r="E315" t="s">
        <v>6744</v>
      </c>
      <c r="F315" t="s">
        <v>31</v>
      </c>
      <c r="G315" t="s">
        <v>32</v>
      </c>
      <c r="H315" t="s">
        <v>64</v>
      </c>
      <c r="I315" t="s">
        <v>65</v>
      </c>
      <c r="J315" t="s">
        <v>45</v>
      </c>
      <c r="K315">
        <v>0</v>
      </c>
      <c r="L315">
        <v>0</v>
      </c>
      <c r="M315">
        <v>2587937</v>
      </c>
      <c r="N315" t="s">
        <v>6743</v>
      </c>
      <c r="Q315">
        <v>2677200</v>
      </c>
      <c r="R315" t="s">
        <v>7638</v>
      </c>
      <c r="AC315" s="2" t="s">
        <v>1631</v>
      </c>
      <c r="AD315" s="2" t="s">
        <v>1623</v>
      </c>
      <c r="AE315" s="2" t="s">
        <v>1624</v>
      </c>
      <c r="AF315" s="3"/>
      <c r="AH315" s="2" t="s">
        <v>1768</v>
      </c>
      <c r="AI315" s="2" t="s">
        <v>1762</v>
      </c>
      <c r="AJ315" s="2" t="s">
        <v>1763</v>
      </c>
      <c r="AK315" s="3" t="s">
        <v>675</v>
      </c>
      <c r="AN315" t="str">
        <f t="shared" si="4"/>
        <v>3845175</v>
      </c>
      <c r="AO315" s="2" t="s">
        <v>2447</v>
      </c>
      <c r="AP315" s="2" t="s">
        <v>2439</v>
      </c>
      <c r="AQ315" s="2" t="s">
        <v>2440</v>
      </c>
      <c r="AR315" s="3" t="s">
        <v>506</v>
      </c>
      <c r="BC315" t="s">
        <v>6328</v>
      </c>
    </row>
    <row r="316" spans="1:55" x14ac:dyDescent="0.25">
      <c r="A316">
        <v>2087</v>
      </c>
      <c r="B316">
        <v>3671552</v>
      </c>
      <c r="C316" t="s">
        <v>7867</v>
      </c>
      <c r="D316" t="s">
        <v>7868</v>
      </c>
      <c r="E316" t="s">
        <v>7869</v>
      </c>
      <c r="F316" t="s">
        <v>31</v>
      </c>
      <c r="G316" t="s">
        <v>32</v>
      </c>
      <c r="H316" t="s">
        <v>64</v>
      </c>
      <c r="I316" t="s">
        <v>157</v>
      </c>
      <c r="J316" t="s">
        <v>45</v>
      </c>
      <c r="K316">
        <v>0</v>
      </c>
      <c r="L316">
        <v>0</v>
      </c>
      <c r="M316">
        <v>3671552</v>
      </c>
      <c r="N316" t="s">
        <v>7867</v>
      </c>
      <c r="Q316">
        <v>2925724</v>
      </c>
      <c r="R316" t="s">
        <v>7697</v>
      </c>
      <c r="AC316" s="2" t="s">
        <v>826</v>
      </c>
      <c r="AD316" s="2" t="s">
        <v>817</v>
      </c>
      <c r="AE316" s="2" t="s">
        <v>818</v>
      </c>
      <c r="AF316" s="3"/>
      <c r="AH316" s="2" t="s">
        <v>2168</v>
      </c>
      <c r="AI316" s="2" t="s">
        <v>2164</v>
      </c>
      <c r="AJ316" s="2" t="s">
        <v>2165</v>
      </c>
      <c r="AK316" s="3" t="s">
        <v>675</v>
      </c>
      <c r="AN316" t="str">
        <f t="shared" si="4"/>
        <v>3845439</v>
      </c>
      <c r="AO316" s="2" t="s">
        <v>5668</v>
      </c>
      <c r="AP316" s="2" t="s">
        <v>5660</v>
      </c>
      <c r="AQ316" s="2" t="s">
        <v>5661</v>
      </c>
      <c r="AR316" s="3" t="s">
        <v>1193</v>
      </c>
      <c r="BC316" t="s">
        <v>7074</v>
      </c>
    </row>
    <row r="317" spans="1:55" x14ac:dyDescent="0.25">
      <c r="A317">
        <v>2160</v>
      </c>
      <c r="B317">
        <v>2651740</v>
      </c>
      <c r="C317" t="s">
        <v>7902</v>
      </c>
      <c r="D317">
        <v>2651768</v>
      </c>
      <c r="E317" t="s">
        <v>7903</v>
      </c>
      <c r="F317" t="s">
        <v>31</v>
      </c>
      <c r="G317" t="s">
        <v>32</v>
      </c>
      <c r="H317" t="s">
        <v>64</v>
      </c>
      <c r="I317" t="s">
        <v>157</v>
      </c>
      <c r="J317" t="s">
        <v>45</v>
      </c>
      <c r="K317">
        <v>0</v>
      </c>
      <c r="L317">
        <v>0</v>
      </c>
      <c r="M317">
        <v>2651740</v>
      </c>
      <c r="N317" t="s">
        <v>7902</v>
      </c>
      <c r="Q317">
        <v>3706617</v>
      </c>
      <c r="R317" t="s">
        <v>7709</v>
      </c>
      <c r="AC317" s="2" t="s">
        <v>5199</v>
      </c>
      <c r="AD317" s="2" t="s">
        <v>5194</v>
      </c>
      <c r="AE317" s="2" t="s">
        <v>5195</v>
      </c>
      <c r="AF317" s="3"/>
      <c r="AH317" s="2" t="s">
        <v>5105</v>
      </c>
      <c r="AI317" s="2" t="s">
        <v>5097</v>
      </c>
      <c r="AJ317" s="2" t="s">
        <v>5098</v>
      </c>
      <c r="AK317" s="3" t="s">
        <v>675</v>
      </c>
      <c r="AN317" t="str">
        <f t="shared" si="4"/>
        <v>3846238</v>
      </c>
      <c r="AO317" s="2" t="s">
        <v>3188</v>
      </c>
      <c r="AP317" s="2" t="s">
        <v>3182</v>
      </c>
      <c r="AQ317" s="2" t="s">
        <v>3183</v>
      </c>
      <c r="AR317" s="3" t="s">
        <v>453</v>
      </c>
      <c r="BC317" t="s">
        <v>6672</v>
      </c>
    </row>
    <row r="318" spans="1:55" x14ac:dyDescent="0.25">
      <c r="A318">
        <v>2240</v>
      </c>
      <c r="B318">
        <v>3393652</v>
      </c>
      <c r="C318" t="s">
        <v>7942</v>
      </c>
      <c r="D318">
        <v>3393656</v>
      </c>
      <c r="E318" t="s">
        <v>6194</v>
      </c>
      <c r="F318" t="s">
        <v>31</v>
      </c>
      <c r="G318" t="s">
        <v>32</v>
      </c>
      <c r="H318" t="s">
        <v>64</v>
      </c>
      <c r="I318" t="s">
        <v>157</v>
      </c>
      <c r="J318" t="s">
        <v>45</v>
      </c>
      <c r="K318">
        <v>0</v>
      </c>
      <c r="L318">
        <v>0</v>
      </c>
      <c r="M318">
        <v>3393652</v>
      </c>
      <c r="N318" t="s">
        <v>7942</v>
      </c>
      <c r="Q318">
        <v>2571483</v>
      </c>
      <c r="R318" t="s">
        <v>7778</v>
      </c>
      <c r="AC318" s="2" t="s">
        <v>6106</v>
      </c>
      <c r="AD318" s="2" t="s">
        <v>6099</v>
      </c>
      <c r="AE318" s="2" t="s">
        <v>6100</v>
      </c>
      <c r="AF318" s="3" t="s">
        <v>395</v>
      </c>
      <c r="AH318" s="2" t="s">
        <v>323</v>
      </c>
      <c r="AI318" s="2" t="s">
        <v>312</v>
      </c>
      <c r="AJ318" s="2" t="s">
        <v>313</v>
      </c>
      <c r="AK318" s="3" t="s">
        <v>675</v>
      </c>
      <c r="AN318" t="str">
        <f t="shared" si="4"/>
        <v>3847112</v>
      </c>
      <c r="AO318" s="2" t="s">
        <v>4520</v>
      </c>
      <c r="AP318" s="2" t="s">
        <v>4512</v>
      </c>
      <c r="AQ318" s="2" t="s">
        <v>4513</v>
      </c>
      <c r="AR318" s="3" t="s">
        <v>506</v>
      </c>
      <c r="BC318" t="s">
        <v>7413</v>
      </c>
    </row>
    <row r="319" spans="1:55" x14ac:dyDescent="0.25">
      <c r="A319">
        <v>2448</v>
      </c>
      <c r="B319">
        <v>3031345</v>
      </c>
      <c r="C319" t="s">
        <v>6786</v>
      </c>
      <c r="D319">
        <v>3031354</v>
      </c>
      <c r="E319" t="s">
        <v>6787</v>
      </c>
      <c r="F319" t="s">
        <v>31</v>
      </c>
      <c r="G319" t="s">
        <v>32</v>
      </c>
      <c r="H319" t="s">
        <v>64</v>
      </c>
      <c r="I319" t="s">
        <v>157</v>
      </c>
      <c r="J319" t="s">
        <v>45</v>
      </c>
      <c r="K319">
        <v>0</v>
      </c>
      <c r="L319">
        <v>0</v>
      </c>
      <c r="M319">
        <v>3031345</v>
      </c>
      <c r="N319" t="s">
        <v>6786</v>
      </c>
      <c r="Q319">
        <v>2413332</v>
      </c>
      <c r="R319" t="s">
        <v>7805</v>
      </c>
      <c r="AC319" s="2" t="s">
        <v>4609</v>
      </c>
      <c r="AD319" s="2" t="s">
        <v>4602</v>
      </c>
      <c r="AE319" s="2" t="s">
        <v>4603</v>
      </c>
      <c r="AF319" s="3"/>
      <c r="AH319" s="2" t="s">
        <v>2168</v>
      </c>
      <c r="AI319" s="2" t="s">
        <v>2164</v>
      </c>
      <c r="AJ319" s="2" t="s">
        <v>2165</v>
      </c>
      <c r="AK319" s="3" t="s">
        <v>675</v>
      </c>
      <c r="AN319" t="str">
        <f t="shared" si="4"/>
        <v>3850660</v>
      </c>
      <c r="AO319" s="2" t="s">
        <v>4849</v>
      </c>
      <c r="AP319" s="2" t="s">
        <v>4841</v>
      </c>
      <c r="AQ319" s="2" t="s">
        <v>4842</v>
      </c>
      <c r="AR319" s="3" t="s">
        <v>2036</v>
      </c>
      <c r="BC319" t="s">
        <v>573</v>
      </c>
    </row>
    <row r="320" spans="1:55" x14ac:dyDescent="0.25">
      <c r="A320">
        <v>2755</v>
      </c>
      <c r="B320">
        <v>2406722</v>
      </c>
      <c r="C320" t="s">
        <v>8087</v>
      </c>
      <c r="D320">
        <v>2406725</v>
      </c>
      <c r="E320" t="s">
        <v>8087</v>
      </c>
      <c r="F320" t="s">
        <v>31</v>
      </c>
      <c r="G320" t="s">
        <v>32</v>
      </c>
      <c r="H320" t="s">
        <v>64</v>
      </c>
      <c r="I320" t="s">
        <v>65</v>
      </c>
      <c r="J320" t="s">
        <v>45</v>
      </c>
      <c r="K320">
        <v>0</v>
      </c>
      <c r="L320">
        <v>0</v>
      </c>
      <c r="M320">
        <v>2406722</v>
      </c>
      <c r="N320" t="s">
        <v>8087</v>
      </c>
      <c r="Q320">
        <v>4015709</v>
      </c>
      <c r="R320" t="s">
        <v>7831</v>
      </c>
      <c r="AC320" s="2" t="s">
        <v>3828</v>
      </c>
      <c r="AD320" s="2" t="s">
        <v>3824</v>
      </c>
      <c r="AE320" s="2" t="s">
        <v>3825</v>
      </c>
      <c r="AF320" s="3"/>
      <c r="AH320" s="2" t="s">
        <v>5681</v>
      </c>
      <c r="AI320" s="2" t="s">
        <v>5675</v>
      </c>
      <c r="AJ320" s="2" t="s">
        <v>5676</v>
      </c>
      <c r="AK320" s="3" t="s">
        <v>675</v>
      </c>
      <c r="AN320" t="str">
        <f t="shared" si="4"/>
        <v>3851020</v>
      </c>
      <c r="AO320" s="2" t="s">
        <v>5086</v>
      </c>
      <c r="AP320" s="2" t="s">
        <v>5078</v>
      </c>
      <c r="AQ320" s="2" t="s">
        <v>5079</v>
      </c>
      <c r="AR320" s="3" t="s">
        <v>675</v>
      </c>
      <c r="BC320" t="s">
        <v>7788</v>
      </c>
    </row>
    <row r="321" spans="1:55" x14ac:dyDescent="0.25">
      <c r="A321">
        <v>2829</v>
      </c>
      <c r="B321">
        <v>3696697</v>
      </c>
      <c r="C321" t="s">
        <v>1725</v>
      </c>
      <c r="D321" t="s">
        <v>8099</v>
      </c>
      <c r="E321" t="s">
        <v>8100</v>
      </c>
      <c r="F321" t="s">
        <v>31</v>
      </c>
      <c r="G321" t="s">
        <v>32</v>
      </c>
      <c r="H321" t="s">
        <v>64</v>
      </c>
      <c r="I321" t="s">
        <v>157</v>
      </c>
      <c r="J321" t="s">
        <v>45</v>
      </c>
      <c r="K321">
        <v>1</v>
      </c>
      <c r="L321">
        <v>0</v>
      </c>
      <c r="M321">
        <v>3696697</v>
      </c>
      <c r="N321" t="s">
        <v>1725</v>
      </c>
      <c r="Q321">
        <v>3842141</v>
      </c>
      <c r="R321" t="s">
        <v>4612</v>
      </c>
      <c r="AC321" s="2" t="s">
        <v>354</v>
      </c>
      <c r="AD321" s="2" t="s">
        <v>347</v>
      </c>
      <c r="AE321" s="2" t="s">
        <v>109</v>
      </c>
      <c r="AF321" s="3"/>
      <c r="AH321" s="2" t="s">
        <v>4700</v>
      </c>
      <c r="AI321" s="2" t="s">
        <v>4693</v>
      </c>
      <c r="AJ321" s="2" t="s">
        <v>4694</v>
      </c>
      <c r="AK321" s="3" t="s">
        <v>675</v>
      </c>
      <c r="AN321" t="str">
        <f t="shared" si="4"/>
        <v>3854627</v>
      </c>
      <c r="AO321" s="2" t="s">
        <v>2859</v>
      </c>
      <c r="AP321" s="2" t="s">
        <v>2851</v>
      </c>
      <c r="AQ321" s="2" t="s">
        <v>2852</v>
      </c>
      <c r="AR321" s="3" t="s">
        <v>4298</v>
      </c>
      <c r="BC321" t="s">
        <v>7979</v>
      </c>
    </row>
    <row r="322" spans="1:55" x14ac:dyDescent="0.25">
      <c r="A322">
        <v>2962</v>
      </c>
      <c r="B322">
        <v>2724671</v>
      </c>
      <c r="C322" t="s">
        <v>8124</v>
      </c>
      <c r="D322">
        <v>2724702</v>
      </c>
      <c r="E322" t="s">
        <v>7882</v>
      </c>
      <c r="F322" t="s">
        <v>31</v>
      </c>
      <c r="G322" t="s">
        <v>32</v>
      </c>
      <c r="H322" t="s">
        <v>64</v>
      </c>
      <c r="I322" t="s">
        <v>65</v>
      </c>
      <c r="J322" t="s">
        <v>45</v>
      </c>
      <c r="K322">
        <v>0</v>
      </c>
      <c r="L322">
        <v>0</v>
      </c>
      <c r="M322">
        <v>2724671</v>
      </c>
      <c r="N322" t="s">
        <v>8124</v>
      </c>
      <c r="Q322">
        <v>2708855</v>
      </c>
      <c r="R322" t="s">
        <v>7856</v>
      </c>
      <c r="AC322" s="2" t="s">
        <v>2718</v>
      </c>
      <c r="AD322" s="2" t="s">
        <v>2710</v>
      </c>
      <c r="AE322" s="2" t="s">
        <v>2711</v>
      </c>
      <c r="AF322" s="3"/>
      <c r="AH322" s="2" t="s">
        <v>3317</v>
      </c>
      <c r="AI322" s="2" t="s">
        <v>3310</v>
      </c>
      <c r="AJ322" s="2" t="s">
        <v>3311</v>
      </c>
      <c r="AK322" s="3" t="s">
        <v>675</v>
      </c>
      <c r="AN322" t="str">
        <f t="shared" si="4"/>
        <v/>
      </c>
      <c r="AO322" s="2" t="s">
        <v>2859</v>
      </c>
      <c r="AP322" s="2" t="s">
        <v>2851</v>
      </c>
      <c r="AQ322" s="2" t="s">
        <v>2852</v>
      </c>
      <c r="AR322" s="3" t="s">
        <v>675</v>
      </c>
      <c r="BC322" t="s">
        <v>7896</v>
      </c>
    </row>
    <row r="323" spans="1:55" x14ac:dyDescent="0.25">
      <c r="A323">
        <v>3003</v>
      </c>
      <c r="B323">
        <v>2576608</v>
      </c>
      <c r="C323" t="s">
        <v>8141</v>
      </c>
      <c r="D323" t="s">
        <v>8142</v>
      </c>
      <c r="E323" t="s">
        <v>8143</v>
      </c>
      <c r="F323" t="s">
        <v>31</v>
      </c>
      <c r="G323" t="s">
        <v>32</v>
      </c>
      <c r="H323" t="s">
        <v>64</v>
      </c>
      <c r="I323" t="s">
        <v>65</v>
      </c>
      <c r="J323" t="s">
        <v>45</v>
      </c>
      <c r="K323">
        <v>0</v>
      </c>
      <c r="L323">
        <v>0</v>
      </c>
      <c r="M323">
        <v>2576608</v>
      </c>
      <c r="N323" t="s">
        <v>8141</v>
      </c>
      <c r="Q323">
        <v>2587937</v>
      </c>
      <c r="R323" t="s">
        <v>6743</v>
      </c>
      <c r="AC323" s="2" t="s">
        <v>3044</v>
      </c>
      <c r="AD323" s="2" t="s">
        <v>3036</v>
      </c>
      <c r="AE323" s="2" t="s">
        <v>3037</v>
      </c>
      <c r="AF323" s="3" t="s">
        <v>475</v>
      </c>
      <c r="AH323" s="2" t="s">
        <v>3872</v>
      </c>
      <c r="AI323" s="2" t="s">
        <v>3865</v>
      </c>
      <c r="AJ323" s="2" t="s">
        <v>3866</v>
      </c>
      <c r="AK323" s="3" t="s">
        <v>675</v>
      </c>
      <c r="AN323" t="str">
        <f t="shared" si="4"/>
        <v>3855910</v>
      </c>
      <c r="AO323" s="2" t="s">
        <v>2468</v>
      </c>
      <c r="AP323" s="2" t="s">
        <v>2459</v>
      </c>
      <c r="AQ323" s="2" t="s">
        <v>2460</v>
      </c>
      <c r="AR323" s="3" t="s">
        <v>459</v>
      </c>
      <c r="BC323" t="s">
        <v>7545</v>
      </c>
    </row>
    <row r="324" spans="1:55" x14ac:dyDescent="0.25">
      <c r="A324">
        <v>3016</v>
      </c>
      <c r="B324">
        <v>2752085</v>
      </c>
      <c r="C324" t="s">
        <v>6834</v>
      </c>
      <c r="D324">
        <v>2752120</v>
      </c>
      <c r="E324" t="s">
        <v>6835</v>
      </c>
      <c r="F324" t="s">
        <v>31</v>
      </c>
      <c r="G324" t="s">
        <v>32</v>
      </c>
      <c r="H324" t="s">
        <v>64</v>
      </c>
      <c r="I324" t="s">
        <v>157</v>
      </c>
      <c r="J324" t="s">
        <v>45</v>
      </c>
      <c r="K324">
        <v>0</v>
      </c>
      <c r="L324">
        <v>0</v>
      </c>
      <c r="M324">
        <v>2752085</v>
      </c>
      <c r="N324" t="s">
        <v>6834</v>
      </c>
      <c r="Q324">
        <v>3671552</v>
      </c>
      <c r="R324" t="s">
        <v>7867</v>
      </c>
      <c r="AC324" s="2" t="s">
        <v>4784</v>
      </c>
      <c r="AD324" s="2" t="s">
        <v>4778</v>
      </c>
      <c r="AE324" s="2" t="s">
        <v>4779</v>
      </c>
      <c r="AF324" s="3"/>
      <c r="AH324" s="2" t="s">
        <v>4461</v>
      </c>
      <c r="AI324" s="2" t="s">
        <v>4454</v>
      </c>
      <c r="AJ324" s="2" t="s">
        <v>265</v>
      </c>
      <c r="AK324" s="3" t="s">
        <v>675</v>
      </c>
      <c r="AN324" t="str">
        <f t="shared" si="4"/>
        <v>3860229</v>
      </c>
      <c r="AO324" s="2" t="s">
        <v>4168</v>
      </c>
      <c r="AP324" s="2" t="s">
        <v>4161</v>
      </c>
      <c r="AQ324" s="2" t="s">
        <v>4162</v>
      </c>
      <c r="AR324" s="3" t="s">
        <v>372</v>
      </c>
      <c r="BC324" t="s">
        <v>8091</v>
      </c>
    </row>
    <row r="325" spans="1:55" x14ac:dyDescent="0.25">
      <c r="A325">
        <v>3023</v>
      </c>
      <c r="B325">
        <v>3951302</v>
      </c>
      <c r="C325" t="s">
        <v>8155</v>
      </c>
      <c r="D325">
        <v>3951315</v>
      </c>
      <c r="E325" t="s">
        <v>8156</v>
      </c>
      <c r="F325" t="s">
        <v>31</v>
      </c>
      <c r="G325" t="s">
        <v>32</v>
      </c>
      <c r="H325" t="s">
        <v>64</v>
      </c>
      <c r="I325" t="s">
        <v>65</v>
      </c>
      <c r="J325" t="s">
        <v>45</v>
      </c>
      <c r="K325">
        <v>0</v>
      </c>
      <c r="L325">
        <v>0</v>
      </c>
      <c r="M325">
        <v>3951302</v>
      </c>
      <c r="N325" t="s">
        <v>8155</v>
      </c>
      <c r="Q325">
        <v>2651740</v>
      </c>
      <c r="R325" t="s">
        <v>7902</v>
      </c>
      <c r="AC325" s="2" t="s">
        <v>630</v>
      </c>
      <c r="AD325" s="2" t="s">
        <v>623</v>
      </c>
      <c r="AE325" s="2" t="s">
        <v>271</v>
      </c>
      <c r="AF325" s="3"/>
      <c r="AH325" s="2" t="s">
        <v>5086</v>
      </c>
      <c r="AI325" s="2" t="s">
        <v>5078</v>
      </c>
      <c r="AJ325" s="2" t="s">
        <v>5079</v>
      </c>
      <c r="AK325" s="3" t="s">
        <v>675</v>
      </c>
      <c r="AN325" t="str">
        <f t="shared" ref="AN325:AN371" si="5">IF(AO325=AO324,"",AO325)</f>
        <v>3864551</v>
      </c>
      <c r="AO325" s="2" t="s">
        <v>977</v>
      </c>
      <c r="AP325" s="2" t="s">
        <v>970</v>
      </c>
      <c r="AQ325" s="2" t="s">
        <v>971</v>
      </c>
      <c r="AR325" s="3" t="s">
        <v>395</v>
      </c>
      <c r="BC325" t="s">
        <v>7929</v>
      </c>
    </row>
    <row r="326" spans="1:55" x14ac:dyDescent="0.25">
      <c r="A326">
        <v>3025</v>
      </c>
      <c r="B326">
        <v>3680213</v>
      </c>
      <c r="C326" t="s">
        <v>8159</v>
      </c>
      <c r="D326">
        <v>3680216</v>
      </c>
      <c r="E326" t="s">
        <v>8160</v>
      </c>
      <c r="F326" t="s">
        <v>31</v>
      </c>
      <c r="G326" t="s">
        <v>32</v>
      </c>
      <c r="H326" t="s">
        <v>64</v>
      </c>
      <c r="I326" t="s">
        <v>65</v>
      </c>
      <c r="J326" t="s">
        <v>45</v>
      </c>
      <c r="K326">
        <v>0</v>
      </c>
      <c r="L326">
        <v>0</v>
      </c>
      <c r="M326">
        <v>3680213</v>
      </c>
      <c r="N326" t="s">
        <v>8159</v>
      </c>
      <c r="Q326">
        <v>3393652</v>
      </c>
      <c r="R326" t="s">
        <v>7942</v>
      </c>
      <c r="AC326" s="2" t="s">
        <v>3959</v>
      </c>
      <c r="AD326" s="2" t="s">
        <v>3951</v>
      </c>
      <c r="AE326" s="2" t="s">
        <v>3952</v>
      </c>
      <c r="AF326" s="3"/>
      <c r="AH326" s="2" t="s">
        <v>5061</v>
      </c>
      <c r="AI326" s="2" t="s">
        <v>5055</v>
      </c>
      <c r="AJ326" s="2" t="s">
        <v>5056</v>
      </c>
      <c r="AK326" s="3" t="s">
        <v>675</v>
      </c>
      <c r="AN326" t="str">
        <f t="shared" si="5"/>
        <v>3865378</v>
      </c>
      <c r="AO326" s="2" t="s">
        <v>6106</v>
      </c>
      <c r="AP326" s="2" t="s">
        <v>6099</v>
      </c>
      <c r="AQ326" s="2" t="s">
        <v>6100</v>
      </c>
      <c r="AR326" s="3" t="s">
        <v>395</v>
      </c>
      <c r="BC326" t="s">
        <v>7202</v>
      </c>
    </row>
    <row r="327" spans="1:55" x14ac:dyDescent="0.25">
      <c r="A327">
        <v>3046</v>
      </c>
      <c r="B327">
        <v>3148871</v>
      </c>
      <c r="C327" t="s">
        <v>6843</v>
      </c>
      <c r="D327">
        <v>3148874</v>
      </c>
      <c r="E327" t="s">
        <v>6845</v>
      </c>
      <c r="F327" t="s">
        <v>31</v>
      </c>
      <c r="G327" t="s">
        <v>32</v>
      </c>
      <c r="H327" t="s">
        <v>64</v>
      </c>
      <c r="I327" t="s">
        <v>65</v>
      </c>
      <c r="J327" t="s">
        <v>45</v>
      </c>
      <c r="K327">
        <v>0</v>
      </c>
      <c r="L327">
        <v>0</v>
      </c>
      <c r="M327">
        <v>3148871</v>
      </c>
      <c r="N327" t="s">
        <v>6843</v>
      </c>
      <c r="Q327">
        <v>3031345</v>
      </c>
      <c r="R327" t="s">
        <v>6786</v>
      </c>
      <c r="AC327" s="2" t="s">
        <v>3453</v>
      </c>
      <c r="AD327" s="2" t="s">
        <v>3446</v>
      </c>
      <c r="AE327" s="2" t="s">
        <v>3447</v>
      </c>
      <c r="AF327" s="3"/>
      <c r="AH327" s="2" t="s">
        <v>4776</v>
      </c>
      <c r="AI327" s="2" t="s">
        <v>4772</v>
      </c>
      <c r="AJ327" s="2" t="s">
        <v>4773</v>
      </c>
      <c r="AK327" s="3" t="s">
        <v>675</v>
      </c>
      <c r="AN327" t="str">
        <f t="shared" si="5"/>
        <v>3868183</v>
      </c>
      <c r="AO327" s="2" t="s">
        <v>956</v>
      </c>
      <c r="AP327" s="2" t="s">
        <v>949</v>
      </c>
      <c r="AQ327" s="2" t="s">
        <v>950</v>
      </c>
      <c r="AR327" s="3" t="s">
        <v>453</v>
      </c>
      <c r="BC327" t="s">
        <v>7704</v>
      </c>
    </row>
    <row r="328" spans="1:55" x14ac:dyDescent="0.25">
      <c r="A328">
        <v>3089</v>
      </c>
      <c r="B328">
        <v>4010352</v>
      </c>
      <c r="C328" t="s">
        <v>239</v>
      </c>
      <c r="D328">
        <v>4010357</v>
      </c>
      <c r="E328" t="s">
        <v>241</v>
      </c>
      <c r="F328" t="s">
        <v>31</v>
      </c>
      <c r="G328" t="s">
        <v>32</v>
      </c>
      <c r="H328" t="s">
        <v>64</v>
      </c>
      <c r="I328" t="s">
        <v>157</v>
      </c>
      <c r="J328" t="s">
        <v>45</v>
      </c>
      <c r="K328">
        <v>0</v>
      </c>
      <c r="L328">
        <v>0</v>
      </c>
      <c r="M328">
        <v>4010352</v>
      </c>
      <c r="N328" t="s">
        <v>239</v>
      </c>
      <c r="Q328">
        <v>2406722</v>
      </c>
      <c r="R328" t="s">
        <v>8087</v>
      </c>
      <c r="AC328" s="2" t="s">
        <v>5289</v>
      </c>
      <c r="AD328" s="2" t="s">
        <v>5283</v>
      </c>
      <c r="AE328" s="2" t="s">
        <v>5284</v>
      </c>
      <c r="AF328" s="3" t="s">
        <v>395</v>
      </c>
      <c r="AH328" s="2" t="s">
        <v>2859</v>
      </c>
      <c r="AI328" s="2" t="s">
        <v>2851</v>
      </c>
      <c r="AJ328" s="2" t="s">
        <v>2852</v>
      </c>
      <c r="AK328" s="3" t="s">
        <v>675</v>
      </c>
      <c r="AN328" t="str">
        <f t="shared" si="5"/>
        <v/>
      </c>
      <c r="AO328" s="2" t="s">
        <v>956</v>
      </c>
      <c r="AP328" s="2" t="s">
        <v>949</v>
      </c>
      <c r="AQ328" s="2" t="s">
        <v>950</v>
      </c>
      <c r="AR328" s="3" t="s">
        <v>453</v>
      </c>
      <c r="BC328" t="s">
        <v>8193</v>
      </c>
    </row>
    <row r="329" spans="1:55" x14ac:dyDescent="0.25">
      <c r="A329">
        <v>3223</v>
      </c>
      <c r="B329">
        <v>3756750</v>
      </c>
      <c r="C329" t="s">
        <v>6867</v>
      </c>
      <c r="D329">
        <v>3756753</v>
      </c>
      <c r="E329" t="s">
        <v>6868</v>
      </c>
      <c r="F329" t="s">
        <v>31</v>
      </c>
      <c r="G329" t="s">
        <v>32</v>
      </c>
      <c r="H329" t="s">
        <v>64</v>
      </c>
      <c r="I329" t="s">
        <v>157</v>
      </c>
      <c r="J329" t="s">
        <v>45</v>
      </c>
      <c r="K329">
        <v>0</v>
      </c>
      <c r="L329">
        <v>0</v>
      </c>
      <c r="M329">
        <v>3756750</v>
      </c>
      <c r="N329" t="s">
        <v>6867</v>
      </c>
      <c r="Q329">
        <v>3696697</v>
      </c>
      <c r="R329" t="s">
        <v>1725</v>
      </c>
      <c r="AC329" s="2" t="s">
        <v>323</v>
      </c>
      <c r="AD329" s="2" t="s">
        <v>312</v>
      </c>
      <c r="AE329" s="2" t="s">
        <v>313</v>
      </c>
      <c r="AF329" s="3" t="s">
        <v>675</v>
      </c>
      <c r="AH329" s="2" t="s">
        <v>1276</v>
      </c>
      <c r="AI329" s="2" t="s">
        <v>1268</v>
      </c>
      <c r="AJ329" s="2" t="s">
        <v>1269</v>
      </c>
      <c r="AK329" s="3" t="s">
        <v>1278</v>
      </c>
      <c r="AN329" t="str">
        <f t="shared" si="5"/>
        <v/>
      </c>
      <c r="AO329" s="2" t="s">
        <v>956</v>
      </c>
      <c r="AP329" s="2" t="s">
        <v>949</v>
      </c>
      <c r="AQ329" s="2" t="s">
        <v>950</v>
      </c>
      <c r="AR329" s="3" t="s">
        <v>1399</v>
      </c>
      <c r="BC329" t="s">
        <v>8124</v>
      </c>
    </row>
    <row r="330" spans="1:55" x14ac:dyDescent="0.25">
      <c r="A330">
        <v>3619</v>
      </c>
      <c r="B330">
        <v>3867247</v>
      </c>
      <c r="C330" t="s">
        <v>6876</v>
      </c>
      <c r="D330">
        <v>3867251</v>
      </c>
      <c r="E330" t="s">
        <v>6877</v>
      </c>
      <c r="F330" t="s">
        <v>31</v>
      </c>
      <c r="G330" t="s">
        <v>32</v>
      </c>
      <c r="H330" t="s">
        <v>64</v>
      </c>
      <c r="I330" t="s">
        <v>65</v>
      </c>
      <c r="J330" t="s">
        <v>45</v>
      </c>
      <c r="K330">
        <v>0</v>
      </c>
      <c r="L330">
        <v>0</v>
      </c>
      <c r="M330">
        <v>3867247</v>
      </c>
      <c r="N330" t="s">
        <v>6876</v>
      </c>
      <c r="Q330">
        <v>2724671</v>
      </c>
      <c r="R330" t="s">
        <v>8124</v>
      </c>
      <c r="AC330" s="2" t="s">
        <v>3760</v>
      </c>
      <c r="AD330" s="2" t="s">
        <v>3753</v>
      </c>
      <c r="AE330" s="2" t="s">
        <v>3754</v>
      </c>
      <c r="AF330" s="3"/>
      <c r="AH330" s="2" t="s">
        <v>370</v>
      </c>
      <c r="AI330" s="2" t="s">
        <v>361</v>
      </c>
      <c r="AJ330" s="2" t="s">
        <v>362</v>
      </c>
      <c r="AK330" s="3" t="s">
        <v>2650</v>
      </c>
      <c r="AN330" t="str">
        <f t="shared" si="5"/>
        <v/>
      </c>
      <c r="AO330" s="2" t="s">
        <v>956</v>
      </c>
      <c r="AP330" s="2" t="s">
        <v>949</v>
      </c>
      <c r="AQ330" s="2" t="s">
        <v>950</v>
      </c>
      <c r="AR330" s="3" t="s">
        <v>462</v>
      </c>
      <c r="BC330" t="s">
        <v>7880</v>
      </c>
    </row>
    <row r="331" spans="1:55" x14ac:dyDescent="0.25">
      <c r="A331">
        <v>3873</v>
      </c>
      <c r="B331">
        <v>3213120</v>
      </c>
      <c r="C331" t="s">
        <v>8270</v>
      </c>
      <c r="D331">
        <v>3213184</v>
      </c>
      <c r="E331" t="s">
        <v>8271</v>
      </c>
      <c r="F331" t="s">
        <v>31</v>
      </c>
      <c r="G331" t="s">
        <v>32</v>
      </c>
      <c r="H331" t="s">
        <v>64</v>
      </c>
      <c r="I331" t="s">
        <v>65</v>
      </c>
      <c r="J331" t="s">
        <v>45</v>
      </c>
      <c r="K331">
        <v>0</v>
      </c>
      <c r="L331">
        <v>0</v>
      </c>
      <c r="M331">
        <v>3213120</v>
      </c>
      <c r="N331" t="s">
        <v>8270</v>
      </c>
      <c r="Q331">
        <v>2576608</v>
      </c>
      <c r="R331" t="s">
        <v>8141</v>
      </c>
      <c r="AC331" s="2" t="s">
        <v>370</v>
      </c>
      <c r="AD331" s="2" t="s">
        <v>361</v>
      </c>
      <c r="AE331" s="2" t="s">
        <v>362</v>
      </c>
      <c r="AF331" s="3"/>
      <c r="AH331" s="2" t="s">
        <v>5687</v>
      </c>
      <c r="AI331" s="2" t="s">
        <v>5683</v>
      </c>
      <c r="AJ331" s="2" t="s">
        <v>5684</v>
      </c>
      <c r="AK331" s="3" t="s">
        <v>5689</v>
      </c>
      <c r="AN331" t="str">
        <f t="shared" si="5"/>
        <v/>
      </c>
      <c r="AO331" s="2" t="s">
        <v>956</v>
      </c>
      <c r="AP331" s="2" t="s">
        <v>949</v>
      </c>
      <c r="AQ331" s="2" t="s">
        <v>950</v>
      </c>
      <c r="AR331" s="3" t="s">
        <v>462</v>
      </c>
      <c r="BC331" t="s">
        <v>7693</v>
      </c>
    </row>
    <row r="332" spans="1:55" x14ac:dyDescent="0.25">
      <c r="A332">
        <v>4093</v>
      </c>
      <c r="B332">
        <v>3947310</v>
      </c>
      <c r="C332" t="s">
        <v>8297</v>
      </c>
      <c r="D332">
        <v>3947319</v>
      </c>
      <c r="E332" t="s">
        <v>8298</v>
      </c>
      <c r="F332" t="s">
        <v>31</v>
      </c>
      <c r="G332" t="s">
        <v>32</v>
      </c>
      <c r="H332" t="s">
        <v>64</v>
      </c>
      <c r="I332" t="s">
        <v>157</v>
      </c>
      <c r="J332" t="s">
        <v>45</v>
      </c>
      <c r="K332">
        <v>0</v>
      </c>
      <c r="L332">
        <v>0</v>
      </c>
      <c r="M332">
        <v>3947310</v>
      </c>
      <c r="N332" t="s">
        <v>8297</v>
      </c>
      <c r="Q332">
        <v>2752085</v>
      </c>
      <c r="R332" t="s">
        <v>6834</v>
      </c>
      <c r="AC332" s="2" t="s">
        <v>894</v>
      </c>
      <c r="AD332" s="2" t="s">
        <v>888</v>
      </c>
      <c r="AE332" s="2" t="s">
        <v>889</v>
      </c>
      <c r="AF332" s="3"/>
      <c r="AH332" s="2" t="s">
        <v>4944</v>
      </c>
      <c r="AI332" s="2" t="s">
        <v>4937</v>
      </c>
      <c r="AJ332" s="2" t="s">
        <v>4938</v>
      </c>
      <c r="AK332" s="3" t="s">
        <v>813</v>
      </c>
      <c r="AN332" t="str">
        <f t="shared" si="5"/>
        <v/>
      </c>
      <c r="AO332" s="2" t="s">
        <v>956</v>
      </c>
      <c r="AP332" s="2" t="s">
        <v>949</v>
      </c>
      <c r="AQ332" s="2" t="s">
        <v>950</v>
      </c>
      <c r="AR332" s="3" t="s">
        <v>462</v>
      </c>
      <c r="BC332" t="s">
        <v>8151</v>
      </c>
    </row>
    <row r="333" spans="1:55" x14ac:dyDescent="0.25">
      <c r="Q333">
        <v>3951302</v>
      </c>
      <c r="R333" t="s">
        <v>8155</v>
      </c>
      <c r="AC333" s="2" t="s">
        <v>4452</v>
      </c>
      <c r="AD333" s="2" t="s">
        <v>4448</v>
      </c>
      <c r="AE333" s="2" t="s">
        <v>4449</v>
      </c>
      <c r="AF333" s="3"/>
      <c r="AH333" s="2" t="s">
        <v>2393</v>
      </c>
      <c r="AI333" s="2" t="s">
        <v>2385</v>
      </c>
      <c r="AJ333" s="2" t="s">
        <v>2386</v>
      </c>
      <c r="AK333" s="3" t="s">
        <v>813</v>
      </c>
      <c r="AN333" t="str">
        <f t="shared" si="5"/>
        <v/>
      </c>
      <c r="AO333" s="2" t="s">
        <v>956</v>
      </c>
      <c r="AP333" s="2" t="s">
        <v>949</v>
      </c>
      <c r="AQ333" s="2" t="s">
        <v>950</v>
      </c>
      <c r="AR333" s="3" t="s">
        <v>462</v>
      </c>
      <c r="BC333" t="s">
        <v>6799</v>
      </c>
    </row>
    <row r="334" spans="1:55" x14ac:dyDescent="0.25">
      <c r="Q334">
        <v>3680213</v>
      </c>
      <c r="R334" t="s">
        <v>8159</v>
      </c>
      <c r="AC334" s="2" t="s">
        <v>3284</v>
      </c>
      <c r="AD334" s="2" t="s">
        <v>3277</v>
      </c>
      <c r="AE334" s="2" t="s">
        <v>3278</v>
      </c>
      <c r="AF334" s="3"/>
      <c r="AH334" s="2" t="s">
        <v>1869</v>
      </c>
      <c r="AI334" s="2" t="s">
        <v>1860</v>
      </c>
      <c r="AJ334" s="2" t="s">
        <v>1861</v>
      </c>
      <c r="AK334" s="3" t="s">
        <v>813</v>
      </c>
      <c r="AN334" t="str">
        <f t="shared" si="5"/>
        <v>3869275</v>
      </c>
      <c r="AO334" s="2" t="s">
        <v>3472</v>
      </c>
      <c r="AP334" s="2" t="s">
        <v>3466</v>
      </c>
      <c r="AQ334" s="2" t="s">
        <v>3467</v>
      </c>
      <c r="AR334" s="3" t="s">
        <v>2036</v>
      </c>
      <c r="BC334" t="s">
        <v>8179</v>
      </c>
    </row>
    <row r="335" spans="1:55" x14ac:dyDescent="0.25">
      <c r="Q335">
        <v>3148871</v>
      </c>
      <c r="R335" t="s">
        <v>6843</v>
      </c>
      <c r="AC335" s="2" t="s">
        <v>3794</v>
      </c>
      <c r="AD335" s="2" t="s">
        <v>3790</v>
      </c>
      <c r="AE335" s="2" t="s">
        <v>3791</v>
      </c>
      <c r="AF335" s="3"/>
      <c r="AH335" s="2" t="s">
        <v>3828</v>
      </c>
      <c r="AI335" s="2" t="s">
        <v>3824</v>
      </c>
      <c r="AJ335" s="2" t="s">
        <v>3825</v>
      </c>
      <c r="AK335" s="3" t="s">
        <v>813</v>
      </c>
      <c r="AN335" t="str">
        <f t="shared" si="5"/>
        <v>3875642</v>
      </c>
      <c r="AO335" s="2" t="s">
        <v>1486</v>
      </c>
      <c r="AP335" s="2" t="s">
        <v>1479</v>
      </c>
      <c r="AQ335" s="2" t="s">
        <v>1480</v>
      </c>
      <c r="AR335" s="3" t="s">
        <v>395</v>
      </c>
      <c r="BC335" t="s">
        <v>7665</v>
      </c>
    </row>
    <row r="336" spans="1:55" x14ac:dyDescent="0.25">
      <c r="Q336">
        <v>4010352</v>
      </c>
      <c r="R336" t="s">
        <v>239</v>
      </c>
      <c r="AC336" s="2" t="s">
        <v>2632</v>
      </c>
      <c r="AD336" s="2" t="s">
        <v>2624</v>
      </c>
      <c r="AE336" s="2" t="s">
        <v>2625</v>
      </c>
      <c r="AF336" s="3" t="s">
        <v>395</v>
      </c>
      <c r="AH336" s="2" t="s">
        <v>2487</v>
      </c>
      <c r="AI336" s="2" t="s">
        <v>2479</v>
      </c>
      <c r="AJ336" s="2" t="s">
        <v>2480</v>
      </c>
      <c r="AK336" s="3" t="s">
        <v>813</v>
      </c>
      <c r="AN336" t="str">
        <f t="shared" si="5"/>
        <v>3883787</v>
      </c>
      <c r="AO336" s="2" t="s">
        <v>2175</v>
      </c>
      <c r="AP336" s="2" t="s">
        <v>2171</v>
      </c>
      <c r="AQ336" s="2" t="s">
        <v>2172</v>
      </c>
      <c r="AR336" s="3" t="s">
        <v>395</v>
      </c>
      <c r="BC336" t="s">
        <v>7541</v>
      </c>
    </row>
    <row r="337" spans="17:55" x14ac:dyDescent="0.25">
      <c r="Q337">
        <v>3756750</v>
      </c>
      <c r="R337" t="s">
        <v>6867</v>
      </c>
      <c r="AC337" s="2" t="s">
        <v>323</v>
      </c>
      <c r="AD337" s="2" t="s">
        <v>312</v>
      </c>
      <c r="AE337" s="2" t="s">
        <v>313</v>
      </c>
      <c r="AF337" s="3" t="s">
        <v>337</v>
      </c>
      <c r="AH337" s="2" t="s">
        <v>1015</v>
      </c>
      <c r="AI337" s="2" t="s">
        <v>1007</v>
      </c>
      <c r="AJ337" s="2" t="s">
        <v>1008</v>
      </c>
      <c r="AK337" s="3" t="s">
        <v>813</v>
      </c>
      <c r="AN337" t="str">
        <f t="shared" si="5"/>
        <v>3884612</v>
      </c>
      <c r="AO337" s="2" t="s">
        <v>4135</v>
      </c>
      <c r="AP337" s="2" t="s">
        <v>4131</v>
      </c>
      <c r="AQ337" s="2" t="s">
        <v>4132</v>
      </c>
      <c r="AR337" s="3" t="s">
        <v>462</v>
      </c>
      <c r="BC337" t="s">
        <v>4612</v>
      </c>
    </row>
    <row r="338" spans="17:55" x14ac:dyDescent="0.25">
      <c r="Q338">
        <v>3867247</v>
      </c>
      <c r="R338" t="s">
        <v>6876</v>
      </c>
      <c r="AC338" s="2" t="s">
        <v>4480</v>
      </c>
      <c r="AD338" s="2" t="s">
        <v>4474</v>
      </c>
      <c r="AE338" s="2" t="s">
        <v>4475</v>
      </c>
      <c r="AF338" s="3" t="s">
        <v>675</v>
      </c>
      <c r="AH338" s="2" t="s">
        <v>3108</v>
      </c>
      <c r="AI338" s="2" t="s">
        <v>3102</v>
      </c>
      <c r="AJ338" s="2" t="s">
        <v>3103</v>
      </c>
      <c r="AK338" s="3" t="s">
        <v>813</v>
      </c>
      <c r="AN338" t="str">
        <f t="shared" si="5"/>
        <v>3887049</v>
      </c>
      <c r="AO338" s="2" t="s">
        <v>5431</v>
      </c>
      <c r="AP338" s="2" t="s">
        <v>5423</v>
      </c>
      <c r="AQ338" s="2" t="s">
        <v>5424</v>
      </c>
      <c r="AR338" s="3" t="s">
        <v>459</v>
      </c>
      <c r="BC338" t="s">
        <v>255</v>
      </c>
    </row>
    <row r="339" spans="17:55" x14ac:dyDescent="0.25">
      <c r="Q339">
        <v>3213120</v>
      </c>
      <c r="R339" t="s">
        <v>8270</v>
      </c>
      <c r="AC339" s="2" t="s">
        <v>3250</v>
      </c>
      <c r="AD339" s="2" t="s">
        <v>3246</v>
      </c>
      <c r="AE339" s="2" t="s">
        <v>3247</v>
      </c>
      <c r="AF339" s="3"/>
      <c r="AH339" s="2" t="s">
        <v>416</v>
      </c>
      <c r="AI339" s="2" t="s">
        <v>409</v>
      </c>
      <c r="AJ339" s="2" t="s">
        <v>410</v>
      </c>
      <c r="AK339" s="3" t="s">
        <v>813</v>
      </c>
      <c r="AN339" t="str">
        <f t="shared" si="5"/>
        <v>3892660</v>
      </c>
      <c r="AO339" s="2" t="s">
        <v>4145</v>
      </c>
      <c r="AP339" s="2" t="s">
        <v>4137</v>
      </c>
      <c r="AQ339" s="2" t="s">
        <v>4138</v>
      </c>
      <c r="AR339" s="3" t="s">
        <v>1644</v>
      </c>
      <c r="BC339" t="s">
        <v>7902</v>
      </c>
    </row>
    <row r="340" spans="17:55" x14ac:dyDescent="0.25">
      <c r="Q340">
        <v>3947310</v>
      </c>
      <c r="R340" t="s">
        <v>8297</v>
      </c>
      <c r="AC340" s="2" t="s">
        <v>4279</v>
      </c>
      <c r="AD340" s="2" t="s">
        <v>4272</v>
      </c>
      <c r="AE340" s="2" t="s">
        <v>4273</v>
      </c>
      <c r="AF340" s="3" t="s">
        <v>459</v>
      </c>
      <c r="AH340" s="2" t="s">
        <v>2952</v>
      </c>
      <c r="AI340" s="2" t="s">
        <v>2946</v>
      </c>
      <c r="AJ340" s="2" t="s">
        <v>2947</v>
      </c>
      <c r="AK340" s="3" t="s">
        <v>813</v>
      </c>
      <c r="AN340" t="str">
        <f t="shared" si="5"/>
        <v>3893458</v>
      </c>
      <c r="AO340" s="2" t="s">
        <v>3108</v>
      </c>
      <c r="AP340" s="2" t="s">
        <v>3102</v>
      </c>
      <c r="AQ340" s="2" t="s">
        <v>3103</v>
      </c>
      <c r="AR340" s="3" t="s">
        <v>813</v>
      </c>
      <c r="BC340" t="s">
        <v>7093</v>
      </c>
    </row>
    <row r="341" spans="17:55" x14ac:dyDescent="0.25">
      <c r="AC341" s="2" t="s">
        <v>1265</v>
      </c>
      <c r="AD341" s="2" t="s">
        <v>1258</v>
      </c>
      <c r="AE341" s="2" t="s">
        <v>1259</v>
      </c>
      <c r="AF341" s="3"/>
      <c r="AH341" s="2" t="s">
        <v>5316</v>
      </c>
      <c r="AI341" s="2" t="s">
        <v>5310</v>
      </c>
      <c r="AJ341" s="2" t="s">
        <v>5311</v>
      </c>
      <c r="AK341" s="3" t="s">
        <v>813</v>
      </c>
      <c r="AN341" t="str">
        <f t="shared" si="5"/>
        <v>3905332</v>
      </c>
      <c r="AO341" s="2" t="s">
        <v>619</v>
      </c>
      <c r="AP341" s="2" t="s">
        <v>612</v>
      </c>
      <c r="AQ341" s="2" t="s">
        <v>613</v>
      </c>
      <c r="AR341" s="3" t="s">
        <v>622</v>
      </c>
      <c r="BC341" t="s">
        <v>7942</v>
      </c>
    </row>
    <row r="342" spans="17:55" x14ac:dyDescent="0.25">
      <c r="AC342" s="2" t="s">
        <v>3921</v>
      </c>
      <c r="AD342" s="2" t="s">
        <v>3913</v>
      </c>
      <c r="AE342" s="2" t="s">
        <v>3914</v>
      </c>
      <c r="AF342" s="3" t="s">
        <v>337</v>
      </c>
      <c r="AH342" s="2" t="s">
        <v>3862</v>
      </c>
      <c r="AI342" s="2" t="s">
        <v>3853</v>
      </c>
      <c r="AJ342" s="2" t="s">
        <v>3854</v>
      </c>
      <c r="AK342" s="3" t="s">
        <v>813</v>
      </c>
      <c r="AN342" t="str">
        <f t="shared" si="5"/>
        <v/>
      </c>
      <c r="AO342" s="2" t="s">
        <v>619</v>
      </c>
      <c r="AP342" s="2" t="s">
        <v>612</v>
      </c>
      <c r="AQ342" s="2" t="s">
        <v>613</v>
      </c>
      <c r="AR342" s="3" t="s">
        <v>462</v>
      </c>
      <c r="BC342" t="s">
        <v>4815</v>
      </c>
    </row>
    <row r="343" spans="17:55" x14ac:dyDescent="0.25">
      <c r="AC343" s="2" t="s">
        <v>345</v>
      </c>
      <c r="AD343" s="2" t="s">
        <v>339</v>
      </c>
      <c r="AE343" s="2" t="s">
        <v>340</v>
      </c>
      <c r="AF343" s="3"/>
      <c r="AH343" s="2" t="s">
        <v>3371</v>
      </c>
      <c r="AI343" s="2" t="s">
        <v>3365</v>
      </c>
      <c r="AJ343" s="2" t="s">
        <v>3366</v>
      </c>
      <c r="AK343" s="3" t="s">
        <v>813</v>
      </c>
      <c r="AN343" t="str">
        <f t="shared" si="5"/>
        <v>3909642</v>
      </c>
      <c r="AO343" s="2" t="s">
        <v>5359</v>
      </c>
      <c r="AP343" s="2" t="s">
        <v>5351</v>
      </c>
      <c r="AQ343" s="2" t="s">
        <v>5352</v>
      </c>
      <c r="AR343" s="3" t="s">
        <v>675</v>
      </c>
      <c r="BC343" t="s">
        <v>6191</v>
      </c>
    </row>
    <row r="344" spans="17:55" x14ac:dyDescent="0.25">
      <c r="AC344" s="2" t="s">
        <v>696</v>
      </c>
      <c r="AD344" s="2" t="s">
        <v>688</v>
      </c>
      <c r="AE344" s="2" t="s">
        <v>689</v>
      </c>
      <c r="AF344" s="3" t="s">
        <v>675</v>
      </c>
      <c r="AH344" s="2" t="s">
        <v>4732</v>
      </c>
      <c r="AI344" s="2" t="s">
        <v>4725</v>
      </c>
      <c r="AJ344" s="2" t="s">
        <v>4726</v>
      </c>
      <c r="AK344" s="3" t="s">
        <v>813</v>
      </c>
      <c r="AN344" t="str">
        <f t="shared" si="5"/>
        <v>3911217</v>
      </c>
      <c r="AO344" s="2" t="s">
        <v>4609</v>
      </c>
      <c r="AP344" s="2" t="s">
        <v>4602</v>
      </c>
      <c r="AQ344" s="2" t="s">
        <v>4603</v>
      </c>
      <c r="AR344" s="3" t="s">
        <v>395</v>
      </c>
      <c r="BC344" t="s">
        <v>135</v>
      </c>
    </row>
    <row r="345" spans="17:55" x14ac:dyDescent="0.25">
      <c r="AC345" s="2" t="s">
        <v>2298</v>
      </c>
      <c r="AD345" s="2" t="s">
        <v>2292</v>
      </c>
      <c r="AE345" s="2" t="s">
        <v>2293</v>
      </c>
      <c r="AF345" s="3" t="s">
        <v>395</v>
      </c>
      <c r="AH345" s="2" t="s">
        <v>4096</v>
      </c>
      <c r="AI345" s="2" t="s">
        <v>4088</v>
      </c>
      <c r="AJ345" s="2" t="s">
        <v>4089</v>
      </c>
      <c r="AK345" s="3" t="s">
        <v>813</v>
      </c>
      <c r="AN345" t="str">
        <f t="shared" si="5"/>
        <v>3920566</v>
      </c>
      <c r="AO345" s="2" t="s">
        <v>1191</v>
      </c>
      <c r="AP345" s="2" t="s">
        <v>1183</v>
      </c>
      <c r="AQ345" s="2" t="s">
        <v>1184</v>
      </c>
      <c r="AR345" s="3" t="s">
        <v>1193</v>
      </c>
      <c r="BC345" t="s">
        <v>6355</v>
      </c>
    </row>
    <row r="346" spans="17:55" x14ac:dyDescent="0.25">
      <c r="AC346" s="2" t="s">
        <v>5325</v>
      </c>
      <c r="AD346" s="2" t="s">
        <v>5318</v>
      </c>
      <c r="AE346" s="2" t="s">
        <v>5319</v>
      </c>
      <c r="AF346" s="3"/>
      <c r="AH346" s="2" t="s">
        <v>1276</v>
      </c>
      <c r="AI346" s="2" t="s">
        <v>1268</v>
      </c>
      <c r="AJ346" s="2" t="s">
        <v>1269</v>
      </c>
      <c r="AK346" s="3" t="s">
        <v>813</v>
      </c>
      <c r="AN346" t="str">
        <f t="shared" si="5"/>
        <v>3924424</v>
      </c>
      <c r="AO346" s="2" t="s">
        <v>696</v>
      </c>
      <c r="AP346" s="2" t="s">
        <v>688</v>
      </c>
      <c r="AQ346" s="2" t="s">
        <v>689</v>
      </c>
      <c r="AR346" s="3" t="s">
        <v>675</v>
      </c>
      <c r="BC346" t="s">
        <v>123</v>
      </c>
    </row>
    <row r="347" spans="17:55" x14ac:dyDescent="0.25">
      <c r="AC347" s="2" t="s">
        <v>3760</v>
      </c>
      <c r="AD347" s="2" t="s">
        <v>3753</v>
      </c>
      <c r="AE347" s="2" t="s">
        <v>3754</v>
      </c>
      <c r="AF347" s="3" t="s">
        <v>395</v>
      </c>
      <c r="AH347" s="2" t="s">
        <v>4063</v>
      </c>
      <c r="AI347" s="2" t="s">
        <v>4057</v>
      </c>
      <c r="AJ347" s="2" t="s">
        <v>4058</v>
      </c>
      <c r="AK347" s="3" t="s">
        <v>813</v>
      </c>
      <c r="AN347" t="str">
        <f t="shared" si="5"/>
        <v>3930235</v>
      </c>
      <c r="AO347" s="2" t="s">
        <v>1985</v>
      </c>
      <c r="AP347" s="2" t="s">
        <v>1977</v>
      </c>
      <c r="AQ347" s="2" t="s">
        <v>1978</v>
      </c>
      <c r="AR347" s="3" t="s">
        <v>395</v>
      </c>
      <c r="BC347" t="s">
        <v>7428</v>
      </c>
    </row>
    <row r="348" spans="17:55" x14ac:dyDescent="0.25">
      <c r="AC348" s="2" t="s">
        <v>5009</v>
      </c>
      <c r="AD348" s="2" t="s">
        <v>5001</v>
      </c>
      <c r="AE348" s="2" t="s">
        <v>5002</v>
      </c>
      <c r="AF348" s="3"/>
      <c r="AH348" s="2" t="s">
        <v>4354</v>
      </c>
      <c r="AI348" s="2" t="s">
        <v>4347</v>
      </c>
      <c r="AJ348" s="2" t="s">
        <v>4348</v>
      </c>
      <c r="AK348" s="3" t="s">
        <v>813</v>
      </c>
      <c r="AN348" t="str">
        <f t="shared" si="5"/>
        <v>3937008</v>
      </c>
      <c r="AO348" s="2" t="s">
        <v>4928</v>
      </c>
      <c r="AP348" s="2" t="s">
        <v>4921</v>
      </c>
      <c r="AQ348" s="2" t="s">
        <v>4922</v>
      </c>
      <c r="AR348" s="3" t="s">
        <v>453</v>
      </c>
      <c r="BC348" t="s">
        <v>6397</v>
      </c>
    </row>
    <row r="349" spans="17:55" x14ac:dyDescent="0.25">
      <c r="AC349" s="2" t="s">
        <v>5802</v>
      </c>
      <c r="AD349" s="2" t="s">
        <v>5796</v>
      </c>
      <c r="AE349" s="2" t="s">
        <v>5797</v>
      </c>
      <c r="AF349" s="3"/>
      <c r="AH349" s="2" t="s">
        <v>4085</v>
      </c>
      <c r="AI349" s="2" t="s">
        <v>4077</v>
      </c>
      <c r="AJ349" s="2" t="s">
        <v>4078</v>
      </c>
      <c r="AK349" s="3" t="s">
        <v>475</v>
      </c>
      <c r="AN349" t="str">
        <f t="shared" si="5"/>
        <v>3942838</v>
      </c>
      <c r="AO349" s="2" t="s">
        <v>1793</v>
      </c>
      <c r="AP349" s="2" t="s">
        <v>1785</v>
      </c>
      <c r="AQ349" s="2" t="s">
        <v>1786</v>
      </c>
      <c r="AR349" s="3" t="s">
        <v>453</v>
      </c>
      <c r="BC349" t="s">
        <v>8204</v>
      </c>
    </row>
    <row r="350" spans="17:55" x14ac:dyDescent="0.25">
      <c r="AC350" s="2" t="s">
        <v>3504</v>
      </c>
      <c r="AD350" s="2" t="s">
        <v>3497</v>
      </c>
      <c r="AE350" s="2" t="s">
        <v>3498</v>
      </c>
      <c r="AF350" s="3" t="s">
        <v>337</v>
      </c>
      <c r="AH350" s="2" t="s">
        <v>3940</v>
      </c>
      <c r="AI350" s="2" t="s">
        <v>3933</v>
      </c>
      <c r="AJ350" s="2" t="s">
        <v>3934</v>
      </c>
      <c r="AK350" s="3" t="s">
        <v>475</v>
      </c>
      <c r="AN350" t="str">
        <f t="shared" si="5"/>
        <v>3943101</v>
      </c>
      <c r="AO350" s="2" t="s">
        <v>2033</v>
      </c>
      <c r="AP350" s="2" t="s">
        <v>2026</v>
      </c>
      <c r="AQ350" s="2" t="s">
        <v>2027</v>
      </c>
      <c r="AR350" s="3" t="s">
        <v>2036</v>
      </c>
      <c r="BC350" t="s">
        <v>7533</v>
      </c>
    </row>
    <row r="351" spans="17:55" x14ac:dyDescent="0.25">
      <c r="AC351" s="2" t="s">
        <v>441</v>
      </c>
      <c r="AD351" s="2" t="s">
        <v>435</v>
      </c>
      <c r="AE351" s="2" t="s">
        <v>436</v>
      </c>
      <c r="AF351" s="3" t="s">
        <v>459</v>
      </c>
      <c r="AH351" s="2" t="s">
        <v>3120</v>
      </c>
      <c r="AI351" s="2" t="s">
        <v>3111</v>
      </c>
      <c r="AJ351" s="2" t="s">
        <v>3112</v>
      </c>
      <c r="AK351" s="3" t="s">
        <v>475</v>
      </c>
      <c r="AN351" t="str">
        <f t="shared" si="5"/>
        <v>3948953</v>
      </c>
      <c r="AO351" s="2" t="s">
        <v>2406</v>
      </c>
      <c r="AP351" s="2" t="s">
        <v>2399</v>
      </c>
      <c r="AQ351" s="2" t="s">
        <v>2400</v>
      </c>
      <c r="AR351" s="3" t="s">
        <v>462</v>
      </c>
      <c r="BC351" t="s">
        <v>7605</v>
      </c>
    </row>
    <row r="352" spans="17:55" x14ac:dyDescent="0.25">
      <c r="AC352" s="2" t="s">
        <v>5623</v>
      </c>
      <c r="AD352" s="2" t="s">
        <v>5616</v>
      </c>
      <c r="AE352" s="2" t="s">
        <v>5617</v>
      </c>
      <c r="AF352" s="3" t="s">
        <v>675</v>
      </c>
      <c r="AH352" s="2" t="s">
        <v>3044</v>
      </c>
      <c r="AI352" s="2" t="s">
        <v>3036</v>
      </c>
      <c r="AJ352" s="2" t="s">
        <v>3037</v>
      </c>
      <c r="AK352" s="3" t="s">
        <v>475</v>
      </c>
      <c r="AN352" t="str">
        <f t="shared" si="5"/>
        <v>3952566</v>
      </c>
      <c r="AO352" s="2" t="s">
        <v>3004</v>
      </c>
      <c r="AP352" s="2" t="s">
        <v>2997</v>
      </c>
      <c r="AQ352" s="2" t="s">
        <v>2998</v>
      </c>
      <c r="AR352" s="3" t="s">
        <v>337</v>
      </c>
      <c r="BC352" t="s">
        <v>7572</v>
      </c>
    </row>
    <row r="353" spans="29:55" x14ac:dyDescent="0.25">
      <c r="AC353" s="2" t="s">
        <v>1720</v>
      </c>
      <c r="AD353" s="2" t="s">
        <v>1713</v>
      </c>
      <c r="AE353" s="2" t="s">
        <v>1714</v>
      </c>
      <c r="AF353" s="3"/>
      <c r="AH353" s="2" t="s">
        <v>472</v>
      </c>
      <c r="AI353" s="2" t="s">
        <v>463</v>
      </c>
      <c r="AJ353" s="2" t="s">
        <v>464</v>
      </c>
      <c r="AK353" s="3" t="s">
        <v>475</v>
      </c>
      <c r="AN353" t="str">
        <f t="shared" si="5"/>
        <v>3954206</v>
      </c>
      <c r="AO353" s="2" t="s">
        <v>5706</v>
      </c>
      <c r="AP353" s="2" t="s">
        <v>5698</v>
      </c>
      <c r="AQ353" s="2" t="s">
        <v>5699</v>
      </c>
      <c r="AR353" s="3" t="s">
        <v>5708</v>
      </c>
      <c r="BC353" t="s">
        <v>8127</v>
      </c>
    </row>
    <row r="354" spans="29:55" x14ac:dyDescent="0.25">
      <c r="AC354" s="2" t="s">
        <v>2904</v>
      </c>
      <c r="AD354" s="2" t="s">
        <v>2897</v>
      </c>
      <c r="AE354" s="2" t="s">
        <v>2898</v>
      </c>
      <c r="AF354" s="3" t="s">
        <v>395</v>
      </c>
      <c r="AH354" s="2" t="s">
        <v>2889</v>
      </c>
      <c r="AI354" s="2" t="s">
        <v>2881</v>
      </c>
      <c r="AJ354" s="2" t="s">
        <v>2882</v>
      </c>
      <c r="AK354" s="3" t="s">
        <v>475</v>
      </c>
      <c r="AN354" t="str">
        <f t="shared" si="5"/>
        <v>3957816</v>
      </c>
      <c r="AO354" s="2" t="s">
        <v>2952</v>
      </c>
      <c r="AP354" s="2" t="s">
        <v>2946</v>
      </c>
      <c r="AQ354" s="2" t="s">
        <v>2947</v>
      </c>
      <c r="AR354" s="3" t="s">
        <v>813</v>
      </c>
      <c r="BC354" t="s">
        <v>7648</v>
      </c>
    </row>
    <row r="355" spans="29:55" x14ac:dyDescent="0.25">
      <c r="AC355" s="2" t="s">
        <v>4213</v>
      </c>
      <c r="AD355" s="2" t="s">
        <v>4207</v>
      </c>
      <c r="AE355" s="2" t="s">
        <v>4208</v>
      </c>
      <c r="AF355" s="3"/>
      <c r="AH355" s="2" t="s">
        <v>709</v>
      </c>
      <c r="AI355" s="2" t="s">
        <v>701</v>
      </c>
      <c r="AJ355" s="2" t="s">
        <v>702</v>
      </c>
      <c r="AK355" s="3" t="s">
        <v>459</v>
      </c>
      <c r="AN355" t="str">
        <f t="shared" si="5"/>
        <v>3958129</v>
      </c>
      <c r="AO355" s="2" t="s">
        <v>1953</v>
      </c>
      <c r="AP355" s="2" t="s">
        <v>1947</v>
      </c>
      <c r="AQ355" s="2" t="s">
        <v>1948</v>
      </c>
      <c r="AR355" s="3" t="s">
        <v>1955</v>
      </c>
      <c r="BC355" t="s">
        <v>128</v>
      </c>
    </row>
    <row r="356" spans="29:55" x14ac:dyDescent="0.25">
      <c r="AC356" s="2" t="s">
        <v>5216</v>
      </c>
      <c r="AD356" s="2" t="s">
        <v>5210</v>
      </c>
      <c r="AE356" s="2" t="s">
        <v>5211</v>
      </c>
      <c r="AF356" s="3"/>
      <c r="AH356" s="2" t="s">
        <v>2574</v>
      </c>
      <c r="AI356" s="2" t="s">
        <v>2566</v>
      </c>
      <c r="AJ356" s="2" t="s">
        <v>2567</v>
      </c>
      <c r="AK356" s="3" t="s">
        <v>459</v>
      </c>
      <c r="AN356" t="str">
        <f t="shared" si="5"/>
        <v>3960005</v>
      </c>
      <c r="AO356" s="2" t="s">
        <v>2308</v>
      </c>
      <c r="AP356" s="2" t="s">
        <v>2300</v>
      </c>
      <c r="AQ356" s="2" t="s">
        <v>2301</v>
      </c>
      <c r="AR356" s="3" t="s">
        <v>506</v>
      </c>
      <c r="BC356" t="s">
        <v>7052</v>
      </c>
    </row>
    <row r="357" spans="29:55" x14ac:dyDescent="0.25">
      <c r="AC357" s="2" t="s">
        <v>2383</v>
      </c>
      <c r="AD357" s="2" t="s">
        <v>2376</v>
      </c>
      <c r="AE357" s="2" t="s">
        <v>2377</v>
      </c>
      <c r="AF357" s="3"/>
      <c r="AH357" s="2" t="s">
        <v>5580</v>
      </c>
      <c r="AI357" s="2" t="s">
        <v>5574</v>
      </c>
      <c r="AJ357" s="2" t="s">
        <v>99</v>
      </c>
      <c r="AK357" s="3" t="s">
        <v>459</v>
      </c>
      <c r="AN357" t="str">
        <f t="shared" si="5"/>
        <v>3960629</v>
      </c>
      <c r="AO357" s="2" t="s">
        <v>3894</v>
      </c>
      <c r="AP357" s="2" t="s">
        <v>3887</v>
      </c>
      <c r="AQ357" s="2" t="s">
        <v>3888</v>
      </c>
      <c r="AR357" s="3" t="s">
        <v>395</v>
      </c>
      <c r="BC357" t="s">
        <v>7088</v>
      </c>
    </row>
    <row r="358" spans="29:55" x14ac:dyDescent="0.25">
      <c r="AC358" s="2" t="s">
        <v>1033</v>
      </c>
      <c r="AD358" s="2" t="s">
        <v>1026</v>
      </c>
      <c r="AE358" s="2" t="s">
        <v>1027</v>
      </c>
      <c r="AF358" s="3" t="s">
        <v>459</v>
      </c>
      <c r="AH358" s="2" t="s">
        <v>4619</v>
      </c>
      <c r="AI358" s="2" t="s">
        <v>4611</v>
      </c>
      <c r="AJ358" s="2" t="s">
        <v>4612</v>
      </c>
      <c r="AK358" s="3" t="s">
        <v>459</v>
      </c>
      <c r="AN358" t="str">
        <f t="shared" si="5"/>
        <v>3963676</v>
      </c>
      <c r="AO358" s="2" t="s">
        <v>1888</v>
      </c>
      <c r="AP358" s="2" t="s">
        <v>1882</v>
      </c>
      <c r="AQ358" s="2" t="s">
        <v>1883</v>
      </c>
      <c r="AR358" s="3" t="s">
        <v>1644</v>
      </c>
      <c r="BC358" t="s">
        <v>6682</v>
      </c>
    </row>
    <row r="359" spans="29:55" x14ac:dyDescent="0.25">
      <c r="AC359" s="2" t="s">
        <v>4999</v>
      </c>
      <c r="AD359" s="2" t="s">
        <v>4992</v>
      </c>
      <c r="AE359" s="2" t="s">
        <v>4993</v>
      </c>
      <c r="AF359" s="3" t="s">
        <v>2036</v>
      </c>
      <c r="AH359" s="2" t="s">
        <v>2468</v>
      </c>
      <c r="AI359" s="2" t="s">
        <v>2459</v>
      </c>
      <c r="AJ359" s="2" t="s">
        <v>2460</v>
      </c>
      <c r="AK359" s="3" t="s">
        <v>459</v>
      </c>
      <c r="AN359" t="str">
        <f t="shared" si="5"/>
        <v>3964049</v>
      </c>
      <c r="AO359" s="2" t="s">
        <v>451</v>
      </c>
      <c r="AP359" s="2" t="s">
        <v>444</v>
      </c>
      <c r="AQ359" s="2" t="s">
        <v>78</v>
      </c>
      <c r="AR359" s="3" t="s">
        <v>453</v>
      </c>
      <c r="BC359" t="s">
        <v>6612</v>
      </c>
    </row>
    <row r="360" spans="29:55" x14ac:dyDescent="0.25">
      <c r="AC360" s="2" t="s">
        <v>5359</v>
      </c>
      <c r="AD360" s="2" t="s">
        <v>5351</v>
      </c>
      <c r="AE360" s="2" t="s">
        <v>5352</v>
      </c>
      <c r="AF360" s="3" t="s">
        <v>675</v>
      </c>
      <c r="AH360" s="2" t="s">
        <v>2202</v>
      </c>
      <c r="AI360" s="2" t="s">
        <v>2194</v>
      </c>
      <c r="AJ360" s="2" t="s">
        <v>2195</v>
      </c>
      <c r="AK360" s="3" t="s">
        <v>459</v>
      </c>
      <c r="AN360" t="str">
        <f t="shared" si="5"/>
        <v>3971219</v>
      </c>
      <c r="AO360" s="2" t="s">
        <v>1043</v>
      </c>
      <c r="AP360" s="2" t="s">
        <v>1035</v>
      </c>
      <c r="AQ360" s="2" t="s">
        <v>1036</v>
      </c>
      <c r="AR360" s="3" t="s">
        <v>453</v>
      </c>
      <c r="BC360" t="s">
        <v>8259</v>
      </c>
    </row>
    <row r="361" spans="29:55" x14ac:dyDescent="0.25">
      <c r="AC361" s="2" t="s">
        <v>4239</v>
      </c>
      <c r="AD361" s="2" t="s">
        <v>4232</v>
      </c>
      <c r="AE361" s="2" t="s">
        <v>4233</v>
      </c>
      <c r="AF361" s="3" t="s">
        <v>462</v>
      </c>
      <c r="AH361" s="2" t="s">
        <v>4279</v>
      </c>
      <c r="AI361" s="2" t="s">
        <v>4272</v>
      </c>
      <c r="AJ361" s="2" t="s">
        <v>4273</v>
      </c>
      <c r="AK361" s="3" t="s">
        <v>459</v>
      </c>
      <c r="AN361" t="str">
        <f t="shared" si="5"/>
        <v>3980560</v>
      </c>
      <c r="AO361" s="2" t="s">
        <v>4389</v>
      </c>
      <c r="AP361" s="2" t="s">
        <v>4382</v>
      </c>
      <c r="AQ361" s="2" t="s">
        <v>4383</v>
      </c>
      <c r="AR361" s="3" t="s">
        <v>462</v>
      </c>
      <c r="BC361" t="s">
        <v>6967</v>
      </c>
    </row>
    <row r="362" spans="29:55" x14ac:dyDescent="0.25">
      <c r="AC362" s="2" t="s">
        <v>5601</v>
      </c>
      <c r="AD362" s="2" t="s">
        <v>5594</v>
      </c>
      <c r="AE362" s="2" t="s">
        <v>5595</v>
      </c>
      <c r="AF362" s="3"/>
      <c r="AH362" s="2" t="s">
        <v>441</v>
      </c>
      <c r="AI362" s="2" t="s">
        <v>435</v>
      </c>
      <c r="AJ362" s="2" t="s">
        <v>436</v>
      </c>
      <c r="AK362" s="3" t="s">
        <v>459</v>
      </c>
      <c r="AN362" t="str">
        <f t="shared" si="5"/>
        <v>3992408</v>
      </c>
      <c r="AO362" s="2" t="s">
        <v>5533</v>
      </c>
      <c r="AP362" s="2" t="s">
        <v>5526</v>
      </c>
      <c r="AQ362" s="2" t="s">
        <v>5527</v>
      </c>
      <c r="AR362" s="3" t="s">
        <v>395</v>
      </c>
      <c r="BC362" t="s">
        <v>196</v>
      </c>
    </row>
    <row r="363" spans="29:55" x14ac:dyDescent="0.25">
      <c r="AC363" s="2" t="s">
        <v>1403</v>
      </c>
      <c r="AD363" s="2" t="s">
        <v>1400</v>
      </c>
      <c r="AE363" s="2" t="s">
        <v>117</v>
      </c>
      <c r="AF363" s="3"/>
      <c r="AH363" s="2" t="s">
        <v>1033</v>
      </c>
      <c r="AI363" s="2" t="s">
        <v>1026</v>
      </c>
      <c r="AJ363" s="2" t="s">
        <v>1027</v>
      </c>
      <c r="AK363" s="3" t="s">
        <v>459</v>
      </c>
      <c r="AN363" t="str">
        <f t="shared" si="5"/>
        <v>4000839</v>
      </c>
      <c r="AO363" s="2" t="s">
        <v>1934</v>
      </c>
      <c r="AP363" s="2" t="s">
        <v>1926</v>
      </c>
      <c r="AQ363" s="2" t="s">
        <v>1927</v>
      </c>
      <c r="AR363" s="3" t="s">
        <v>395</v>
      </c>
      <c r="BC363" t="s">
        <v>7111</v>
      </c>
    </row>
    <row r="364" spans="29:55" x14ac:dyDescent="0.25">
      <c r="AC364" s="2" t="s">
        <v>1985</v>
      </c>
      <c r="AD364" s="2" t="s">
        <v>1977</v>
      </c>
      <c r="AE364" s="2" t="s">
        <v>1978</v>
      </c>
      <c r="AF364" s="3" t="s">
        <v>395</v>
      </c>
      <c r="AH364" s="2" t="s">
        <v>3682</v>
      </c>
      <c r="AI364" s="2" t="s">
        <v>3673</v>
      </c>
      <c r="AJ364" s="2" t="s">
        <v>3674</v>
      </c>
      <c r="AK364" s="3" t="s">
        <v>459</v>
      </c>
      <c r="AN364" t="str">
        <f t="shared" si="5"/>
        <v>4006504</v>
      </c>
      <c r="AO364" s="2" t="s">
        <v>1975</v>
      </c>
      <c r="AP364" s="2" t="s">
        <v>1969</v>
      </c>
      <c r="AQ364" s="2" t="s">
        <v>1970</v>
      </c>
      <c r="AR364" s="3" t="s">
        <v>453</v>
      </c>
      <c r="BC364" t="s">
        <v>6262</v>
      </c>
    </row>
    <row r="365" spans="29:55" x14ac:dyDescent="0.25">
      <c r="AC365" s="2" t="s">
        <v>3682</v>
      </c>
      <c r="AD365" s="2" t="s">
        <v>3673</v>
      </c>
      <c r="AE365" s="2" t="s">
        <v>3674</v>
      </c>
      <c r="AF365" s="3" t="s">
        <v>459</v>
      </c>
      <c r="AH365" s="2" t="s">
        <v>1560</v>
      </c>
      <c r="AI365" s="2" t="s">
        <v>1553</v>
      </c>
      <c r="AJ365" s="2" t="s">
        <v>1554</v>
      </c>
      <c r="AK365" s="3" t="s">
        <v>459</v>
      </c>
      <c r="AN365" t="str">
        <f t="shared" si="5"/>
        <v>4007765</v>
      </c>
      <c r="AO365" s="2" t="s">
        <v>4510</v>
      </c>
      <c r="AP365" s="2" t="s">
        <v>4503</v>
      </c>
      <c r="AQ365" s="2" t="s">
        <v>4504</v>
      </c>
      <c r="AR365" s="3" t="s">
        <v>2036</v>
      </c>
      <c r="BC365" t="s">
        <v>8159</v>
      </c>
    </row>
    <row r="366" spans="29:55" x14ac:dyDescent="0.25">
      <c r="AC366" s="2" t="s">
        <v>854</v>
      </c>
      <c r="AD366" s="2" t="s">
        <v>846</v>
      </c>
      <c r="AE366" s="2" t="s">
        <v>847</v>
      </c>
      <c r="AF366" s="3"/>
      <c r="AH366" s="2" t="s">
        <v>3746</v>
      </c>
      <c r="AI366" s="2" t="s">
        <v>3738</v>
      </c>
      <c r="AJ366" s="2" t="s">
        <v>3739</v>
      </c>
      <c r="AK366" s="3" t="s">
        <v>459</v>
      </c>
      <c r="AN366" t="str">
        <f t="shared" si="5"/>
        <v>4009315</v>
      </c>
      <c r="AO366" s="2" t="s">
        <v>3371</v>
      </c>
      <c r="AP366" s="2" t="s">
        <v>3365</v>
      </c>
      <c r="AQ366" s="2" t="s">
        <v>3366</v>
      </c>
      <c r="AR366" s="3" t="s">
        <v>813</v>
      </c>
      <c r="BC366" t="s">
        <v>8239</v>
      </c>
    </row>
    <row r="367" spans="29:55" x14ac:dyDescent="0.25">
      <c r="AC367" s="2" t="s">
        <v>416</v>
      </c>
      <c r="AD367" s="2" t="s">
        <v>409</v>
      </c>
      <c r="AE367" s="2" t="s">
        <v>410</v>
      </c>
      <c r="AF367" s="3" t="s">
        <v>675</v>
      </c>
      <c r="AH367" s="2" t="s">
        <v>1349</v>
      </c>
      <c r="AI367" s="2" t="s">
        <v>1341</v>
      </c>
      <c r="AJ367" s="2" t="s">
        <v>1342</v>
      </c>
      <c r="AK367" s="3" t="s">
        <v>459</v>
      </c>
      <c r="AN367" t="str">
        <f t="shared" si="5"/>
        <v>4017381</v>
      </c>
      <c r="AO367" s="2" t="s">
        <v>5075</v>
      </c>
      <c r="AP367" s="2" t="s">
        <v>5068</v>
      </c>
      <c r="AQ367" s="2" t="s">
        <v>5069</v>
      </c>
      <c r="AR367" s="3" t="s">
        <v>5077</v>
      </c>
      <c r="BC367" t="s">
        <v>6515</v>
      </c>
    </row>
    <row r="368" spans="29:55" x14ac:dyDescent="0.25">
      <c r="AC368" s="2" t="s">
        <v>4928</v>
      </c>
      <c r="AD368" s="2" t="s">
        <v>4921</v>
      </c>
      <c r="AE368" s="2" t="s">
        <v>4922</v>
      </c>
      <c r="AF368" s="3"/>
      <c r="AH368" s="2" t="s">
        <v>709</v>
      </c>
      <c r="AI368" s="2" t="s">
        <v>701</v>
      </c>
      <c r="AJ368" s="2" t="s">
        <v>702</v>
      </c>
      <c r="AK368" s="3" t="s">
        <v>459</v>
      </c>
      <c r="AN368" t="str">
        <f t="shared" si="5"/>
        <v>4018755</v>
      </c>
      <c r="AO368" s="2" t="s">
        <v>4112</v>
      </c>
      <c r="AP368" s="2" t="s">
        <v>4105</v>
      </c>
      <c r="AQ368" s="2" t="s">
        <v>4106</v>
      </c>
      <c r="AR368" s="3" t="s">
        <v>506</v>
      </c>
      <c r="BC368" t="s">
        <v>327</v>
      </c>
    </row>
    <row r="369" spans="29:55" x14ac:dyDescent="0.25">
      <c r="AC369" s="2" t="s">
        <v>1285</v>
      </c>
      <c r="AD369" s="2" t="s">
        <v>1282</v>
      </c>
      <c r="AE369" s="2" t="s">
        <v>1283</v>
      </c>
      <c r="AF369" s="3"/>
      <c r="AH369" s="2" t="s">
        <v>1813</v>
      </c>
      <c r="AI369" s="2" t="s">
        <v>1805</v>
      </c>
      <c r="AJ369" s="2" t="s">
        <v>1806</v>
      </c>
      <c r="AK369" s="3" t="s">
        <v>459</v>
      </c>
      <c r="AN369" t="str">
        <f t="shared" si="5"/>
        <v>4019486</v>
      </c>
      <c r="AO369" s="2" t="s">
        <v>4579</v>
      </c>
      <c r="AP369" s="2" t="s">
        <v>4572</v>
      </c>
      <c r="AQ369" s="2" t="s">
        <v>4573</v>
      </c>
      <c r="AR369" s="3" t="s">
        <v>453</v>
      </c>
      <c r="BC369" t="s">
        <v>7683</v>
      </c>
    </row>
    <row r="370" spans="29:55" x14ac:dyDescent="0.25">
      <c r="AC370" s="2" t="s">
        <v>1560</v>
      </c>
      <c r="AD370" s="2" t="s">
        <v>1553</v>
      </c>
      <c r="AE370" s="2" t="s">
        <v>1554</v>
      </c>
      <c r="AF370" s="3" t="s">
        <v>459</v>
      </c>
      <c r="AH370" s="2" t="s">
        <v>5431</v>
      </c>
      <c r="AI370" s="2" t="s">
        <v>5423</v>
      </c>
      <c r="AJ370" s="2" t="s">
        <v>5424</v>
      </c>
      <c r="AK370" s="3" t="s">
        <v>459</v>
      </c>
      <c r="AN370" t="str">
        <f t="shared" si="5"/>
        <v>4027532</v>
      </c>
      <c r="AO370" s="2" t="s">
        <v>5255</v>
      </c>
      <c r="AP370" s="2" t="s">
        <v>5249</v>
      </c>
      <c r="AQ370" s="2" t="s">
        <v>281</v>
      </c>
      <c r="AR370" s="3" t="s">
        <v>1506</v>
      </c>
      <c r="BC370" t="s">
        <v>8110</v>
      </c>
    </row>
    <row r="371" spans="29:55" x14ac:dyDescent="0.25">
      <c r="AC371" s="2" t="s">
        <v>4155</v>
      </c>
      <c r="AD371" s="2" t="s">
        <v>4148</v>
      </c>
      <c r="AE371" s="2" t="s">
        <v>4149</v>
      </c>
      <c r="AF371" s="3"/>
      <c r="AH371" s="2" t="s">
        <v>370</v>
      </c>
      <c r="AI371" s="2" t="s">
        <v>361</v>
      </c>
      <c r="AJ371" s="2" t="s">
        <v>362</v>
      </c>
      <c r="AK371" s="3" t="s">
        <v>459</v>
      </c>
      <c r="AN371" t="str">
        <f t="shared" si="5"/>
        <v>4044515</v>
      </c>
      <c r="AO371" s="2" t="s">
        <v>3551</v>
      </c>
      <c r="AP371" s="2" t="s">
        <v>3333</v>
      </c>
      <c r="AQ371" s="2" t="s">
        <v>3334</v>
      </c>
      <c r="AR371" s="3" t="s">
        <v>337</v>
      </c>
      <c r="BC371" t="s">
        <v>57</v>
      </c>
    </row>
    <row r="372" spans="29:55" x14ac:dyDescent="0.25">
      <c r="AC372" s="2" t="s">
        <v>3079</v>
      </c>
      <c r="AD372" s="2" t="s">
        <v>3072</v>
      </c>
      <c r="AE372" s="2" t="s">
        <v>3073</v>
      </c>
      <c r="AF372" s="3"/>
      <c r="AH372" s="2"/>
      <c r="AI372" s="2"/>
      <c r="AJ372" s="2"/>
      <c r="AK372" s="3"/>
      <c r="BC372" t="s">
        <v>6593</v>
      </c>
    </row>
    <row r="373" spans="29:55" x14ac:dyDescent="0.25">
      <c r="AC373" s="2" t="s">
        <v>2592</v>
      </c>
      <c r="AD373" s="2" t="s">
        <v>2585</v>
      </c>
      <c r="AE373" s="2" t="s">
        <v>2586</v>
      </c>
      <c r="AF373" s="3" t="s">
        <v>453</v>
      </c>
      <c r="AH373" s="2"/>
      <c r="AI373" s="2"/>
      <c r="AJ373" s="2"/>
      <c r="AK373" s="3"/>
      <c r="BC373" t="s">
        <v>6151</v>
      </c>
    </row>
    <row r="374" spans="29:55" x14ac:dyDescent="0.25">
      <c r="AC374" s="2" t="s">
        <v>3746</v>
      </c>
      <c r="AD374" s="2" t="s">
        <v>3738</v>
      </c>
      <c r="AE374" s="2" t="s">
        <v>3739</v>
      </c>
      <c r="AF374" s="3" t="s">
        <v>459</v>
      </c>
      <c r="AH374" s="2"/>
      <c r="AI374" s="2"/>
      <c r="AJ374" s="2"/>
      <c r="AK374" s="3"/>
      <c r="BC374" t="s">
        <v>6240</v>
      </c>
    </row>
    <row r="375" spans="29:55" x14ac:dyDescent="0.25">
      <c r="AC375" s="2" t="s">
        <v>5988</v>
      </c>
      <c r="AD375" s="2" t="s">
        <v>5985</v>
      </c>
      <c r="AE375" s="2" t="s">
        <v>5986</v>
      </c>
      <c r="AF375" s="3" t="s">
        <v>462</v>
      </c>
      <c r="AH375" s="2"/>
      <c r="AI375" s="2"/>
      <c r="AJ375" s="2"/>
      <c r="AK375" s="3"/>
      <c r="BC375" t="s">
        <v>6724</v>
      </c>
    </row>
    <row r="376" spans="29:55" x14ac:dyDescent="0.25">
      <c r="AC376" s="2" t="s">
        <v>751</v>
      </c>
      <c r="AD376" s="2" t="s">
        <v>748</v>
      </c>
      <c r="AE376" s="2" t="s">
        <v>749</v>
      </c>
      <c r="AF376" s="3"/>
      <c r="AH376" s="2"/>
      <c r="AI376" s="2"/>
      <c r="AJ376" s="2"/>
      <c r="AK376" s="3"/>
      <c r="BC376" t="s">
        <v>2377</v>
      </c>
    </row>
    <row r="377" spans="29:55" x14ac:dyDescent="0.25">
      <c r="AC377" s="2" t="s">
        <v>1015</v>
      </c>
      <c r="AD377" s="2" t="s">
        <v>1007</v>
      </c>
      <c r="AE377" s="2" t="s">
        <v>1008</v>
      </c>
      <c r="AF377" s="3" t="s">
        <v>813</v>
      </c>
      <c r="AH377" s="2"/>
      <c r="AI377" s="2"/>
      <c r="AJ377" s="2"/>
      <c r="AK377" s="3"/>
      <c r="BC377" t="s">
        <v>113</v>
      </c>
    </row>
    <row r="378" spans="29:55" x14ac:dyDescent="0.25">
      <c r="AC378" s="2" t="s">
        <v>3769</v>
      </c>
      <c r="AD378" s="2" t="s">
        <v>3762</v>
      </c>
      <c r="AE378" s="2" t="s">
        <v>3763</v>
      </c>
      <c r="AF378" s="3"/>
      <c r="AH378" s="2"/>
      <c r="AI378" s="2"/>
      <c r="AJ378" s="2"/>
      <c r="AK378" s="3"/>
      <c r="BC378" t="s">
        <v>6178</v>
      </c>
    </row>
    <row r="379" spans="29:55" x14ac:dyDescent="0.25">
      <c r="AC379" s="2" t="s">
        <v>1777</v>
      </c>
      <c r="AD379" s="2" t="s">
        <v>1770</v>
      </c>
      <c r="AE379" s="2" t="s">
        <v>1771</v>
      </c>
      <c r="AF379" s="3"/>
      <c r="AH379" s="2"/>
      <c r="AI379" s="2"/>
      <c r="AJ379" s="2"/>
      <c r="AK379" s="3"/>
      <c r="BC379" t="s">
        <v>6960</v>
      </c>
    </row>
    <row r="380" spans="29:55" x14ac:dyDescent="0.25">
      <c r="AC380" s="2" t="s">
        <v>1330</v>
      </c>
      <c r="AD380" s="2" t="s">
        <v>1323</v>
      </c>
      <c r="AE380" s="2" t="s">
        <v>1324</v>
      </c>
      <c r="AF380" s="3"/>
      <c r="AH380" s="2"/>
      <c r="AI380" s="2"/>
      <c r="AJ380" s="2"/>
      <c r="AK380" s="3"/>
      <c r="BC380" t="s">
        <v>7475</v>
      </c>
    </row>
    <row r="381" spans="29:55" x14ac:dyDescent="0.25">
      <c r="AC381" s="2" t="s">
        <v>2016</v>
      </c>
      <c r="AD381" s="2" t="s">
        <v>2009</v>
      </c>
      <c r="AE381" s="2" t="s">
        <v>2010</v>
      </c>
      <c r="AF381" s="3"/>
      <c r="AH381" s="2"/>
      <c r="AI381" s="2"/>
      <c r="AJ381" s="2"/>
      <c r="AK381" s="3"/>
      <c r="BC381" t="s">
        <v>8082</v>
      </c>
    </row>
    <row r="382" spans="29:55" x14ac:dyDescent="0.25">
      <c r="AC382" s="2" t="s">
        <v>3207</v>
      </c>
      <c r="AD382" s="2" t="s">
        <v>3201</v>
      </c>
      <c r="AE382" s="2" t="s">
        <v>3202</v>
      </c>
      <c r="AF382" s="3"/>
      <c r="AH382" s="2"/>
      <c r="AI382" s="2"/>
      <c r="AJ382" s="2"/>
      <c r="AK382" s="3"/>
      <c r="BC382" t="s">
        <v>869</v>
      </c>
    </row>
    <row r="383" spans="29:55" x14ac:dyDescent="0.25">
      <c r="AC383" s="2" t="s">
        <v>529</v>
      </c>
      <c r="AD383" s="2" t="s">
        <v>521</v>
      </c>
      <c r="AE383" s="2" t="s">
        <v>522</v>
      </c>
      <c r="AF383" s="3"/>
      <c r="AH383" s="2"/>
      <c r="AI383" s="2"/>
      <c r="AJ383" s="2"/>
      <c r="AK383" s="3"/>
      <c r="BC383" t="s">
        <v>7657</v>
      </c>
    </row>
    <row r="384" spans="29:55" x14ac:dyDescent="0.25">
      <c r="AC384" s="2" t="s">
        <v>4762</v>
      </c>
      <c r="AD384" s="2" t="s">
        <v>4755</v>
      </c>
      <c r="AE384" s="2" t="s">
        <v>4756</v>
      </c>
      <c r="AF384" s="3" t="s">
        <v>1506</v>
      </c>
      <c r="AH384" s="2"/>
      <c r="AI384" s="2"/>
      <c r="AJ384" s="2"/>
      <c r="AK384" s="3"/>
      <c r="BC384" t="s">
        <v>7206</v>
      </c>
    </row>
    <row r="385" spans="3:55" x14ac:dyDescent="0.25">
      <c r="AC385" s="2" t="s">
        <v>1369</v>
      </c>
      <c r="AD385" s="2" t="s">
        <v>1362</v>
      </c>
      <c r="AE385" s="2" t="s">
        <v>1363</v>
      </c>
      <c r="AF385" s="3"/>
      <c r="AH385" s="2"/>
      <c r="AI385" s="2"/>
      <c r="AJ385" s="2"/>
      <c r="AK385" s="3"/>
      <c r="BC385" t="s">
        <v>7749</v>
      </c>
    </row>
    <row r="386" spans="3:55" x14ac:dyDescent="0.25">
      <c r="AC386" s="2" t="s">
        <v>1916</v>
      </c>
      <c r="AD386" s="2" t="s">
        <v>1909</v>
      </c>
      <c r="AE386" s="2" t="s">
        <v>1910</v>
      </c>
      <c r="AF386" s="3"/>
      <c r="AH386" s="2"/>
      <c r="AI386" s="2"/>
      <c r="AJ386" s="2"/>
      <c r="AK386" s="3"/>
      <c r="BC386" t="s">
        <v>7026</v>
      </c>
    </row>
    <row r="387" spans="3:55" x14ac:dyDescent="0.25">
      <c r="AC387" s="2" t="s">
        <v>5272</v>
      </c>
      <c r="AD387" s="2" t="s">
        <v>5269</v>
      </c>
      <c r="AE387" s="2" t="s">
        <v>5270</v>
      </c>
      <c r="AF387" s="3"/>
      <c r="AH387" s="2"/>
      <c r="AI387" s="2"/>
      <c r="AJ387" s="2"/>
      <c r="AK387" s="3"/>
      <c r="BC387" t="s">
        <v>6711</v>
      </c>
    </row>
    <row r="388" spans="3:55" x14ac:dyDescent="0.25">
      <c r="AC388" s="2" t="s">
        <v>3234</v>
      </c>
      <c r="AD388" s="2" t="s">
        <v>3227</v>
      </c>
      <c r="AE388" s="2" t="s">
        <v>3228</v>
      </c>
      <c r="AF388" s="3"/>
      <c r="AH388" s="2"/>
      <c r="AI388" s="2"/>
      <c r="AJ388" s="2"/>
      <c r="AK388" s="3"/>
      <c r="BC388" t="s">
        <v>7375</v>
      </c>
    </row>
    <row r="389" spans="3:55" x14ac:dyDescent="0.25">
      <c r="AC389" s="2" t="s">
        <v>3108</v>
      </c>
      <c r="AD389" s="2" t="s">
        <v>3102</v>
      </c>
      <c r="AE389" s="2" t="s">
        <v>3103</v>
      </c>
      <c r="AF389" s="3" t="s">
        <v>813</v>
      </c>
      <c r="AH389" s="2"/>
      <c r="AI389" s="2"/>
      <c r="AJ389" s="2"/>
      <c r="AK389" s="3"/>
      <c r="BC389" t="s">
        <v>7418</v>
      </c>
    </row>
    <row r="390" spans="3:55" x14ac:dyDescent="0.25">
      <c r="AC390" s="2" t="s">
        <v>1750</v>
      </c>
      <c r="AD390" s="2" t="s">
        <v>1746</v>
      </c>
      <c r="AE390" s="2" t="s">
        <v>1747</v>
      </c>
      <c r="AF390" s="3"/>
      <c r="AH390" s="2"/>
      <c r="AI390" s="2"/>
      <c r="AJ390" s="2"/>
      <c r="AK390" s="3"/>
      <c r="BC390" t="s">
        <v>7142</v>
      </c>
    </row>
    <row r="391" spans="3:55" x14ac:dyDescent="0.25">
      <c r="AC391" s="2" t="s">
        <v>4040</v>
      </c>
      <c r="AD391" s="2" t="s">
        <v>4035</v>
      </c>
      <c r="AE391" s="2" t="s">
        <v>4036</v>
      </c>
      <c r="AF391" s="3"/>
      <c r="AH391" s="2"/>
      <c r="AI391" s="2"/>
      <c r="AJ391" s="2"/>
      <c r="AK391" s="3"/>
      <c r="BC391" t="s">
        <v>7496</v>
      </c>
    </row>
    <row r="392" spans="3:55" x14ac:dyDescent="0.25">
      <c r="AC392" s="2" t="s">
        <v>5951</v>
      </c>
      <c r="AD392" s="2" t="s">
        <v>5943</v>
      </c>
      <c r="AE392" s="2" t="s">
        <v>5944</v>
      </c>
      <c r="AF392" s="3"/>
      <c r="AH392" s="2"/>
      <c r="AI392" s="2"/>
      <c r="AJ392" s="2"/>
      <c r="AK392" s="3"/>
      <c r="BC392" t="s">
        <v>234</v>
      </c>
    </row>
    <row r="393" spans="3:55" x14ac:dyDescent="0.25">
      <c r="AC393" s="2" t="s">
        <v>4103</v>
      </c>
      <c r="AD393" s="2" t="s">
        <v>4098</v>
      </c>
      <c r="AE393" s="2" t="s">
        <v>4099</v>
      </c>
      <c r="AF393" s="3"/>
      <c r="AH393" s="2"/>
      <c r="AI393" s="2"/>
      <c r="AJ393" s="2"/>
      <c r="AK393" s="3"/>
      <c r="BC393" t="s">
        <v>6286</v>
      </c>
    </row>
    <row r="394" spans="3:55" x14ac:dyDescent="0.25">
      <c r="AC394" s="2" t="s">
        <v>1760</v>
      </c>
      <c r="AD394" s="2" t="s">
        <v>1752</v>
      </c>
      <c r="AE394" s="2" t="s">
        <v>1753</v>
      </c>
      <c r="AF394" s="3"/>
      <c r="AH394" s="2"/>
      <c r="AI394" s="2"/>
      <c r="AJ394" s="2"/>
      <c r="AK394" s="3"/>
      <c r="BC394" t="s">
        <v>6764</v>
      </c>
    </row>
    <row r="395" spans="3:55" x14ac:dyDescent="0.25">
      <c r="AC395" s="2" t="s">
        <v>4050</v>
      </c>
      <c r="AD395" s="2" t="s">
        <v>4042</v>
      </c>
      <c r="AE395" s="2" t="s">
        <v>4043</v>
      </c>
      <c r="AF395" s="3"/>
      <c r="AH395" s="2"/>
      <c r="AI395" s="2"/>
      <c r="AJ395" s="2"/>
      <c r="AK395" s="3"/>
      <c r="BC395" t="s">
        <v>41</v>
      </c>
    </row>
    <row r="396" spans="3:55" x14ac:dyDescent="0.25">
      <c r="C396" s="11"/>
      <c r="N396" s="11"/>
      <c r="AC396" s="2" t="s">
        <v>1319</v>
      </c>
      <c r="AD396" s="2" t="s">
        <v>1312</v>
      </c>
      <c r="AE396" s="2" t="s">
        <v>1313</v>
      </c>
      <c r="AF396" s="3" t="s">
        <v>675</v>
      </c>
      <c r="AH396" s="2"/>
      <c r="AI396" s="2"/>
      <c r="AJ396" s="2"/>
      <c r="AK396" s="3"/>
      <c r="BC396" t="s">
        <v>7038</v>
      </c>
    </row>
    <row r="397" spans="3:55" x14ac:dyDescent="0.25">
      <c r="AC397" s="2" t="s">
        <v>3284</v>
      </c>
      <c r="AD397" s="2" t="s">
        <v>3277</v>
      </c>
      <c r="AE397" s="2" t="s">
        <v>3278</v>
      </c>
      <c r="AF397" s="3"/>
      <c r="AH397" s="2"/>
      <c r="AI397" s="2"/>
      <c r="AJ397" s="2"/>
      <c r="AK397" s="3"/>
      <c r="BC397" t="s">
        <v>7453</v>
      </c>
    </row>
    <row r="398" spans="3:55" x14ac:dyDescent="0.25">
      <c r="AC398" s="2" t="s">
        <v>4706</v>
      </c>
      <c r="AD398" s="2" t="s">
        <v>4702</v>
      </c>
      <c r="AE398" s="2" t="s">
        <v>4703</v>
      </c>
      <c r="AF398" s="3"/>
      <c r="AH398" s="2"/>
      <c r="AI398" s="2"/>
      <c r="AJ398" s="2"/>
      <c r="AK398" s="3"/>
      <c r="BC398" t="s">
        <v>6457</v>
      </c>
    </row>
    <row r="399" spans="3:55" x14ac:dyDescent="0.25">
      <c r="AC399" s="2" t="s">
        <v>826</v>
      </c>
      <c r="AD399" s="2" t="s">
        <v>817</v>
      </c>
      <c r="AE399" s="2" t="s">
        <v>818</v>
      </c>
      <c r="AF399" s="3"/>
      <c r="AH399" s="2"/>
      <c r="AI399" s="2"/>
      <c r="AJ399" s="2"/>
      <c r="AK399" s="3"/>
      <c r="BC399" t="s">
        <v>7152</v>
      </c>
    </row>
    <row r="400" spans="3:55" x14ac:dyDescent="0.25">
      <c r="AC400" s="2" t="s">
        <v>1833</v>
      </c>
      <c r="AD400" s="2" t="s">
        <v>1826</v>
      </c>
      <c r="AE400" s="2" t="s">
        <v>1827</v>
      </c>
      <c r="AF400" s="3"/>
      <c r="AH400" s="2"/>
      <c r="AI400" s="2"/>
      <c r="AJ400" s="2"/>
      <c r="AK400" s="3"/>
      <c r="BC400" t="s">
        <v>7945</v>
      </c>
    </row>
    <row r="401" spans="29:55" x14ac:dyDescent="0.25">
      <c r="AC401" s="2" t="s">
        <v>5816</v>
      </c>
      <c r="AD401" s="2" t="s">
        <v>5808</v>
      </c>
      <c r="AE401" s="2" t="s">
        <v>5809</v>
      </c>
      <c r="AF401" s="3" t="s">
        <v>395</v>
      </c>
      <c r="AH401" s="2"/>
      <c r="AI401" s="2"/>
      <c r="AJ401" s="2"/>
      <c r="AK401" s="3"/>
      <c r="BC401" t="s">
        <v>1050</v>
      </c>
    </row>
    <row r="402" spans="29:55" x14ac:dyDescent="0.25">
      <c r="AC402" s="2" t="s">
        <v>2372</v>
      </c>
      <c r="AD402" s="2" t="s">
        <v>2366</v>
      </c>
      <c r="AE402" s="2" t="s">
        <v>2367</v>
      </c>
      <c r="AF402" s="3"/>
      <c r="AH402" s="2"/>
      <c r="AI402" s="2"/>
      <c r="AJ402" s="2"/>
      <c r="AK402" s="3"/>
      <c r="BC402" t="s">
        <v>7582</v>
      </c>
    </row>
    <row r="403" spans="29:55" x14ac:dyDescent="0.25">
      <c r="AC403" s="2" t="s">
        <v>1486</v>
      </c>
      <c r="AD403" s="2" t="s">
        <v>1479</v>
      </c>
      <c r="AE403" s="2" t="s">
        <v>1480</v>
      </c>
      <c r="AF403" s="3" t="s">
        <v>395</v>
      </c>
      <c r="AH403" s="2"/>
      <c r="AI403" s="2"/>
      <c r="AJ403" s="2"/>
      <c r="AK403" s="3"/>
      <c r="BC403" t="s">
        <v>7910</v>
      </c>
    </row>
    <row r="404" spans="29:55" x14ac:dyDescent="0.25">
      <c r="AC404" s="2" t="s">
        <v>5572</v>
      </c>
      <c r="AD404" s="2" t="s">
        <v>5568</v>
      </c>
      <c r="AE404" s="2" t="s">
        <v>5569</v>
      </c>
      <c r="AF404" s="3" t="s">
        <v>675</v>
      </c>
      <c r="AH404" s="2"/>
      <c r="AI404" s="2"/>
      <c r="AJ404" s="2"/>
      <c r="AK404" s="3"/>
      <c r="BC404" t="s">
        <v>6309</v>
      </c>
    </row>
    <row r="405" spans="29:55" x14ac:dyDescent="0.25">
      <c r="AC405" s="2" t="s">
        <v>4798</v>
      </c>
      <c r="AD405" s="2" t="s">
        <v>4793</v>
      </c>
      <c r="AE405" s="2" t="s">
        <v>83</v>
      </c>
      <c r="AF405" s="3"/>
      <c r="AH405" s="2"/>
      <c r="AI405" s="2"/>
      <c r="AJ405" s="2"/>
      <c r="AK405" s="3"/>
      <c r="BC405" t="s">
        <v>7577</v>
      </c>
    </row>
    <row r="406" spans="29:55" x14ac:dyDescent="0.25">
      <c r="AC406" s="2" t="s">
        <v>2869</v>
      </c>
      <c r="AD406" s="2" t="s">
        <v>2861</v>
      </c>
      <c r="AE406" s="2" t="s">
        <v>2862</v>
      </c>
      <c r="AF406" s="3"/>
      <c r="AH406" s="2"/>
      <c r="AI406" s="2"/>
      <c r="AJ406" s="2"/>
      <c r="AK406" s="3"/>
      <c r="BC406" t="s">
        <v>8243</v>
      </c>
    </row>
    <row r="407" spans="29:55" x14ac:dyDescent="0.25">
      <c r="AC407" s="2" t="s">
        <v>5633</v>
      </c>
      <c r="AD407" s="2" t="s">
        <v>5626</v>
      </c>
      <c r="AE407" s="2" t="s">
        <v>5627</v>
      </c>
      <c r="AF407" s="3"/>
      <c r="AH407" s="2"/>
      <c r="AI407" s="2"/>
      <c r="AJ407" s="2"/>
      <c r="AK407" s="3"/>
      <c r="BC407" t="s">
        <v>7405</v>
      </c>
    </row>
    <row r="408" spans="29:55" x14ac:dyDescent="0.25">
      <c r="AC408" s="2" t="s">
        <v>6021</v>
      </c>
      <c r="AD408" s="2" t="s">
        <v>6018</v>
      </c>
      <c r="AE408" s="2" t="s">
        <v>215</v>
      </c>
      <c r="AF408" s="3"/>
      <c r="AH408" s="2"/>
      <c r="AI408" s="2"/>
      <c r="AJ408" s="2"/>
      <c r="AK408" s="3"/>
      <c r="BC408" t="s">
        <v>8220</v>
      </c>
    </row>
    <row r="409" spans="29:55" x14ac:dyDescent="0.25">
      <c r="AC409" s="2" t="s">
        <v>4404</v>
      </c>
      <c r="AD409" s="2" t="s">
        <v>4396</v>
      </c>
      <c r="AE409" s="2" t="s">
        <v>4397</v>
      </c>
      <c r="AF409" s="3" t="s">
        <v>395</v>
      </c>
      <c r="AH409" s="2"/>
      <c r="AI409" s="2"/>
      <c r="AJ409" s="2"/>
      <c r="AK409" s="3"/>
      <c r="BC409" t="s">
        <v>1461</v>
      </c>
    </row>
    <row r="410" spans="29:55" x14ac:dyDescent="0.25">
      <c r="AC410" s="2" t="s">
        <v>770</v>
      </c>
      <c r="AD410" s="2" t="s">
        <v>766</v>
      </c>
      <c r="AE410" s="2" t="s">
        <v>123</v>
      </c>
      <c r="AF410" s="3"/>
      <c r="AH410" s="2"/>
      <c r="AI410" s="2"/>
      <c r="AJ410" s="2"/>
      <c r="AK410" s="3"/>
      <c r="BC410" t="s">
        <v>7245</v>
      </c>
    </row>
    <row r="411" spans="29:55" x14ac:dyDescent="0.25">
      <c r="AC411" s="2" t="s">
        <v>1760</v>
      </c>
      <c r="AD411" s="2" t="s">
        <v>1752</v>
      </c>
      <c r="AE411" s="2" t="s">
        <v>1753</v>
      </c>
      <c r="AF411" s="3" t="s">
        <v>2036</v>
      </c>
      <c r="AH411" s="2"/>
      <c r="AI411" s="2"/>
      <c r="AJ411" s="2"/>
      <c r="AK411" s="3"/>
      <c r="BC411" t="s">
        <v>7014</v>
      </c>
    </row>
    <row r="412" spans="29:55" x14ac:dyDescent="0.25">
      <c r="AC412" s="2" t="s">
        <v>2264</v>
      </c>
      <c r="AD412" s="2" t="s">
        <v>2255</v>
      </c>
      <c r="AE412" s="2" t="s">
        <v>2256</v>
      </c>
      <c r="AF412" s="3"/>
      <c r="AH412" s="2"/>
      <c r="AI412" s="2"/>
      <c r="AJ412" s="2"/>
      <c r="AK412" s="3"/>
      <c r="BC412" t="s">
        <v>7331</v>
      </c>
    </row>
    <row r="413" spans="29:55" x14ac:dyDescent="0.25">
      <c r="AC413" s="2" t="s">
        <v>3243</v>
      </c>
      <c r="AD413" s="2" t="s">
        <v>3236</v>
      </c>
      <c r="AE413" s="2" t="s">
        <v>3237</v>
      </c>
      <c r="AF413" s="3" t="s">
        <v>1506</v>
      </c>
      <c r="AH413" s="2"/>
      <c r="AI413" s="2"/>
      <c r="AJ413" s="2"/>
      <c r="AK413" s="3"/>
      <c r="BC413" t="s">
        <v>8104</v>
      </c>
    </row>
    <row r="414" spans="29:55" x14ac:dyDescent="0.25">
      <c r="AC414" s="2" t="s">
        <v>1294</v>
      </c>
      <c r="AD414" s="2" t="s">
        <v>1289</v>
      </c>
      <c r="AE414" s="2" t="s">
        <v>1290</v>
      </c>
      <c r="AF414" s="3"/>
      <c r="AH414" s="2"/>
      <c r="AI414" s="2"/>
      <c r="AJ414" s="2"/>
      <c r="AK414" s="3"/>
      <c r="BC414" t="s">
        <v>6947</v>
      </c>
    </row>
    <row r="415" spans="29:55" x14ac:dyDescent="0.25">
      <c r="AC415" s="2" t="s">
        <v>4370</v>
      </c>
      <c r="AD415" s="2" t="s">
        <v>4363</v>
      </c>
      <c r="AE415" s="2" t="s">
        <v>4364</v>
      </c>
      <c r="AF415" s="3"/>
      <c r="AH415" s="2"/>
      <c r="AI415" s="2"/>
      <c r="AJ415" s="2"/>
      <c r="AK415" s="3"/>
      <c r="BC415" t="s">
        <v>6118</v>
      </c>
    </row>
    <row r="416" spans="29:55" x14ac:dyDescent="0.25">
      <c r="AC416" s="2" t="s">
        <v>630</v>
      </c>
      <c r="AD416" s="2" t="s">
        <v>623</v>
      </c>
      <c r="AE416" s="2" t="s">
        <v>271</v>
      </c>
      <c r="AF416" s="3"/>
      <c r="AH416" s="2"/>
      <c r="AI416" s="2"/>
      <c r="AJ416" s="2"/>
      <c r="AK416" s="3"/>
      <c r="BC416" t="s">
        <v>8044</v>
      </c>
    </row>
    <row r="417" spans="29:55" x14ac:dyDescent="0.25">
      <c r="AC417" s="2" t="s">
        <v>4389</v>
      </c>
      <c r="AD417" s="2" t="s">
        <v>4382</v>
      </c>
      <c r="AE417" s="2" t="s">
        <v>4383</v>
      </c>
      <c r="AF417" s="3" t="s">
        <v>462</v>
      </c>
      <c r="AH417" s="2"/>
      <c r="AI417" s="2"/>
      <c r="AJ417" s="2"/>
      <c r="AK417" s="3"/>
      <c r="BC417" t="s">
        <v>7423</v>
      </c>
    </row>
    <row r="418" spans="29:55" x14ac:dyDescent="0.25">
      <c r="AC418" s="2" t="s">
        <v>5281</v>
      </c>
      <c r="AD418" s="2" t="s">
        <v>5274</v>
      </c>
      <c r="AE418" s="2" t="s">
        <v>5275</v>
      </c>
      <c r="AF418" s="3" t="s">
        <v>1644</v>
      </c>
      <c r="AH418" s="2"/>
      <c r="AI418" s="2"/>
      <c r="AJ418" s="2"/>
      <c r="AK418" s="3"/>
      <c r="BC418" t="s">
        <v>8137</v>
      </c>
    </row>
    <row r="419" spans="29:55" x14ac:dyDescent="0.25">
      <c r="AC419" s="2" t="s">
        <v>3516</v>
      </c>
      <c r="AD419" s="2" t="s">
        <v>3507</v>
      </c>
      <c r="AE419" s="2" t="s">
        <v>3508</v>
      </c>
      <c r="AF419" s="3" t="s">
        <v>453</v>
      </c>
      <c r="AH419" s="2"/>
      <c r="AI419" s="2"/>
      <c r="AJ419" s="2"/>
      <c r="AK419" s="3"/>
      <c r="BC419" t="s">
        <v>7593</v>
      </c>
    </row>
    <row r="420" spans="29:55" x14ac:dyDescent="0.25">
      <c r="AC420" s="2" t="s">
        <v>3129</v>
      </c>
      <c r="AD420" s="2" t="s">
        <v>3123</v>
      </c>
      <c r="AE420" s="2" t="s">
        <v>3124</v>
      </c>
      <c r="AF420" s="3"/>
      <c r="AH420" s="2"/>
      <c r="AI420" s="2"/>
      <c r="AJ420" s="2"/>
      <c r="AK420" s="3"/>
      <c r="BC420" t="s">
        <v>7210</v>
      </c>
    </row>
    <row r="421" spans="29:55" x14ac:dyDescent="0.25">
      <c r="AC421" s="2" t="s">
        <v>5384</v>
      </c>
      <c r="AD421" s="2" t="s">
        <v>5377</v>
      </c>
      <c r="AE421" s="2" t="s">
        <v>5378</v>
      </c>
      <c r="AF421" s="3" t="s">
        <v>337</v>
      </c>
      <c r="AH421" s="2"/>
      <c r="AI421" s="2"/>
      <c r="AJ421" s="2"/>
      <c r="AK421" s="3"/>
      <c r="BC421" t="s">
        <v>265</v>
      </c>
    </row>
    <row r="422" spans="29:55" x14ac:dyDescent="0.25">
      <c r="AC422" s="2" t="s">
        <v>486</v>
      </c>
      <c r="AD422" s="2" t="s">
        <v>477</v>
      </c>
      <c r="AE422" s="2" t="s">
        <v>478</v>
      </c>
      <c r="AF422" s="3"/>
      <c r="AH422" s="2"/>
      <c r="AI422" s="2"/>
      <c r="AJ422" s="2"/>
      <c r="AK422" s="3"/>
      <c r="BC422" t="s">
        <v>7490</v>
      </c>
    </row>
    <row r="423" spans="29:55" x14ac:dyDescent="0.25">
      <c r="AC423" s="2" t="s">
        <v>2509</v>
      </c>
      <c r="AD423" s="2" t="s">
        <v>2502</v>
      </c>
      <c r="AE423" s="2" t="s">
        <v>2503</v>
      </c>
      <c r="AF423" s="3"/>
      <c r="AH423" s="2"/>
      <c r="AI423" s="2"/>
      <c r="AJ423" s="2"/>
      <c r="AK423" s="3"/>
      <c r="BC423" t="s">
        <v>7253</v>
      </c>
    </row>
    <row r="424" spans="29:55" x14ac:dyDescent="0.25">
      <c r="AC424" s="2" t="s">
        <v>4472</v>
      </c>
      <c r="AD424" s="2" t="s">
        <v>4464</v>
      </c>
      <c r="AE424" s="2" t="s">
        <v>4465</v>
      </c>
      <c r="AF424" s="3"/>
      <c r="AH424" s="2"/>
      <c r="AI424" s="2"/>
      <c r="AJ424" s="2"/>
      <c r="AK424" s="3"/>
      <c r="BC424" t="s">
        <v>7987</v>
      </c>
    </row>
    <row r="425" spans="29:55" x14ac:dyDescent="0.25">
      <c r="AC425" s="2" t="s">
        <v>4145</v>
      </c>
      <c r="AD425" s="2" t="s">
        <v>4137</v>
      </c>
      <c r="AE425" s="2" t="s">
        <v>4138</v>
      </c>
      <c r="AF425" s="3" t="s">
        <v>1644</v>
      </c>
      <c r="AH425" s="2"/>
      <c r="AI425" s="2"/>
      <c r="AJ425" s="2"/>
      <c r="AK425" s="3"/>
      <c r="BC425" t="s">
        <v>239</v>
      </c>
    </row>
    <row r="426" spans="29:55" x14ac:dyDescent="0.25">
      <c r="AC426" s="2" t="s">
        <v>2342</v>
      </c>
      <c r="AD426" s="2" t="s">
        <v>2334</v>
      </c>
      <c r="AE426" s="2" t="s">
        <v>2335</v>
      </c>
      <c r="AF426" s="3" t="s">
        <v>337</v>
      </c>
      <c r="AH426" s="2"/>
      <c r="AI426" s="2"/>
      <c r="AJ426" s="2"/>
      <c r="AK426" s="3"/>
    </row>
    <row r="427" spans="29:55" x14ac:dyDescent="0.25">
      <c r="AC427" s="2" t="s">
        <v>385</v>
      </c>
      <c r="AD427" s="2" t="s">
        <v>377</v>
      </c>
      <c r="AE427" s="2" t="s">
        <v>36</v>
      </c>
      <c r="AF427" s="3"/>
      <c r="AH427" s="2"/>
      <c r="AI427" s="2"/>
      <c r="AJ427" s="2"/>
      <c r="AK427" s="3"/>
    </row>
    <row r="428" spans="29:55" x14ac:dyDescent="0.25">
      <c r="AC428" s="2" t="s">
        <v>4050</v>
      </c>
      <c r="AD428" s="2" t="s">
        <v>4042</v>
      </c>
      <c r="AE428" s="2" t="s">
        <v>4043</v>
      </c>
      <c r="AF428" s="3"/>
      <c r="AH428" s="2"/>
      <c r="AI428" s="2"/>
      <c r="AJ428" s="2"/>
      <c r="AK428" s="3"/>
    </row>
    <row r="429" spans="29:55" x14ac:dyDescent="0.25">
      <c r="AC429" s="2" t="s">
        <v>2427</v>
      </c>
      <c r="AD429" s="2" t="s">
        <v>2419</v>
      </c>
      <c r="AE429" s="2" t="s">
        <v>2420</v>
      </c>
      <c r="AF429" s="3"/>
      <c r="AH429" s="2"/>
      <c r="AI429" s="2"/>
      <c r="AJ429" s="2"/>
      <c r="AK429" s="3"/>
    </row>
    <row r="430" spans="29:55" x14ac:dyDescent="0.25">
      <c r="AC430" s="2" t="s">
        <v>1934</v>
      </c>
      <c r="AD430" s="2" t="s">
        <v>1926</v>
      </c>
      <c r="AE430" s="2" t="s">
        <v>1927</v>
      </c>
      <c r="AF430" s="3" t="s">
        <v>395</v>
      </c>
      <c r="AH430" s="2"/>
      <c r="AI430" s="2"/>
      <c r="AJ430" s="2"/>
      <c r="AK430" s="3"/>
    </row>
    <row r="431" spans="29:55" x14ac:dyDescent="0.25">
      <c r="AC431" s="2" t="s">
        <v>1359</v>
      </c>
      <c r="AD431" s="2" t="s">
        <v>1352</v>
      </c>
      <c r="AE431" s="2" t="s">
        <v>1353</v>
      </c>
      <c r="AF431" s="3" t="s">
        <v>337</v>
      </c>
      <c r="AH431" s="2"/>
      <c r="AI431" s="2"/>
      <c r="AJ431" s="2"/>
      <c r="AK431" s="3"/>
    </row>
    <row r="432" spans="29:55" x14ac:dyDescent="0.25">
      <c r="AC432" s="2" t="s">
        <v>1833</v>
      </c>
      <c r="AD432" s="2" t="s">
        <v>1826</v>
      </c>
      <c r="AE432" s="2" t="s">
        <v>1827</v>
      </c>
      <c r="AF432" s="3"/>
      <c r="AH432" s="2"/>
      <c r="AI432" s="2"/>
      <c r="AJ432" s="2"/>
      <c r="AK432" s="3"/>
    </row>
    <row r="433" spans="29:37" x14ac:dyDescent="0.25">
      <c r="AC433" s="2" t="s">
        <v>2989</v>
      </c>
      <c r="AD433" s="2" t="s">
        <v>2983</v>
      </c>
      <c r="AE433" s="2" t="s">
        <v>2984</v>
      </c>
      <c r="AF433" s="3" t="s">
        <v>337</v>
      </c>
      <c r="AH433" s="2"/>
      <c r="AI433" s="2"/>
      <c r="AJ433" s="2"/>
      <c r="AK433" s="3"/>
    </row>
    <row r="434" spans="29:37" x14ac:dyDescent="0.25">
      <c r="AC434" s="2" t="s">
        <v>1094</v>
      </c>
      <c r="AD434" s="2" t="s">
        <v>1085</v>
      </c>
      <c r="AE434" s="2" t="s">
        <v>1086</v>
      </c>
      <c r="AF434" s="3"/>
      <c r="AH434" s="2"/>
      <c r="AI434" s="2"/>
      <c r="AJ434" s="2"/>
      <c r="AK434" s="3"/>
    </row>
    <row r="435" spans="29:37" x14ac:dyDescent="0.25">
      <c r="AC435" s="2" t="s">
        <v>6123</v>
      </c>
      <c r="AD435" s="2" t="s">
        <v>6117</v>
      </c>
      <c r="AE435" s="2" t="s">
        <v>6118</v>
      </c>
      <c r="AF435" s="3" t="s">
        <v>372</v>
      </c>
      <c r="AH435" s="2"/>
      <c r="AI435" s="2"/>
      <c r="AJ435" s="2"/>
      <c r="AK435" s="3"/>
    </row>
    <row r="436" spans="29:37" x14ac:dyDescent="0.25">
      <c r="AC436" s="2" t="s">
        <v>451</v>
      </c>
      <c r="AD436" s="2" t="s">
        <v>444</v>
      </c>
      <c r="AE436" s="2" t="s">
        <v>78</v>
      </c>
      <c r="AF436" s="3" t="s">
        <v>453</v>
      </c>
      <c r="AH436" s="2"/>
      <c r="AI436" s="2"/>
      <c r="AJ436" s="2"/>
      <c r="AK436" s="3"/>
    </row>
    <row r="437" spans="29:37" x14ac:dyDescent="0.25">
      <c r="AC437" s="2" t="s">
        <v>5451</v>
      </c>
      <c r="AD437" s="2" t="s">
        <v>5443</v>
      </c>
      <c r="AE437" s="2" t="s">
        <v>5444</v>
      </c>
      <c r="AF437" s="3" t="s">
        <v>675</v>
      </c>
      <c r="AH437" s="2"/>
      <c r="AI437" s="2"/>
      <c r="AJ437" s="2"/>
      <c r="AK437" s="3"/>
    </row>
    <row r="438" spans="29:37" x14ac:dyDescent="0.25">
      <c r="AC438" s="2" t="s">
        <v>5188</v>
      </c>
      <c r="AD438" s="2" t="s">
        <v>5180</v>
      </c>
      <c r="AE438" s="2" t="s">
        <v>5181</v>
      </c>
      <c r="AF438" s="3" t="s">
        <v>1144</v>
      </c>
      <c r="AH438" s="2"/>
      <c r="AI438" s="2"/>
      <c r="AJ438" s="2"/>
      <c r="AK438" s="3"/>
    </row>
    <row r="439" spans="29:37" x14ac:dyDescent="0.25">
      <c r="AC439" s="2" t="s">
        <v>5641</v>
      </c>
      <c r="AD439" s="2" t="s">
        <v>5635</v>
      </c>
      <c r="AE439" s="2" t="s">
        <v>5636</v>
      </c>
      <c r="AF439" s="3" t="s">
        <v>395</v>
      </c>
      <c r="AH439" s="2"/>
      <c r="AI439" s="2"/>
      <c r="AJ439" s="2"/>
      <c r="AK439" s="3"/>
    </row>
    <row r="440" spans="29:37" x14ac:dyDescent="0.25">
      <c r="AC440" s="2" t="s">
        <v>3444</v>
      </c>
      <c r="AD440" s="2" t="s">
        <v>3437</v>
      </c>
      <c r="AE440" s="2" t="s">
        <v>3438</v>
      </c>
      <c r="AF440" s="3"/>
      <c r="AH440" s="2"/>
      <c r="AI440" s="2"/>
      <c r="AJ440" s="2"/>
      <c r="AK440" s="3"/>
    </row>
    <row r="441" spans="29:37" x14ac:dyDescent="0.25">
      <c r="AC441" s="2" t="s">
        <v>5384</v>
      </c>
      <c r="AD441" s="2" t="s">
        <v>5377</v>
      </c>
      <c r="AE441" s="2" t="s">
        <v>5378</v>
      </c>
      <c r="AF441" s="3" t="s">
        <v>675</v>
      </c>
      <c r="AH441" s="2"/>
      <c r="AI441" s="2"/>
      <c r="AJ441" s="2"/>
      <c r="AK441" s="3"/>
    </row>
    <row r="442" spans="29:37" x14ac:dyDescent="0.25">
      <c r="AC442" s="2" t="s">
        <v>2107</v>
      </c>
      <c r="AD442" s="2" t="s">
        <v>2102</v>
      </c>
      <c r="AE442" s="2" t="s">
        <v>2103</v>
      </c>
      <c r="AF442" s="3" t="s">
        <v>453</v>
      </c>
      <c r="AH442" s="2"/>
      <c r="AI442" s="2"/>
      <c r="AJ442" s="2"/>
      <c r="AK442" s="3"/>
    </row>
    <row r="443" spans="29:37" x14ac:dyDescent="0.25">
      <c r="AC443" s="2" t="s">
        <v>1349</v>
      </c>
      <c r="AD443" s="2" t="s">
        <v>1341</v>
      </c>
      <c r="AE443" s="2" t="s">
        <v>1342</v>
      </c>
      <c r="AF443" s="3" t="s">
        <v>459</v>
      </c>
      <c r="AH443" s="2"/>
      <c r="AI443" s="2"/>
      <c r="AJ443" s="2"/>
      <c r="AK443" s="3"/>
    </row>
    <row r="444" spans="29:37" x14ac:dyDescent="0.25">
      <c r="AC444" s="2" t="s">
        <v>2252</v>
      </c>
      <c r="AD444" s="2" t="s">
        <v>2245</v>
      </c>
      <c r="AE444" s="2" t="s">
        <v>2246</v>
      </c>
      <c r="AF444" s="3" t="s">
        <v>1144</v>
      </c>
      <c r="AH444" s="2"/>
      <c r="AI444" s="2"/>
      <c r="AJ444" s="2"/>
      <c r="AK444" s="3"/>
    </row>
    <row r="445" spans="29:37" x14ac:dyDescent="0.25">
      <c r="AC445" s="2" t="s">
        <v>709</v>
      </c>
      <c r="AD445" s="2" t="s">
        <v>701</v>
      </c>
      <c r="AE445" s="2" t="s">
        <v>702</v>
      </c>
      <c r="AF445" s="3" t="s">
        <v>459</v>
      </c>
      <c r="AH445" s="2"/>
      <c r="AI445" s="2"/>
      <c r="AJ445" s="2"/>
      <c r="AK445" s="3"/>
    </row>
    <row r="446" spans="29:37" x14ac:dyDescent="0.25">
      <c r="AC446" s="2" t="s">
        <v>904</v>
      </c>
      <c r="AD446" s="2" t="s">
        <v>896</v>
      </c>
      <c r="AE446" s="2" t="s">
        <v>897</v>
      </c>
      <c r="AF446" s="3"/>
      <c r="AH446" s="2"/>
      <c r="AI446" s="2"/>
      <c r="AJ446" s="2"/>
      <c r="AK446" s="3"/>
    </row>
    <row r="447" spans="29:37" x14ac:dyDescent="0.25">
      <c r="AC447" s="2" t="s">
        <v>904</v>
      </c>
      <c r="AD447" s="2" t="s">
        <v>896</v>
      </c>
      <c r="AE447" s="2" t="s">
        <v>897</v>
      </c>
      <c r="AF447" s="3"/>
      <c r="AH447" s="2"/>
      <c r="AI447" s="2"/>
      <c r="AJ447" s="2"/>
      <c r="AK447" s="3"/>
    </row>
    <row r="448" spans="29:37" x14ac:dyDescent="0.25">
      <c r="AC448" s="2" t="s">
        <v>5349</v>
      </c>
      <c r="AD448" s="2" t="s">
        <v>5343</v>
      </c>
      <c r="AE448" s="2" t="s">
        <v>5344</v>
      </c>
      <c r="AF448" s="3" t="s">
        <v>395</v>
      </c>
      <c r="AH448" s="2"/>
      <c r="AI448" s="2"/>
      <c r="AJ448" s="2"/>
      <c r="AK448" s="3"/>
    </row>
    <row r="449" spans="29:37" x14ac:dyDescent="0.25">
      <c r="AC449" s="2" t="s">
        <v>5030</v>
      </c>
      <c r="AD449" s="2" t="s">
        <v>5022</v>
      </c>
      <c r="AE449" s="2" t="s">
        <v>5023</v>
      </c>
      <c r="AF449" s="3" t="s">
        <v>337</v>
      </c>
      <c r="AH449" s="2"/>
      <c r="AI449" s="2"/>
      <c r="AJ449" s="2"/>
      <c r="AK449" s="3"/>
    </row>
    <row r="450" spans="29:37" x14ac:dyDescent="0.25">
      <c r="AC450" s="2" t="s">
        <v>4587</v>
      </c>
      <c r="AD450" s="2" t="s">
        <v>4582</v>
      </c>
      <c r="AE450" s="2" t="s">
        <v>250</v>
      </c>
      <c r="AF450" s="3"/>
      <c r="AH450" s="2"/>
      <c r="AI450" s="2"/>
      <c r="AJ450" s="2"/>
      <c r="AK450" s="3"/>
    </row>
    <row r="451" spans="29:37" x14ac:dyDescent="0.25">
      <c r="AC451" s="2" t="s">
        <v>3381</v>
      </c>
      <c r="AD451" s="2" t="s">
        <v>3374</v>
      </c>
      <c r="AE451" s="2" t="s">
        <v>3375</v>
      </c>
      <c r="AF451" s="3"/>
      <c r="AH451" s="2"/>
      <c r="AI451" s="2"/>
      <c r="AJ451" s="2"/>
      <c r="AK451" s="3"/>
    </row>
    <row r="452" spans="29:37" x14ac:dyDescent="0.25">
      <c r="AC452" s="2" t="s">
        <v>3034</v>
      </c>
      <c r="AD452" s="2" t="s">
        <v>3026</v>
      </c>
      <c r="AE452" s="2" t="s">
        <v>3027</v>
      </c>
      <c r="AF452" s="3"/>
      <c r="AH452" s="2"/>
      <c r="AI452" s="2"/>
      <c r="AJ452" s="2"/>
      <c r="AK452" s="3"/>
    </row>
    <row r="453" spans="29:37" x14ac:dyDescent="0.25">
      <c r="AC453" s="2" t="s">
        <v>1768</v>
      </c>
      <c r="AD453" s="2" t="s">
        <v>1762</v>
      </c>
      <c r="AE453" s="2" t="s">
        <v>1763</v>
      </c>
      <c r="AF453" s="3" t="s">
        <v>675</v>
      </c>
      <c r="AH453" s="2"/>
      <c r="AI453" s="2"/>
      <c r="AJ453" s="2"/>
      <c r="AK453" s="3"/>
    </row>
    <row r="454" spans="29:37" x14ac:dyDescent="0.25">
      <c r="AC454" s="2" t="s">
        <v>5658</v>
      </c>
      <c r="AD454" s="2" t="s">
        <v>5651</v>
      </c>
      <c r="AE454" s="2" t="s">
        <v>5652</v>
      </c>
      <c r="AF454" s="3"/>
      <c r="AH454" s="2"/>
      <c r="AI454" s="2"/>
      <c r="AJ454" s="2"/>
      <c r="AK454" s="3"/>
    </row>
    <row r="455" spans="29:37" x14ac:dyDescent="0.25">
      <c r="AC455" s="2" t="s">
        <v>3579</v>
      </c>
      <c r="AD455" s="2" t="s">
        <v>3574</v>
      </c>
      <c r="AE455" s="2" t="s">
        <v>3575</v>
      </c>
      <c r="AF455" s="3"/>
      <c r="AH455" s="2"/>
      <c r="AI455" s="2"/>
      <c r="AJ455" s="2"/>
      <c r="AK455" s="3"/>
    </row>
    <row r="456" spans="29:37" x14ac:dyDescent="0.25">
      <c r="AC456" s="2" t="s">
        <v>2965</v>
      </c>
      <c r="AD456" s="2" t="s">
        <v>2961</v>
      </c>
      <c r="AE456" s="2" t="s">
        <v>2962</v>
      </c>
      <c r="AF456" s="3"/>
      <c r="AH456" s="2"/>
      <c r="AI456" s="2"/>
      <c r="AJ456" s="2"/>
      <c r="AK456" s="3"/>
    </row>
    <row r="457" spans="29:37" x14ac:dyDescent="0.25">
      <c r="AC457" s="2" t="s">
        <v>1217</v>
      </c>
      <c r="AD457" s="2" t="s">
        <v>1209</v>
      </c>
      <c r="AE457" s="2" t="s">
        <v>1210</v>
      </c>
      <c r="AF457" s="3"/>
      <c r="AH457" s="2"/>
      <c r="AI457" s="2"/>
      <c r="AJ457" s="2"/>
      <c r="AK457" s="3"/>
    </row>
    <row r="458" spans="29:37" x14ac:dyDescent="0.25">
      <c r="AC458" s="2" t="s">
        <v>3397</v>
      </c>
      <c r="AD458" s="2" t="s">
        <v>3392</v>
      </c>
      <c r="AE458" s="2" t="s">
        <v>3393</v>
      </c>
      <c r="AF458" s="3"/>
      <c r="AH458" s="2"/>
      <c r="AI458" s="2"/>
      <c r="AJ458" s="2"/>
      <c r="AK458" s="3"/>
    </row>
    <row r="459" spans="29:37" x14ac:dyDescent="0.25">
      <c r="AC459" s="2" t="s">
        <v>416</v>
      </c>
      <c r="AD459" s="2" t="s">
        <v>409</v>
      </c>
      <c r="AE459" s="2" t="s">
        <v>410</v>
      </c>
      <c r="AF459" s="3" t="s">
        <v>813</v>
      </c>
      <c r="AH459" s="2"/>
      <c r="AI459" s="2"/>
      <c r="AJ459" s="2"/>
      <c r="AK459" s="3"/>
    </row>
    <row r="460" spans="29:37" x14ac:dyDescent="0.25">
      <c r="AC460" s="2" t="s">
        <v>2308</v>
      </c>
      <c r="AD460" s="2" t="s">
        <v>2300</v>
      </c>
      <c r="AE460" s="2" t="s">
        <v>2301</v>
      </c>
      <c r="AF460" s="3" t="s">
        <v>506</v>
      </c>
      <c r="AH460" s="2"/>
      <c r="AI460" s="2"/>
      <c r="AJ460" s="2"/>
      <c r="AK460" s="3"/>
    </row>
    <row r="461" spans="29:37" x14ac:dyDescent="0.25">
      <c r="AC461" s="2" t="s">
        <v>486</v>
      </c>
      <c r="AD461" s="2" t="s">
        <v>477</v>
      </c>
      <c r="AE461" s="2" t="s">
        <v>478</v>
      </c>
      <c r="AF461" s="3"/>
      <c r="AH461" s="2"/>
      <c r="AI461" s="2"/>
      <c r="AJ461" s="2"/>
      <c r="AK461" s="3"/>
    </row>
    <row r="462" spans="29:37" x14ac:dyDescent="0.25">
      <c r="AC462" s="2" t="s">
        <v>2547</v>
      </c>
      <c r="AD462" s="2" t="s">
        <v>2542</v>
      </c>
      <c r="AE462" s="2" t="s">
        <v>2543</v>
      </c>
      <c r="AF462" s="3"/>
      <c r="AH462" s="2"/>
      <c r="AI462" s="2"/>
      <c r="AJ462" s="2"/>
      <c r="AK462" s="3"/>
    </row>
    <row r="463" spans="29:37" x14ac:dyDescent="0.25">
      <c r="AC463" s="2" t="s">
        <v>4289</v>
      </c>
      <c r="AD463" s="2" t="s">
        <v>4281</v>
      </c>
      <c r="AE463" s="2" t="s">
        <v>4282</v>
      </c>
      <c r="AF463" s="3" t="s">
        <v>395</v>
      </c>
      <c r="AH463" s="2"/>
      <c r="AI463" s="2"/>
      <c r="AJ463" s="2"/>
      <c r="AK463" s="3"/>
    </row>
    <row r="464" spans="29:37" x14ac:dyDescent="0.25">
      <c r="AC464" s="2" t="s">
        <v>968</v>
      </c>
      <c r="AD464" s="2" t="s">
        <v>961</v>
      </c>
      <c r="AE464" s="2" t="s">
        <v>962</v>
      </c>
      <c r="AF464" s="3"/>
      <c r="AH464" s="2"/>
      <c r="AI464" s="2"/>
      <c r="AJ464" s="2"/>
      <c r="AK464" s="3"/>
    </row>
    <row r="465" spans="29:37" x14ac:dyDescent="0.25">
      <c r="AC465" s="2" t="s">
        <v>1116</v>
      </c>
      <c r="AD465" s="2" t="s">
        <v>1112</v>
      </c>
      <c r="AE465" s="2" t="s">
        <v>1113</v>
      </c>
      <c r="AF465" s="3"/>
      <c r="AH465" s="2"/>
      <c r="AI465" s="2"/>
      <c r="AJ465" s="2"/>
      <c r="AK465" s="3"/>
    </row>
    <row r="466" spans="29:37" x14ac:dyDescent="0.25">
      <c r="AC466" s="2" t="s">
        <v>1452</v>
      </c>
      <c r="AD466" s="2" t="s">
        <v>1445</v>
      </c>
      <c r="AE466" s="2" t="s">
        <v>1446</v>
      </c>
      <c r="AF466" s="3" t="s">
        <v>453</v>
      </c>
      <c r="AH466" s="2"/>
      <c r="AI466" s="2"/>
      <c r="AJ466" s="2"/>
      <c r="AK466" s="3"/>
    </row>
    <row r="467" spans="29:37" x14ac:dyDescent="0.25">
      <c r="AC467" s="2" t="s">
        <v>2762</v>
      </c>
      <c r="AD467" s="2" t="s">
        <v>2758</v>
      </c>
      <c r="AE467" s="2" t="s">
        <v>2759</v>
      </c>
      <c r="AF467" s="3"/>
      <c r="AH467" s="2"/>
      <c r="AI467" s="2"/>
      <c r="AJ467" s="2"/>
      <c r="AK467" s="3"/>
    </row>
    <row r="468" spans="29:37" x14ac:dyDescent="0.25">
      <c r="AC468" s="2" t="s">
        <v>5484</v>
      </c>
      <c r="AD468" s="2" t="s">
        <v>5477</v>
      </c>
      <c r="AE468" s="2" t="s">
        <v>5478</v>
      </c>
      <c r="AF468" s="3" t="s">
        <v>453</v>
      </c>
      <c r="AH468" s="2"/>
      <c r="AI468" s="2"/>
      <c r="AJ468" s="2"/>
      <c r="AK468" s="3"/>
    </row>
    <row r="469" spans="29:37" x14ac:dyDescent="0.25">
      <c r="AC469" s="2" t="s">
        <v>2698</v>
      </c>
      <c r="AD469" s="2" t="s">
        <v>2690</v>
      </c>
      <c r="AE469" s="2" t="s">
        <v>2691</v>
      </c>
      <c r="AF469" s="3"/>
      <c r="AH469" s="2"/>
      <c r="AI469" s="2"/>
      <c r="AJ469" s="2"/>
      <c r="AK469" s="3"/>
    </row>
    <row r="470" spans="29:37" x14ac:dyDescent="0.25">
      <c r="AC470" s="2" t="s">
        <v>5553</v>
      </c>
      <c r="AD470" s="2" t="s">
        <v>5546</v>
      </c>
      <c r="AE470" s="2" t="s">
        <v>5547</v>
      </c>
      <c r="AF470" s="3"/>
      <c r="AH470" s="2"/>
      <c r="AI470" s="2"/>
      <c r="AJ470" s="2"/>
      <c r="AK470" s="3"/>
    </row>
    <row r="471" spans="29:37" x14ac:dyDescent="0.25">
      <c r="AC471" s="2" t="s">
        <v>928</v>
      </c>
      <c r="AD471" s="2" t="s">
        <v>919</v>
      </c>
      <c r="AE471" s="2" t="s">
        <v>920</v>
      </c>
      <c r="AF471" s="3"/>
      <c r="AH471" s="2"/>
      <c r="AI471" s="2"/>
      <c r="AJ471" s="2"/>
      <c r="AK471" s="3"/>
    </row>
    <row r="472" spans="29:37" x14ac:dyDescent="0.25">
      <c r="AC472" s="2" t="s">
        <v>2168</v>
      </c>
      <c r="AD472" s="2" t="s">
        <v>2164</v>
      </c>
      <c r="AE472" s="2" t="s">
        <v>2165</v>
      </c>
      <c r="AF472" s="3" t="s">
        <v>675</v>
      </c>
      <c r="AH472" s="2"/>
      <c r="AI472" s="2"/>
      <c r="AJ472" s="2"/>
      <c r="AK472" s="3"/>
    </row>
    <row r="473" spans="29:37" x14ac:dyDescent="0.25">
      <c r="AC473" s="2" t="s">
        <v>956</v>
      </c>
      <c r="AD473" s="2" t="s">
        <v>949</v>
      </c>
      <c r="AE473" s="2" t="s">
        <v>950</v>
      </c>
      <c r="AF473" s="3" t="s">
        <v>462</v>
      </c>
      <c r="AH473" s="2"/>
      <c r="AI473" s="2"/>
      <c r="AJ473" s="2"/>
      <c r="AK473" s="3"/>
    </row>
    <row r="474" spans="29:37" x14ac:dyDescent="0.25">
      <c r="AC474" s="2" t="s">
        <v>1631</v>
      </c>
      <c r="AD474" s="2" t="s">
        <v>1623</v>
      </c>
      <c r="AE474" s="2" t="s">
        <v>1624</v>
      </c>
      <c r="AF474" s="3"/>
      <c r="AH474" s="2"/>
      <c r="AI474" s="2"/>
      <c r="AJ474" s="2"/>
      <c r="AK474" s="3"/>
    </row>
    <row r="475" spans="29:37" x14ac:dyDescent="0.25">
      <c r="AC475" s="2" t="s">
        <v>2859</v>
      </c>
      <c r="AD475" s="2" t="s">
        <v>2851</v>
      </c>
      <c r="AE475" s="2" t="s">
        <v>2852</v>
      </c>
      <c r="AF475" s="3" t="s">
        <v>4298</v>
      </c>
      <c r="AH475" s="2"/>
      <c r="AI475" s="2"/>
      <c r="AJ475" s="2"/>
      <c r="AK475" s="3"/>
    </row>
    <row r="476" spans="29:37" x14ac:dyDescent="0.25">
      <c r="AC476" s="2" t="s">
        <v>3489</v>
      </c>
      <c r="AD476" s="2" t="s">
        <v>3483</v>
      </c>
      <c r="AE476" s="2" t="s">
        <v>3484</v>
      </c>
      <c r="AF476" s="3" t="s">
        <v>597</v>
      </c>
      <c r="AH476" s="2"/>
      <c r="AI476" s="2"/>
      <c r="AJ476" s="2"/>
      <c r="AK476" s="3"/>
    </row>
    <row r="477" spans="29:37" x14ac:dyDescent="0.25">
      <c r="AC477" s="2" t="s">
        <v>2131</v>
      </c>
      <c r="AD477" s="2" t="s">
        <v>2125</v>
      </c>
      <c r="AE477" s="2" t="s">
        <v>2126</v>
      </c>
      <c r="AF477" s="3" t="s">
        <v>395</v>
      </c>
      <c r="AH477" s="2"/>
      <c r="AI477" s="2"/>
      <c r="AJ477" s="2"/>
      <c r="AK477" s="3"/>
    </row>
    <row r="478" spans="29:37" x14ac:dyDescent="0.25">
      <c r="AC478" s="2" t="s">
        <v>1168</v>
      </c>
      <c r="AD478" s="2" t="s">
        <v>1161</v>
      </c>
      <c r="AE478" s="2" t="s">
        <v>1162</v>
      </c>
      <c r="AF478" s="3" t="s">
        <v>395</v>
      </c>
      <c r="AH478" s="2"/>
      <c r="AI478" s="2"/>
      <c r="AJ478" s="2"/>
      <c r="AK478" s="3"/>
    </row>
    <row r="479" spans="29:37" x14ac:dyDescent="0.25">
      <c r="AC479" s="2" t="s">
        <v>2393</v>
      </c>
      <c r="AD479" s="2" t="s">
        <v>2385</v>
      </c>
      <c r="AE479" s="2" t="s">
        <v>2386</v>
      </c>
      <c r="AF479" s="3" t="s">
        <v>337</v>
      </c>
      <c r="AH479" s="2"/>
      <c r="AI479" s="2"/>
      <c r="AJ479" s="2"/>
      <c r="AK479" s="3"/>
    </row>
    <row r="480" spans="29:37" x14ac:dyDescent="0.25">
      <c r="AC480" s="2" t="s">
        <v>2290</v>
      </c>
      <c r="AD480" s="2" t="s">
        <v>2284</v>
      </c>
      <c r="AE480" s="2" t="s">
        <v>2285</v>
      </c>
      <c r="AF480" s="3"/>
      <c r="AH480" s="2"/>
      <c r="AI480" s="2"/>
      <c r="AJ480" s="2"/>
      <c r="AK480" s="3"/>
    </row>
    <row r="481" spans="29:37" x14ac:dyDescent="0.25">
      <c r="AC481" s="2" t="s">
        <v>5140</v>
      </c>
      <c r="AD481" s="2" t="s">
        <v>5136</v>
      </c>
      <c r="AE481" s="2" t="s">
        <v>5137</v>
      </c>
      <c r="AF481" s="3"/>
      <c r="AH481" s="2"/>
      <c r="AI481" s="2"/>
      <c r="AJ481" s="2"/>
      <c r="AK481" s="3"/>
    </row>
    <row r="482" spans="29:37" x14ac:dyDescent="0.25">
      <c r="AC482" s="2" t="s">
        <v>985</v>
      </c>
      <c r="AD482" s="2" t="s">
        <v>980</v>
      </c>
      <c r="AE482" s="2" t="s">
        <v>981</v>
      </c>
      <c r="AF482" s="3" t="s">
        <v>801</v>
      </c>
      <c r="AH482" s="2"/>
      <c r="AI482" s="2"/>
      <c r="AJ482" s="2"/>
      <c r="AK482" s="3"/>
    </row>
    <row r="483" spans="29:37" x14ac:dyDescent="0.25">
      <c r="AC483" s="2" t="s">
        <v>5399</v>
      </c>
      <c r="AD483" s="2" t="s">
        <v>5395</v>
      </c>
      <c r="AE483" s="2" t="s">
        <v>5396</v>
      </c>
      <c r="AF483" s="3"/>
      <c r="AH483" s="2"/>
      <c r="AI483" s="2"/>
      <c r="AJ483" s="2"/>
      <c r="AK483" s="3"/>
    </row>
    <row r="484" spans="29:37" x14ac:dyDescent="0.25">
      <c r="AC484" s="2" t="s">
        <v>5132</v>
      </c>
      <c r="AD484" s="2" t="s">
        <v>5124</v>
      </c>
      <c r="AE484" s="2" t="s">
        <v>5125</v>
      </c>
      <c r="AF484" s="3"/>
      <c r="AH484" s="2"/>
      <c r="AI484" s="2"/>
      <c r="AJ484" s="2"/>
      <c r="AK484" s="3"/>
    </row>
    <row r="485" spans="29:37" x14ac:dyDescent="0.25">
      <c r="AC485" s="2" t="s">
        <v>780</v>
      </c>
      <c r="AD485" s="2" t="s">
        <v>772</v>
      </c>
      <c r="AE485" s="2" t="s">
        <v>773</v>
      </c>
      <c r="AF485" s="3"/>
      <c r="AH485" s="2"/>
      <c r="AI485" s="2"/>
      <c r="AJ485" s="2"/>
      <c r="AK485" s="3"/>
    </row>
    <row r="486" spans="29:37" x14ac:dyDescent="0.25">
      <c r="AC486" s="2" t="s">
        <v>609</v>
      </c>
      <c r="AD486" s="2" t="s">
        <v>604</v>
      </c>
      <c r="AE486" s="2" t="s">
        <v>605</v>
      </c>
      <c r="AF486" s="3"/>
      <c r="AH486" s="2"/>
      <c r="AI486" s="2"/>
      <c r="AJ486" s="2"/>
      <c r="AK486" s="3"/>
    </row>
    <row r="487" spans="29:37" x14ac:dyDescent="0.25">
      <c r="AC487" s="2" t="s">
        <v>1609</v>
      </c>
      <c r="AD487" s="2" t="s">
        <v>1601</v>
      </c>
      <c r="AE487" s="2" t="s">
        <v>1602</v>
      </c>
      <c r="AF487" s="3" t="s">
        <v>337</v>
      </c>
      <c r="AH487" s="2"/>
      <c r="AI487" s="2"/>
      <c r="AJ487" s="2"/>
      <c r="AK487" s="3"/>
    </row>
    <row r="488" spans="29:37" x14ac:dyDescent="0.25">
      <c r="AC488" s="2" t="s">
        <v>3635</v>
      </c>
      <c r="AD488" s="2" t="s">
        <v>3627</v>
      </c>
      <c r="AE488" s="2" t="s">
        <v>3628</v>
      </c>
      <c r="AF488" s="3" t="s">
        <v>3637</v>
      </c>
      <c r="AH488" s="2"/>
      <c r="AI488" s="2"/>
      <c r="AJ488" s="2"/>
      <c r="AK488" s="3"/>
    </row>
    <row r="489" spans="29:37" x14ac:dyDescent="0.25">
      <c r="AC489" s="2" t="s">
        <v>2670</v>
      </c>
      <c r="AD489" s="2" t="s">
        <v>2662</v>
      </c>
      <c r="AE489" s="2" t="s">
        <v>2663</v>
      </c>
      <c r="AF489" s="3"/>
      <c r="AH489" s="2"/>
      <c r="AI489" s="2"/>
      <c r="AJ489" s="2"/>
      <c r="AK489" s="3"/>
    </row>
    <row r="490" spans="29:37" x14ac:dyDescent="0.25">
      <c r="AC490" s="2" t="s">
        <v>742</v>
      </c>
      <c r="AD490" s="2" t="s">
        <v>734</v>
      </c>
      <c r="AE490" s="2" t="s">
        <v>735</v>
      </c>
      <c r="AF490" s="3"/>
      <c r="AH490" s="2"/>
      <c r="AI490" s="2"/>
      <c r="AJ490" s="2"/>
      <c r="AK490" s="3"/>
    </row>
    <row r="491" spans="29:37" x14ac:dyDescent="0.25">
      <c r="AC491" s="2" t="s">
        <v>6097</v>
      </c>
      <c r="AD491" s="2" t="s">
        <v>6091</v>
      </c>
      <c r="AE491" s="2" t="s">
        <v>26</v>
      </c>
      <c r="AF491" s="3" t="s">
        <v>462</v>
      </c>
      <c r="AH491" s="2"/>
      <c r="AI491" s="2"/>
      <c r="AJ491" s="2"/>
      <c r="AK491" s="3"/>
    </row>
    <row r="492" spans="29:37" x14ac:dyDescent="0.25">
      <c r="AC492" s="2" t="s">
        <v>3014</v>
      </c>
      <c r="AD492" s="2" t="s">
        <v>3006</v>
      </c>
      <c r="AE492" s="2" t="s">
        <v>3007</v>
      </c>
      <c r="AF492" s="3" t="s">
        <v>462</v>
      </c>
      <c r="AH492" s="2"/>
      <c r="AI492" s="2"/>
      <c r="AJ492" s="2"/>
      <c r="AK492" s="3"/>
    </row>
    <row r="493" spans="29:37" x14ac:dyDescent="0.25">
      <c r="AC493" s="2" t="s">
        <v>3736</v>
      </c>
      <c r="AD493" s="2" t="s">
        <v>3729</v>
      </c>
      <c r="AE493" s="2" t="s">
        <v>3730</v>
      </c>
      <c r="AF493" s="3" t="s">
        <v>337</v>
      </c>
      <c r="AH493" s="2"/>
      <c r="AI493" s="2"/>
      <c r="AJ493" s="2"/>
      <c r="AK493" s="3"/>
    </row>
    <row r="494" spans="29:37" x14ac:dyDescent="0.25">
      <c r="AC494" s="2" t="s">
        <v>1582</v>
      </c>
      <c r="AD494" s="2" t="s">
        <v>1574</v>
      </c>
      <c r="AE494" s="2" t="s">
        <v>1575</v>
      </c>
      <c r="AF494" s="3" t="s">
        <v>337</v>
      </c>
      <c r="AH494" s="2"/>
      <c r="AI494" s="2"/>
      <c r="AJ494" s="2"/>
      <c r="AK494" s="3"/>
    </row>
    <row r="495" spans="29:37" x14ac:dyDescent="0.25">
      <c r="AC495" s="2" t="s">
        <v>3671</v>
      </c>
      <c r="AD495" s="2" t="s">
        <v>3664</v>
      </c>
      <c r="AE495" s="2" t="s">
        <v>3665</v>
      </c>
      <c r="AF495" s="3" t="s">
        <v>506</v>
      </c>
      <c r="AH495" s="2"/>
      <c r="AI495" s="2"/>
      <c r="AJ495" s="2"/>
      <c r="AK495" s="3"/>
    </row>
    <row r="496" spans="29:37" x14ac:dyDescent="0.25">
      <c r="AC496" s="2" t="s">
        <v>2186</v>
      </c>
      <c r="AD496" s="2" t="s">
        <v>2179</v>
      </c>
      <c r="AE496" s="2" t="s">
        <v>2180</v>
      </c>
      <c r="AF496" s="3"/>
      <c r="AH496" s="2"/>
      <c r="AI496" s="2"/>
      <c r="AJ496" s="2"/>
      <c r="AK496" s="3"/>
    </row>
    <row r="497" spans="29:37" x14ac:dyDescent="0.25">
      <c r="AC497" s="2" t="s">
        <v>2981</v>
      </c>
      <c r="AD497" s="2" t="s">
        <v>2973</v>
      </c>
      <c r="AE497" s="2" t="s">
        <v>2974</v>
      </c>
      <c r="AF497" s="3"/>
      <c r="AH497" s="2"/>
      <c r="AI497" s="2"/>
      <c r="AJ497" s="2"/>
      <c r="AK497" s="3"/>
    </row>
    <row r="498" spans="29:37" x14ac:dyDescent="0.25">
      <c r="AC498" s="2" t="s">
        <v>1422</v>
      </c>
      <c r="AD498" s="2" t="s">
        <v>1414</v>
      </c>
      <c r="AE498" s="2" t="s">
        <v>1415</v>
      </c>
      <c r="AF498" s="3" t="s">
        <v>1424</v>
      </c>
      <c r="AH498" s="2"/>
      <c r="AI498" s="2"/>
      <c r="AJ498" s="2"/>
      <c r="AK498" s="3"/>
    </row>
    <row r="499" spans="29:37" x14ac:dyDescent="0.25">
      <c r="AC499" s="2" t="s">
        <v>1853</v>
      </c>
      <c r="AD499" s="2" t="s">
        <v>1845</v>
      </c>
      <c r="AE499" s="2" t="s">
        <v>1846</v>
      </c>
      <c r="AF499" s="3" t="s">
        <v>337</v>
      </c>
      <c r="AH499" s="2"/>
      <c r="AI499" s="2"/>
      <c r="AJ499" s="2"/>
      <c r="AK499" s="3"/>
    </row>
    <row r="500" spans="29:37" x14ac:dyDescent="0.25">
      <c r="AC500" s="2" t="s">
        <v>5561</v>
      </c>
      <c r="AD500" s="2" t="s">
        <v>5555</v>
      </c>
      <c r="AE500" s="2" t="s">
        <v>5556</v>
      </c>
      <c r="AF500" s="3"/>
      <c r="AH500" s="2"/>
      <c r="AI500" s="2"/>
      <c r="AJ500" s="2"/>
      <c r="AK500" s="3"/>
    </row>
    <row r="501" spans="29:37" x14ac:dyDescent="0.25">
      <c r="AC501" s="2" t="s">
        <v>3703</v>
      </c>
      <c r="AD501" s="2" t="s">
        <v>3696</v>
      </c>
      <c r="AE501" s="2" t="s">
        <v>3697</v>
      </c>
      <c r="AF501" s="3" t="s">
        <v>3902</v>
      </c>
      <c r="AH501" s="2"/>
      <c r="AI501" s="2"/>
      <c r="AJ501" s="2"/>
      <c r="AK501" s="3"/>
    </row>
    <row r="502" spans="29:37" x14ac:dyDescent="0.25">
      <c r="AC502" s="2" t="s">
        <v>2791</v>
      </c>
      <c r="AD502" s="2" t="s">
        <v>2784</v>
      </c>
      <c r="AE502" s="2" t="s">
        <v>2785</v>
      </c>
      <c r="AF502" s="3" t="s">
        <v>801</v>
      </c>
      <c r="AH502" s="2"/>
      <c r="AI502" s="2"/>
      <c r="AJ502" s="2"/>
      <c r="AK502" s="3"/>
    </row>
    <row r="503" spans="29:37" x14ac:dyDescent="0.25">
      <c r="AC503" s="2" t="s">
        <v>2168</v>
      </c>
      <c r="AD503" s="2" t="s">
        <v>2164</v>
      </c>
      <c r="AE503" s="2" t="s">
        <v>2165</v>
      </c>
      <c r="AF503" s="3" t="s">
        <v>2036</v>
      </c>
      <c r="AH503" s="2"/>
      <c r="AI503" s="2"/>
      <c r="AJ503" s="2"/>
      <c r="AK503" s="3"/>
    </row>
    <row r="504" spans="29:37" x14ac:dyDescent="0.25">
      <c r="AC504" s="2" t="s">
        <v>486</v>
      </c>
      <c r="AD504" s="2" t="s">
        <v>477</v>
      </c>
      <c r="AE504" s="2" t="s">
        <v>478</v>
      </c>
      <c r="AF504" s="3"/>
      <c r="AH504" s="2"/>
      <c r="AI504" s="2"/>
      <c r="AJ504" s="2"/>
      <c r="AK504" s="3"/>
    </row>
    <row r="505" spans="29:37" x14ac:dyDescent="0.25">
      <c r="AC505" s="2" t="s">
        <v>1707</v>
      </c>
      <c r="AD505" s="2" t="s">
        <v>1702</v>
      </c>
      <c r="AE505" s="2" t="s">
        <v>1703</v>
      </c>
      <c r="AF505" s="3"/>
      <c r="AH505" s="2"/>
      <c r="AI505" s="2"/>
      <c r="AJ505" s="2"/>
      <c r="AK505" s="3"/>
    </row>
    <row r="506" spans="29:37" x14ac:dyDescent="0.25">
      <c r="AC506" s="2" t="s">
        <v>3341</v>
      </c>
      <c r="AD506" s="2" t="s">
        <v>3333</v>
      </c>
      <c r="AE506" s="2" t="s">
        <v>3334</v>
      </c>
      <c r="AF506" s="3" t="s">
        <v>337</v>
      </c>
      <c r="AH506" s="2"/>
      <c r="AI506" s="2"/>
      <c r="AJ506" s="2"/>
      <c r="AK506" s="3"/>
    </row>
    <row r="507" spans="29:37" x14ac:dyDescent="0.25">
      <c r="AC507" s="2" t="s">
        <v>3293</v>
      </c>
      <c r="AD507" s="2" t="s">
        <v>3287</v>
      </c>
      <c r="AE507" s="2" t="s">
        <v>3288</v>
      </c>
      <c r="AF507" s="3" t="s">
        <v>337</v>
      </c>
      <c r="AH507" s="2"/>
      <c r="AI507" s="2"/>
      <c r="AJ507" s="2"/>
      <c r="AK507" s="3"/>
    </row>
    <row r="508" spans="29:37" x14ac:dyDescent="0.25">
      <c r="AC508" s="2" t="s">
        <v>5208</v>
      </c>
      <c r="AD508" s="2" t="s">
        <v>5201</v>
      </c>
      <c r="AE508" s="2" t="s">
        <v>5202</v>
      </c>
      <c r="AF508" s="3" t="s">
        <v>1144</v>
      </c>
      <c r="AH508" s="2"/>
      <c r="AI508" s="2"/>
      <c r="AJ508" s="2"/>
      <c r="AK508" s="3"/>
    </row>
    <row r="509" spans="29:37" x14ac:dyDescent="0.25">
      <c r="AC509" s="2" t="s">
        <v>4890</v>
      </c>
      <c r="AD509" s="2" t="s">
        <v>4884</v>
      </c>
      <c r="AE509" s="2" t="s">
        <v>131</v>
      </c>
      <c r="AF509" s="3"/>
      <c r="AH509" s="2"/>
      <c r="AI509" s="2"/>
      <c r="AJ509" s="2"/>
      <c r="AK509" s="3"/>
    </row>
    <row r="510" spans="29:37" x14ac:dyDescent="0.25">
      <c r="AC510" s="2" t="s">
        <v>2476</v>
      </c>
      <c r="AD510" s="2" t="s">
        <v>2470</v>
      </c>
      <c r="AE510" s="2" t="s">
        <v>2471</v>
      </c>
      <c r="AF510" s="3"/>
      <c r="AH510" s="2"/>
      <c r="AI510" s="2"/>
      <c r="AJ510" s="2"/>
      <c r="AK510" s="3"/>
    </row>
    <row r="511" spans="29:37" x14ac:dyDescent="0.25">
      <c r="AC511" s="2" t="s">
        <v>5706</v>
      </c>
      <c r="AD511" s="2" t="s">
        <v>5698</v>
      </c>
      <c r="AE511" s="2" t="s">
        <v>5699</v>
      </c>
      <c r="AF511" s="3" t="s">
        <v>5708</v>
      </c>
      <c r="AH511" s="2"/>
      <c r="AI511" s="2"/>
      <c r="AJ511" s="2"/>
      <c r="AK511" s="3"/>
    </row>
    <row r="512" spans="29:37" x14ac:dyDescent="0.25">
      <c r="AC512" s="2" t="s">
        <v>3435</v>
      </c>
      <c r="AD512" s="2" t="s">
        <v>3428</v>
      </c>
      <c r="AE512" s="2" t="s">
        <v>3429</v>
      </c>
      <c r="AF512" s="3"/>
      <c r="AH512" s="2"/>
      <c r="AI512" s="2"/>
      <c r="AJ512" s="2"/>
      <c r="AK512" s="3"/>
    </row>
    <row r="513" spans="29:37" x14ac:dyDescent="0.25">
      <c r="AC513" s="2" t="s">
        <v>335</v>
      </c>
      <c r="AD513" s="2" t="s">
        <v>326</v>
      </c>
      <c r="AE513" s="2" t="s">
        <v>327</v>
      </c>
      <c r="AF513" s="3" t="s">
        <v>2052</v>
      </c>
      <c r="AH513" s="2"/>
      <c r="AI513" s="2"/>
      <c r="AJ513" s="2"/>
      <c r="AK513" s="3"/>
    </row>
    <row r="514" spans="29:37" x14ac:dyDescent="0.25">
      <c r="AC514" s="2" t="s">
        <v>4050</v>
      </c>
      <c r="AD514" s="2" t="s">
        <v>4042</v>
      </c>
      <c r="AE514" s="2" t="s">
        <v>4043</v>
      </c>
      <c r="AF514" s="3"/>
      <c r="AH514" s="2"/>
      <c r="AI514" s="2"/>
      <c r="AJ514" s="2"/>
      <c r="AK514" s="3"/>
    </row>
    <row r="515" spans="29:37" x14ac:dyDescent="0.25">
      <c r="AC515" s="2" t="s">
        <v>2220</v>
      </c>
      <c r="AD515" s="2" t="s">
        <v>2211</v>
      </c>
      <c r="AE515" s="2" t="s">
        <v>2212</v>
      </c>
      <c r="AF515" s="3" t="s">
        <v>2036</v>
      </c>
      <c r="AH515" s="2"/>
      <c r="AI515" s="2"/>
      <c r="AJ515" s="2"/>
      <c r="AK515" s="3"/>
    </row>
    <row r="516" spans="29:37" x14ac:dyDescent="0.25">
      <c r="AC516" s="2" t="s">
        <v>3198</v>
      </c>
      <c r="AD516" s="2" t="s">
        <v>3190</v>
      </c>
      <c r="AE516" s="2" t="s">
        <v>3191</v>
      </c>
      <c r="AF516" s="3"/>
      <c r="AH516" s="2"/>
      <c r="AI516" s="2"/>
      <c r="AJ516" s="2"/>
      <c r="AK516" s="3"/>
    </row>
    <row r="517" spans="29:37" x14ac:dyDescent="0.25">
      <c r="AC517" s="2" t="s">
        <v>4510</v>
      </c>
      <c r="AD517" s="2" t="s">
        <v>4503</v>
      </c>
      <c r="AE517" s="2" t="s">
        <v>4504</v>
      </c>
      <c r="AF517" s="3" t="s">
        <v>2036</v>
      </c>
      <c r="AH517" s="2"/>
      <c r="AI517" s="2"/>
      <c r="AJ517" s="2"/>
      <c r="AK517" s="3"/>
    </row>
    <row r="518" spans="29:37" x14ac:dyDescent="0.25">
      <c r="AC518" s="2" t="s">
        <v>2107</v>
      </c>
      <c r="AD518" s="2" t="s">
        <v>2102</v>
      </c>
      <c r="AE518" s="2" t="s">
        <v>2103</v>
      </c>
      <c r="AF518" s="3"/>
      <c r="AH518" s="2"/>
      <c r="AI518" s="2"/>
      <c r="AJ518" s="2"/>
      <c r="AK518" s="3"/>
    </row>
    <row r="519" spans="29:37" x14ac:dyDescent="0.25">
      <c r="AC519" s="2" t="s">
        <v>2810</v>
      </c>
      <c r="AD519" s="2" t="s">
        <v>2802</v>
      </c>
      <c r="AE519" s="2" t="s">
        <v>2803</v>
      </c>
      <c r="AF519" s="3"/>
      <c r="AH519" s="2"/>
      <c r="AI519" s="2"/>
      <c r="AJ519" s="2"/>
      <c r="AK519" s="3"/>
    </row>
    <row r="520" spans="29:37" x14ac:dyDescent="0.25">
      <c r="AC520" s="2" t="s">
        <v>4958</v>
      </c>
      <c r="AD520" s="2" t="s">
        <v>4951</v>
      </c>
      <c r="AE520" s="2" t="s">
        <v>4952</v>
      </c>
      <c r="AF520" s="3"/>
      <c r="AH520" s="2"/>
      <c r="AI520" s="2"/>
      <c r="AJ520" s="2"/>
      <c r="AK520" s="3"/>
    </row>
    <row r="521" spans="29:37" x14ac:dyDescent="0.25">
      <c r="AC521" s="2" t="s">
        <v>2952</v>
      </c>
      <c r="AD521" s="2" t="s">
        <v>2946</v>
      </c>
      <c r="AE521" s="2" t="s">
        <v>2947</v>
      </c>
      <c r="AF521" s="3" t="s">
        <v>813</v>
      </c>
      <c r="AH521" s="2"/>
      <c r="AI521" s="2"/>
      <c r="AJ521" s="2"/>
      <c r="AK521" s="3"/>
    </row>
    <row r="522" spans="29:37" x14ac:dyDescent="0.25">
      <c r="AC522" s="2" t="s">
        <v>5413</v>
      </c>
      <c r="AD522" s="2" t="s">
        <v>5406</v>
      </c>
      <c r="AE522" s="2" t="s">
        <v>5407</v>
      </c>
      <c r="AF522" s="3" t="s">
        <v>1506</v>
      </c>
      <c r="AH522" s="2"/>
      <c r="AI522" s="2"/>
      <c r="AJ522" s="2"/>
      <c r="AK522" s="3"/>
    </row>
    <row r="523" spans="29:37" x14ac:dyDescent="0.25">
      <c r="AC523" s="2" t="s">
        <v>2161</v>
      </c>
      <c r="AD523" s="2" t="s">
        <v>2153</v>
      </c>
      <c r="AE523" s="2" t="s">
        <v>2154</v>
      </c>
      <c r="AF523" s="3"/>
      <c r="AH523" s="2"/>
      <c r="AI523" s="2"/>
      <c r="AJ523" s="2"/>
      <c r="AK523" s="3"/>
    </row>
    <row r="524" spans="29:37" x14ac:dyDescent="0.25">
      <c r="AC524" s="2" t="s">
        <v>4989</v>
      </c>
      <c r="AD524" s="2" t="s">
        <v>4981</v>
      </c>
      <c r="AE524" s="2" t="s">
        <v>4982</v>
      </c>
      <c r="AF524" s="3" t="s">
        <v>395</v>
      </c>
      <c r="AH524" s="2"/>
      <c r="AI524" s="2"/>
      <c r="AJ524" s="2"/>
      <c r="AK524" s="3"/>
    </row>
    <row r="525" spans="29:37" x14ac:dyDescent="0.25">
      <c r="AC525" s="2" t="s">
        <v>518</v>
      </c>
      <c r="AD525" s="2" t="s">
        <v>509</v>
      </c>
      <c r="AE525" s="2" t="s">
        <v>510</v>
      </c>
      <c r="AF525" s="3" t="s">
        <v>337</v>
      </c>
      <c r="AH525" s="2"/>
      <c r="AI525" s="2"/>
      <c r="AJ525" s="2"/>
      <c r="AK525" s="3"/>
    </row>
    <row r="526" spans="29:37" x14ac:dyDescent="0.25">
      <c r="AC526" s="2" t="s">
        <v>1359</v>
      </c>
      <c r="AD526" s="2" t="s">
        <v>1352</v>
      </c>
      <c r="AE526" s="2" t="s">
        <v>1353</v>
      </c>
      <c r="AF526" s="3"/>
      <c r="AH526" s="2"/>
      <c r="AI526" s="2"/>
      <c r="AJ526" s="2"/>
      <c r="AK526" s="3"/>
    </row>
    <row r="527" spans="29:37" x14ac:dyDescent="0.25">
      <c r="AC527" s="2" t="s">
        <v>1504</v>
      </c>
      <c r="AD527" s="2" t="s">
        <v>1497</v>
      </c>
      <c r="AE527" s="2" t="s">
        <v>1498</v>
      </c>
      <c r="AF527" s="3" t="s">
        <v>395</v>
      </c>
      <c r="AH527" s="2"/>
      <c r="AI527" s="2"/>
      <c r="AJ527" s="2"/>
      <c r="AK527" s="3"/>
    </row>
    <row r="528" spans="29:37" x14ac:dyDescent="0.25">
      <c r="AC528" s="2" t="s">
        <v>2530</v>
      </c>
      <c r="AD528" s="2" t="s">
        <v>2525</v>
      </c>
      <c r="AE528" s="2" t="s">
        <v>2526</v>
      </c>
      <c r="AF528" s="3"/>
      <c r="AH528" s="2"/>
      <c r="AI528" s="2"/>
      <c r="AJ528" s="2"/>
      <c r="AK528" s="3"/>
    </row>
    <row r="529" spans="29:37" x14ac:dyDescent="0.25">
      <c r="AC529" s="2" t="s">
        <v>497</v>
      </c>
      <c r="AD529" s="2" t="s">
        <v>492</v>
      </c>
      <c r="AE529" s="2" t="s">
        <v>493</v>
      </c>
      <c r="AF529" s="3"/>
      <c r="AH529" s="2"/>
      <c r="AI529" s="2"/>
      <c r="AJ529" s="2"/>
      <c r="AK529" s="3"/>
    </row>
    <row r="530" spans="29:37" x14ac:dyDescent="0.25">
      <c r="AC530" s="2" t="s">
        <v>3444</v>
      </c>
      <c r="AD530" s="2" t="s">
        <v>3437</v>
      </c>
      <c r="AE530" s="2" t="s">
        <v>3438</v>
      </c>
      <c r="AF530" s="3"/>
      <c r="AH530" s="2"/>
      <c r="AI530" s="2"/>
      <c r="AJ530" s="2"/>
      <c r="AK530" s="3"/>
    </row>
    <row r="531" spans="29:37" x14ac:dyDescent="0.25">
      <c r="AC531" s="2" t="s">
        <v>393</v>
      </c>
      <c r="AD531" s="2" t="s">
        <v>388</v>
      </c>
      <c r="AE531" s="2" t="s">
        <v>389</v>
      </c>
      <c r="AF531" s="3" t="s">
        <v>395</v>
      </c>
      <c r="AH531" s="2"/>
      <c r="AI531" s="2"/>
      <c r="AJ531" s="2"/>
      <c r="AK531" s="3"/>
    </row>
    <row r="532" spans="29:37" x14ac:dyDescent="0.25">
      <c r="AC532" s="2" t="s">
        <v>4530</v>
      </c>
      <c r="AD532" s="2" t="s">
        <v>4522</v>
      </c>
      <c r="AE532" s="2" t="s">
        <v>4523</v>
      </c>
      <c r="AF532" s="3"/>
      <c r="AH532" s="2"/>
      <c r="AI532" s="2"/>
      <c r="AJ532" s="2"/>
      <c r="AK532" s="3"/>
    </row>
    <row r="533" spans="29:37" x14ac:dyDescent="0.25">
      <c r="AC533" s="2" t="s">
        <v>2457</v>
      </c>
      <c r="AD533" s="2" t="s">
        <v>2449</v>
      </c>
      <c r="AE533" s="2" t="s">
        <v>2450</v>
      </c>
      <c r="AF533" s="3"/>
      <c r="AH533" s="2"/>
      <c r="AI533" s="2"/>
      <c r="AJ533" s="2"/>
      <c r="AK533" s="3"/>
    </row>
    <row r="534" spans="29:37" x14ac:dyDescent="0.25">
      <c r="AC534" s="2" t="s">
        <v>2033</v>
      </c>
      <c r="AD534" s="2" t="s">
        <v>2026</v>
      </c>
      <c r="AE534" s="2" t="s">
        <v>2027</v>
      </c>
      <c r="AF534" s="3" t="s">
        <v>2036</v>
      </c>
      <c r="AH534" s="2"/>
      <c r="AI534" s="2"/>
      <c r="AJ534" s="2"/>
      <c r="AK534" s="3"/>
    </row>
    <row r="535" spans="29:37" x14ac:dyDescent="0.25">
      <c r="AC535" s="2" t="s">
        <v>3524</v>
      </c>
      <c r="AD535" s="2" t="s">
        <v>3518</v>
      </c>
      <c r="AE535" s="2" t="s">
        <v>3519</v>
      </c>
      <c r="AF535" s="3" t="s">
        <v>395</v>
      </c>
      <c r="AH535" s="2"/>
      <c r="AI535" s="2"/>
      <c r="AJ535" s="2"/>
      <c r="AK535" s="3"/>
    </row>
    <row r="536" spans="29:37" x14ac:dyDescent="0.25">
      <c r="AC536" s="2" t="s">
        <v>3625</v>
      </c>
      <c r="AD536" s="2" t="s">
        <v>3621</v>
      </c>
      <c r="AE536" s="2" t="s">
        <v>3622</v>
      </c>
      <c r="AF536" s="3"/>
      <c r="AH536" s="2"/>
      <c r="AI536" s="2"/>
      <c r="AJ536" s="2"/>
      <c r="AK536" s="3"/>
    </row>
    <row r="537" spans="29:37" x14ac:dyDescent="0.25">
      <c r="AC537" s="2" t="s">
        <v>3141</v>
      </c>
      <c r="AD537" s="2" t="s">
        <v>3137</v>
      </c>
      <c r="AE537" s="2" t="s">
        <v>3138</v>
      </c>
      <c r="AF537" s="3"/>
      <c r="AH537" s="2"/>
      <c r="AI537" s="2"/>
      <c r="AJ537" s="2"/>
      <c r="AK537" s="3"/>
    </row>
    <row r="538" spans="29:37" x14ac:dyDescent="0.25">
      <c r="AC538" s="2" t="s">
        <v>3284</v>
      </c>
      <c r="AD538" s="2" t="s">
        <v>3277</v>
      </c>
      <c r="AE538" s="2" t="s">
        <v>3278</v>
      </c>
      <c r="AF538" s="3"/>
      <c r="AH538" s="2"/>
      <c r="AI538" s="2"/>
      <c r="AJ538" s="2"/>
      <c r="AK538" s="3"/>
    </row>
    <row r="539" spans="29:37" x14ac:dyDescent="0.25">
      <c r="AC539" s="2" t="s">
        <v>3989</v>
      </c>
      <c r="AD539" s="2" t="s">
        <v>3985</v>
      </c>
      <c r="AE539" s="2" t="s">
        <v>3986</v>
      </c>
      <c r="AF539" s="3" t="s">
        <v>1506</v>
      </c>
      <c r="AH539" s="2"/>
      <c r="AI539" s="2"/>
      <c r="AJ539" s="2"/>
      <c r="AK539" s="3"/>
    </row>
    <row r="540" spans="29:37" x14ac:dyDescent="0.25">
      <c r="AC540" s="2" t="s">
        <v>3589</v>
      </c>
      <c r="AD540" s="2" t="s">
        <v>3582</v>
      </c>
      <c r="AE540" s="2" t="s">
        <v>3583</v>
      </c>
      <c r="AF540" s="3"/>
      <c r="AH540" s="2"/>
      <c r="AI540" s="2"/>
      <c r="AJ540" s="2"/>
      <c r="AK540" s="3"/>
    </row>
    <row r="541" spans="29:37" x14ac:dyDescent="0.25">
      <c r="AC541" s="2" t="s">
        <v>4738</v>
      </c>
      <c r="AD541" s="2" t="s">
        <v>4734</v>
      </c>
      <c r="AE541" s="2" t="s">
        <v>4735</v>
      </c>
      <c r="AF541" s="3"/>
      <c r="AH541" s="2"/>
      <c r="AI541" s="2"/>
      <c r="AJ541" s="2"/>
      <c r="AK541" s="3"/>
    </row>
    <row r="542" spans="29:37" x14ac:dyDescent="0.25">
      <c r="AC542" s="2" t="s">
        <v>3413</v>
      </c>
      <c r="AD542" s="2" t="s">
        <v>3404</v>
      </c>
      <c r="AE542" s="2" t="s">
        <v>3405</v>
      </c>
      <c r="AF542" s="3"/>
      <c r="AH542" s="2"/>
      <c r="AI542" s="2"/>
      <c r="AJ542" s="2"/>
      <c r="AK542" s="3"/>
    </row>
    <row r="543" spans="29:37" x14ac:dyDescent="0.25">
      <c r="AC543" s="2" t="s">
        <v>4928</v>
      </c>
      <c r="AD543" s="2" t="s">
        <v>4921</v>
      </c>
      <c r="AE543" s="2" t="s">
        <v>4922</v>
      </c>
      <c r="AF543" s="3" t="s">
        <v>453</v>
      </c>
      <c r="AH543" s="2"/>
      <c r="AI543" s="2"/>
      <c r="AJ543" s="2"/>
      <c r="AK543" s="3"/>
    </row>
    <row r="544" spans="29:37" x14ac:dyDescent="0.25">
      <c r="AC544" s="2" t="s">
        <v>2393</v>
      </c>
      <c r="AD544" s="2" t="s">
        <v>2385</v>
      </c>
      <c r="AE544" s="2" t="s">
        <v>2386</v>
      </c>
      <c r="AF544" s="3"/>
      <c r="AH544" s="2"/>
      <c r="AI544" s="2"/>
      <c r="AJ544" s="2"/>
      <c r="AK544" s="3"/>
    </row>
    <row r="545" spans="29:37" x14ac:dyDescent="0.25">
      <c r="AC545" s="2" t="s">
        <v>630</v>
      </c>
      <c r="AD545" s="2" t="s">
        <v>623</v>
      </c>
      <c r="AE545" s="2" t="s">
        <v>271</v>
      </c>
      <c r="AF545" s="3"/>
      <c r="AH545" s="2"/>
      <c r="AI545" s="2"/>
      <c r="AJ545" s="2"/>
      <c r="AK545" s="3"/>
    </row>
    <row r="546" spans="29:37" x14ac:dyDescent="0.25">
      <c r="AC546" s="2" t="s">
        <v>5105</v>
      </c>
      <c r="AD546" s="2" t="s">
        <v>5097</v>
      </c>
      <c r="AE546" s="2" t="s">
        <v>5098</v>
      </c>
      <c r="AF546" s="3" t="s">
        <v>675</v>
      </c>
      <c r="AH546" s="2"/>
      <c r="AI546" s="2"/>
      <c r="AJ546" s="2"/>
      <c r="AK546" s="3"/>
    </row>
    <row r="547" spans="29:37" x14ac:dyDescent="0.25">
      <c r="AC547" s="2" t="s">
        <v>323</v>
      </c>
      <c r="AD547" s="2" t="s">
        <v>312</v>
      </c>
      <c r="AE547" s="2" t="s">
        <v>313</v>
      </c>
      <c r="AF547" s="3" t="s">
        <v>337</v>
      </c>
      <c r="AH547" s="2"/>
      <c r="AI547" s="2"/>
      <c r="AJ547" s="2"/>
      <c r="AK547" s="3"/>
    </row>
    <row r="548" spans="29:37" x14ac:dyDescent="0.25">
      <c r="AC548" s="2" t="s">
        <v>3662</v>
      </c>
      <c r="AD548" s="2" t="s">
        <v>3654</v>
      </c>
      <c r="AE548" s="2" t="s">
        <v>3655</v>
      </c>
      <c r="AF548" s="3" t="s">
        <v>395</v>
      </c>
      <c r="AH548" s="2"/>
      <c r="AI548" s="2"/>
      <c r="AJ548" s="2"/>
      <c r="AK548" s="3"/>
    </row>
    <row r="549" spans="29:37" x14ac:dyDescent="0.25">
      <c r="AC549" s="2" t="s">
        <v>619</v>
      </c>
      <c r="AD549" s="2" t="s">
        <v>612</v>
      </c>
      <c r="AE549" s="2" t="s">
        <v>613</v>
      </c>
      <c r="AF549" s="3" t="s">
        <v>462</v>
      </c>
      <c r="AH549" s="2"/>
      <c r="AI549" s="2"/>
      <c r="AJ549" s="2"/>
      <c r="AK549" s="3"/>
    </row>
    <row r="550" spans="29:37" x14ac:dyDescent="0.25">
      <c r="AC550" s="2" t="s">
        <v>1388</v>
      </c>
      <c r="AD550" s="2" t="s">
        <v>1380</v>
      </c>
      <c r="AE550" s="2" t="s">
        <v>1381</v>
      </c>
      <c r="AF550" s="3" t="s">
        <v>1390</v>
      </c>
      <c r="AH550" s="2"/>
      <c r="AI550" s="2"/>
      <c r="AJ550" s="2"/>
      <c r="AK550" s="3"/>
    </row>
    <row r="551" spans="29:37" x14ac:dyDescent="0.25">
      <c r="AC551" s="2" t="s">
        <v>323</v>
      </c>
      <c r="AD551" s="2" t="s">
        <v>312</v>
      </c>
      <c r="AE551" s="2" t="s">
        <v>313</v>
      </c>
      <c r="AF551" s="3" t="s">
        <v>675</v>
      </c>
      <c r="AH551" s="2"/>
      <c r="AI551" s="2"/>
      <c r="AJ551" s="2"/>
      <c r="AK551" s="3"/>
    </row>
    <row r="552" spans="29:37" x14ac:dyDescent="0.25">
      <c r="AC552" s="2" t="s">
        <v>2168</v>
      </c>
      <c r="AD552" s="2" t="s">
        <v>2164</v>
      </c>
      <c r="AE552" s="2" t="s">
        <v>2165</v>
      </c>
      <c r="AF552" s="3" t="s">
        <v>675</v>
      </c>
      <c r="AH552" s="2"/>
      <c r="AI552" s="2"/>
      <c r="AJ552" s="2"/>
      <c r="AK552" s="3"/>
    </row>
    <row r="553" spans="29:37" x14ac:dyDescent="0.25">
      <c r="AC553" s="2" t="s">
        <v>2918</v>
      </c>
      <c r="AD553" s="2" t="s">
        <v>2914</v>
      </c>
      <c r="AE553" s="2" t="s">
        <v>2915</v>
      </c>
      <c r="AF553" s="3"/>
      <c r="AH553" s="2"/>
      <c r="AI553" s="2"/>
      <c r="AJ553" s="2"/>
      <c r="AK553" s="3"/>
    </row>
    <row r="554" spans="29:37" x14ac:dyDescent="0.25">
      <c r="AC554" s="2" t="s">
        <v>4700</v>
      </c>
      <c r="AD554" s="2" t="s">
        <v>4693</v>
      </c>
      <c r="AE554" s="2" t="s">
        <v>4694</v>
      </c>
      <c r="AF554" s="3"/>
      <c r="AH554" s="2"/>
      <c r="AI554" s="2"/>
      <c r="AJ554" s="2"/>
      <c r="AK554" s="3"/>
    </row>
    <row r="555" spans="29:37" x14ac:dyDescent="0.25">
      <c r="AC555" s="2" t="s">
        <v>875</v>
      </c>
      <c r="AD555" s="2" t="s">
        <v>868</v>
      </c>
      <c r="AE555" s="2" t="s">
        <v>869</v>
      </c>
      <c r="AF555" s="3" t="s">
        <v>877</v>
      </c>
      <c r="AH555" s="2"/>
      <c r="AI555" s="2"/>
      <c r="AJ555" s="2"/>
      <c r="AK555" s="3"/>
    </row>
    <row r="556" spans="29:37" x14ac:dyDescent="0.25">
      <c r="AC556" s="2" t="s">
        <v>4849</v>
      </c>
      <c r="AD556" s="2" t="s">
        <v>4841</v>
      </c>
      <c r="AE556" s="2" t="s">
        <v>4842</v>
      </c>
      <c r="AF556" s="3" t="s">
        <v>2036</v>
      </c>
      <c r="AH556" s="2"/>
      <c r="AI556" s="2"/>
      <c r="AJ556" s="2"/>
      <c r="AK556" s="3"/>
    </row>
    <row r="557" spans="29:37" x14ac:dyDescent="0.25">
      <c r="AC557" s="2" t="s">
        <v>1573</v>
      </c>
      <c r="AD557" s="2" t="s">
        <v>1568</v>
      </c>
      <c r="AE557" s="2" t="s">
        <v>1569</v>
      </c>
      <c r="AF557" s="3" t="s">
        <v>462</v>
      </c>
      <c r="AH557" s="2"/>
      <c r="AI557" s="2"/>
      <c r="AJ557" s="2"/>
      <c r="AK557" s="3"/>
    </row>
    <row r="558" spans="29:37" x14ac:dyDescent="0.25">
      <c r="AC558" s="2" t="s">
        <v>2840</v>
      </c>
      <c r="AD558" s="2" t="s">
        <v>2833</v>
      </c>
      <c r="AE558" s="2" t="s">
        <v>2834</v>
      </c>
      <c r="AF558" s="3" t="s">
        <v>337</v>
      </c>
      <c r="AH558" s="2"/>
      <c r="AI558" s="2"/>
      <c r="AJ558" s="2"/>
      <c r="AK558" s="3"/>
    </row>
    <row r="559" spans="29:37" x14ac:dyDescent="0.25">
      <c r="AC559" s="2" t="s">
        <v>3350</v>
      </c>
      <c r="AD559" s="2" t="s">
        <v>3343</v>
      </c>
      <c r="AE559" s="2" t="s">
        <v>3344</v>
      </c>
      <c r="AF559" s="3" t="s">
        <v>453</v>
      </c>
      <c r="AH559" s="2"/>
      <c r="AI559" s="2"/>
      <c r="AJ559" s="2"/>
      <c r="AK559" s="3"/>
    </row>
    <row r="560" spans="29:37" x14ac:dyDescent="0.25">
      <c r="AC560" s="2" t="s">
        <v>4205</v>
      </c>
      <c r="AD560" s="2" t="s">
        <v>4197</v>
      </c>
      <c r="AE560" s="2" t="s">
        <v>4198</v>
      </c>
      <c r="AF560" s="3"/>
      <c r="AH560" s="2"/>
      <c r="AI560" s="2"/>
      <c r="AJ560" s="2"/>
      <c r="AK560" s="3"/>
    </row>
    <row r="561" spans="29:37" x14ac:dyDescent="0.25">
      <c r="AC561" s="2" t="s">
        <v>1403</v>
      </c>
      <c r="AD561" s="2" t="s">
        <v>1400</v>
      </c>
      <c r="AE561" s="2" t="s">
        <v>117</v>
      </c>
      <c r="AF561" s="3"/>
      <c r="AH561" s="2"/>
      <c r="AI561" s="2"/>
      <c r="AJ561" s="2"/>
      <c r="AK561" s="3"/>
    </row>
    <row r="562" spans="29:37" x14ac:dyDescent="0.25">
      <c r="AC562" s="2" t="s">
        <v>5122</v>
      </c>
      <c r="AD562" s="2" t="s">
        <v>5118</v>
      </c>
      <c r="AE562" s="2" t="s">
        <v>5119</v>
      </c>
      <c r="AF562" s="3"/>
      <c r="AH562" s="2"/>
      <c r="AI562" s="2"/>
      <c r="AJ562" s="2"/>
      <c r="AK562" s="3"/>
    </row>
    <row r="563" spans="29:37" x14ac:dyDescent="0.25">
      <c r="AC563" s="2" t="s">
        <v>4661</v>
      </c>
      <c r="AD563" s="2" t="s">
        <v>4654</v>
      </c>
      <c r="AE563" s="2" t="s">
        <v>4655</v>
      </c>
      <c r="AF563" s="3"/>
      <c r="AH563" s="2"/>
      <c r="AI563" s="2"/>
      <c r="AJ563" s="2"/>
      <c r="AK563" s="3"/>
    </row>
    <row r="564" spans="29:37" x14ac:dyDescent="0.25">
      <c r="AC564" s="2" t="s">
        <v>5941</v>
      </c>
      <c r="AD564" s="2" t="s">
        <v>5935</v>
      </c>
      <c r="AE564" s="2" t="s">
        <v>48</v>
      </c>
      <c r="AF564" s="3"/>
      <c r="AH564" s="2"/>
      <c r="AI564" s="2"/>
      <c r="AJ564" s="2"/>
      <c r="AK564" s="3"/>
    </row>
    <row r="565" spans="29:37" x14ac:dyDescent="0.25">
      <c r="AC565" s="2" t="s">
        <v>2151</v>
      </c>
      <c r="AD565" s="2" t="s">
        <v>2147</v>
      </c>
      <c r="AE565" s="2" t="s">
        <v>2148</v>
      </c>
      <c r="AF565" s="3"/>
      <c r="AH565" s="2"/>
      <c r="AI565" s="2"/>
      <c r="AJ565" s="2"/>
      <c r="AK565" s="3"/>
    </row>
    <row r="566" spans="29:37" x14ac:dyDescent="0.25">
      <c r="AC566" s="2" t="s">
        <v>2747</v>
      </c>
      <c r="AD566" s="2" t="s">
        <v>2742</v>
      </c>
      <c r="AE566" s="2" t="s">
        <v>2743</v>
      </c>
      <c r="AF566" s="3"/>
      <c r="AH566" s="2"/>
      <c r="AI566" s="2"/>
      <c r="AJ566" s="2"/>
      <c r="AK566" s="3"/>
    </row>
    <row r="567" spans="29:37" x14ac:dyDescent="0.25">
      <c r="AC567" s="2" t="s">
        <v>2800</v>
      </c>
      <c r="AD567" s="2" t="s">
        <v>2793</v>
      </c>
      <c r="AE567" s="2" t="s">
        <v>2794</v>
      </c>
      <c r="AF567" s="3"/>
      <c r="AH567" s="2"/>
      <c r="AI567" s="2"/>
      <c r="AJ567" s="2"/>
      <c r="AK567" s="3"/>
    </row>
    <row r="568" spans="29:37" x14ac:dyDescent="0.25">
      <c r="AC568" s="2" t="s">
        <v>5681</v>
      </c>
      <c r="AD568" s="2" t="s">
        <v>5675</v>
      </c>
      <c r="AE568" s="2" t="s">
        <v>5676</v>
      </c>
      <c r="AF568" s="3" t="s">
        <v>675</v>
      </c>
      <c r="AH568" s="2"/>
      <c r="AI568" s="2"/>
      <c r="AJ568" s="2"/>
      <c r="AK568" s="3"/>
    </row>
    <row r="569" spans="29:37" x14ac:dyDescent="0.25">
      <c r="AC569" s="2" t="s">
        <v>2358</v>
      </c>
      <c r="AD569" s="2" t="s">
        <v>2350</v>
      </c>
      <c r="AE569" s="2" t="s">
        <v>2351</v>
      </c>
      <c r="AF569" s="3" t="s">
        <v>1193</v>
      </c>
      <c r="AH569" s="2"/>
      <c r="AI569" s="2"/>
      <c r="AJ569" s="2"/>
      <c r="AK569" s="3"/>
    </row>
    <row r="570" spans="29:37" x14ac:dyDescent="0.25">
      <c r="AC570" s="2" t="s">
        <v>4900</v>
      </c>
      <c r="AD570" s="2" t="s">
        <v>4892</v>
      </c>
      <c r="AE570" s="2" t="s">
        <v>4893</v>
      </c>
      <c r="AF570" s="3"/>
      <c r="AH570" s="2"/>
      <c r="AI570" s="2"/>
      <c r="AJ570" s="2"/>
      <c r="AK570" s="3"/>
    </row>
    <row r="571" spans="29:37" x14ac:dyDescent="0.25">
      <c r="AC571" s="2" t="s">
        <v>4640</v>
      </c>
      <c r="AD571" s="2" t="s">
        <v>4633</v>
      </c>
      <c r="AE571" s="2" t="s">
        <v>4634</v>
      </c>
      <c r="AF571" s="3" t="s">
        <v>395</v>
      </c>
      <c r="AH571" s="2"/>
      <c r="AI571" s="2"/>
      <c r="AJ571" s="2"/>
      <c r="AK571" s="3"/>
    </row>
    <row r="572" spans="29:37" x14ac:dyDescent="0.25">
      <c r="AC572" s="2" t="s">
        <v>1597</v>
      </c>
      <c r="AD572" s="2" t="s">
        <v>1590</v>
      </c>
      <c r="AE572" s="2" t="s">
        <v>1591</v>
      </c>
      <c r="AF572" s="3"/>
      <c r="AH572" s="2"/>
      <c r="AI572" s="2"/>
      <c r="AJ572" s="2"/>
      <c r="AK572" s="3"/>
    </row>
    <row r="573" spans="29:37" x14ac:dyDescent="0.25">
      <c r="AC573" s="2" t="s">
        <v>3250</v>
      </c>
      <c r="AD573" s="2" t="s">
        <v>3246</v>
      </c>
      <c r="AE573" s="2" t="s">
        <v>3247</v>
      </c>
      <c r="AF573" s="3"/>
      <c r="AH573" s="2"/>
      <c r="AI573" s="2"/>
      <c r="AJ573" s="2"/>
      <c r="AK573" s="3"/>
    </row>
    <row r="574" spans="29:37" x14ac:dyDescent="0.25">
      <c r="AC574" s="2" t="s">
        <v>4674</v>
      </c>
      <c r="AD574" s="2" t="s">
        <v>4667</v>
      </c>
      <c r="AE574" s="2" t="s">
        <v>4668</v>
      </c>
      <c r="AF574" s="3"/>
      <c r="AH574" s="2"/>
      <c r="AI574" s="2"/>
      <c r="AJ574" s="2"/>
      <c r="AK574" s="3"/>
    </row>
    <row r="575" spans="29:37" x14ac:dyDescent="0.25">
      <c r="AC575" s="2" t="s">
        <v>486</v>
      </c>
      <c r="AD575" s="2" t="s">
        <v>477</v>
      </c>
      <c r="AE575" s="2" t="s">
        <v>478</v>
      </c>
      <c r="AF575" s="3"/>
      <c r="AH575" s="2"/>
      <c r="AI575" s="2"/>
      <c r="AJ575" s="2"/>
      <c r="AK575" s="3"/>
    </row>
    <row r="576" spans="29:37" x14ac:dyDescent="0.25">
      <c r="AC576" s="2" t="s">
        <v>5316</v>
      </c>
      <c r="AD576" s="2" t="s">
        <v>5310</v>
      </c>
      <c r="AE576" s="2" t="s">
        <v>5311</v>
      </c>
      <c r="AF576" s="3" t="s">
        <v>813</v>
      </c>
      <c r="AH576" s="2"/>
      <c r="AI576" s="2"/>
      <c r="AJ576" s="2"/>
      <c r="AK576" s="3"/>
    </row>
    <row r="577" spans="29:37" x14ac:dyDescent="0.25">
      <c r="AC577" s="2" t="s">
        <v>5539</v>
      </c>
      <c r="AD577" s="2" t="s">
        <v>5535</v>
      </c>
      <c r="AE577" s="2" t="s">
        <v>5536</v>
      </c>
      <c r="AF577" s="3"/>
      <c r="AH577" s="2"/>
      <c r="AI577" s="2"/>
      <c r="AJ577" s="2"/>
      <c r="AK577" s="3"/>
    </row>
    <row r="578" spans="29:37" x14ac:dyDescent="0.25">
      <c r="AC578" s="2" t="s">
        <v>1668</v>
      </c>
      <c r="AD578" s="2" t="s">
        <v>1660</v>
      </c>
      <c r="AE578" s="2" t="s">
        <v>1661</v>
      </c>
      <c r="AF578" s="3"/>
      <c r="AH578" s="2"/>
      <c r="AI578" s="2"/>
      <c r="AJ578" s="2"/>
      <c r="AK578" s="3"/>
    </row>
    <row r="579" spans="29:37" x14ac:dyDescent="0.25">
      <c r="AC579" s="2" t="s">
        <v>3648</v>
      </c>
      <c r="AD579" s="2" t="s">
        <v>3644</v>
      </c>
      <c r="AE579" s="2" t="s">
        <v>3645</v>
      </c>
      <c r="AF579" s="3"/>
      <c r="AH579" s="2"/>
      <c r="AI579" s="2"/>
      <c r="AJ579" s="2"/>
      <c r="AK579" s="3"/>
    </row>
    <row r="580" spans="29:37" x14ac:dyDescent="0.25">
      <c r="AC580" s="2" t="s">
        <v>5623</v>
      </c>
      <c r="AD580" s="2" t="s">
        <v>5616</v>
      </c>
      <c r="AE580" s="2" t="s">
        <v>5617</v>
      </c>
      <c r="AF580" s="3" t="s">
        <v>395</v>
      </c>
      <c r="AH580" s="2"/>
      <c r="AI580" s="2"/>
      <c r="AJ580" s="2"/>
      <c r="AK580" s="3"/>
    </row>
    <row r="581" spans="29:37" x14ac:dyDescent="0.25">
      <c r="AC581" s="2" t="s">
        <v>5687</v>
      </c>
      <c r="AD581" s="2" t="s">
        <v>5683</v>
      </c>
      <c r="AE581" s="2" t="s">
        <v>5684</v>
      </c>
      <c r="AF581" s="3" t="s">
        <v>5689</v>
      </c>
      <c r="AH581" s="2"/>
      <c r="AI581" s="2"/>
      <c r="AJ581" s="2"/>
      <c r="AK581" s="3"/>
    </row>
    <row r="582" spans="29:37" x14ac:dyDescent="0.25">
      <c r="AC582" s="2" t="s">
        <v>5674</v>
      </c>
      <c r="AD582" s="2" t="s">
        <v>5670</v>
      </c>
      <c r="AE582" s="2" t="s">
        <v>5671</v>
      </c>
      <c r="AF582" s="3"/>
      <c r="AH582" s="2"/>
      <c r="AI582" s="2"/>
      <c r="AJ582" s="2"/>
      <c r="AK582" s="3"/>
    </row>
    <row r="583" spans="29:37" x14ac:dyDescent="0.25">
      <c r="AC583" s="2" t="s">
        <v>2912</v>
      </c>
      <c r="AD583" s="2" t="s">
        <v>2906</v>
      </c>
      <c r="AE583" s="2" t="s">
        <v>2907</v>
      </c>
      <c r="AF583" s="3"/>
      <c r="AH583" s="2"/>
      <c r="AI583" s="2"/>
      <c r="AJ583" s="2"/>
      <c r="AK583" s="3"/>
    </row>
    <row r="584" spans="29:37" x14ac:dyDescent="0.25">
      <c r="AC584" s="2" t="s">
        <v>5199</v>
      </c>
      <c r="AD584" s="2" t="s">
        <v>5194</v>
      </c>
      <c r="AE584" s="2" t="s">
        <v>5195</v>
      </c>
      <c r="AF584" s="3"/>
      <c r="AH584" s="2"/>
      <c r="AI584" s="2"/>
      <c r="AJ584" s="2"/>
      <c r="AK584" s="3"/>
    </row>
    <row r="585" spans="29:37" x14ac:dyDescent="0.25">
      <c r="AC585" s="2" t="s">
        <v>1078</v>
      </c>
      <c r="AD585" s="2" t="s">
        <v>1074</v>
      </c>
      <c r="AE585" s="2" t="s">
        <v>1075</v>
      </c>
      <c r="AF585" s="3"/>
      <c r="AH585" s="2"/>
      <c r="AI585" s="2"/>
      <c r="AJ585" s="2"/>
      <c r="AK585" s="3"/>
    </row>
    <row r="586" spans="29:37" x14ac:dyDescent="0.25">
      <c r="AC586" s="2" t="s">
        <v>4700</v>
      </c>
      <c r="AD586" s="2" t="s">
        <v>4693</v>
      </c>
      <c r="AE586" s="2" t="s">
        <v>4694</v>
      </c>
      <c r="AF586" s="3"/>
      <c r="AH586" s="2"/>
      <c r="AI586" s="2"/>
      <c r="AJ586" s="2"/>
      <c r="AK586" s="3"/>
    </row>
    <row r="587" spans="29:37" x14ac:dyDescent="0.25">
      <c r="AC587" s="2" t="s">
        <v>4907</v>
      </c>
      <c r="AD587" s="2" t="s">
        <v>4901</v>
      </c>
      <c r="AE587" s="2" t="s">
        <v>4902</v>
      </c>
      <c r="AF587" s="3" t="s">
        <v>395</v>
      </c>
      <c r="AH587" s="2"/>
      <c r="AI587" s="2"/>
      <c r="AJ587" s="2"/>
      <c r="AK587" s="3"/>
    </row>
    <row r="588" spans="29:37" x14ac:dyDescent="0.25">
      <c r="AC588" s="2" t="s">
        <v>4022</v>
      </c>
      <c r="AD588" s="2" t="s">
        <v>4015</v>
      </c>
      <c r="AE588" s="2" t="s">
        <v>4016</v>
      </c>
      <c r="AF588" s="3"/>
      <c r="AH588" s="2"/>
      <c r="AI588" s="2"/>
      <c r="AJ588" s="2"/>
      <c r="AK588" s="3"/>
    </row>
    <row r="589" spans="29:37" x14ac:dyDescent="0.25">
      <c r="AC589" s="2" t="s">
        <v>2756</v>
      </c>
      <c r="AD589" s="2" t="s">
        <v>2751</v>
      </c>
      <c r="AE589" s="2" t="s">
        <v>2752</v>
      </c>
      <c r="AF589" s="3"/>
      <c r="AH589" s="2"/>
      <c r="AI589" s="2"/>
      <c r="AJ589" s="2"/>
      <c r="AK589" s="3"/>
    </row>
    <row r="590" spans="29:37" x14ac:dyDescent="0.25">
      <c r="AC590" s="2" t="s">
        <v>4539</v>
      </c>
      <c r="AD590" s="2" t="s">
        <v>4532</v>
      </c>
      <c r="AE590" s="2" t="s">
        <v>4533</v>
      </c>
      <c r="AF590" s="3" t="s">
        <v>395</v>
      </c>
      <c r="AH590" s="2"/>
      <c r="AI590" s="2"/>
      <c r="AJ590" s="2"/>
      <c r="AK590" s="3"/>
    </row>
    <row r="591" spans="29:37" x14ac:dyDescent="0.25">
      <c r="AC591" s="2" t="s">
        <v>3618</v>
      </c>
      <c r="AD591" s="2" t="s">
        <v>3611</v>
      </c>
      <c r="AE591" s="2" t="s">
        <v>3612</v>
      </c>
      <c r="AF591" s="3" t="s">
        <v>3620</v>
      </c>
      <c r="AH591" s="2"/>
      <c r="AI591" s="2"/>
      <c r="AJ591" s="2"/>
      <c r="AK591" s="3"/>
    </row>
    <row r="592" spans="29:37" x14ac:dyDescent="0.25">
      <c r="AC592" s="2" t="s">
        <v>2848</v>
      </c>
      <c r="AD592" s="2" t="s">
        <v>2842</v>
      </c>
      <c r="AE592" s="2" t="s">
        <v>2843</v>
      </c>
      <c r="AF592" s="3" t="s">
        <v>1144</v>
      </c>
      <c r="AH592" s="2"/>
      <c r="AI592" s="2"/>
      <c r="AJ592" s="2"/>
      <c r="AK592" s="3"/>
    </row>
    <row r="593" spans="29:37" x14ac:dyDescent="0.25">
      <c r="AC593" s="2" t="s">
        <v>5724</v>
      </c>
      <c r="AD593" s="2" t="s">
        <v>5721</v>
      </c>
      <c r="AE593" s="2" t="s">
        <v>5722</v>
      </c>
      <c r="AF593" s="3"/>
      <c r="AH593" s="2"/>
      <c r="AI593" s="2"/>
      <c r="AJ593" s="2"/>
      <c r="AK593" s="3"/>
    </row>
    <row r="594" spans="29:37" x14ac:dyDescent="0.25">
      <c r="AC594" s="2" t="s">
        <v>3472</v>
      </c>
      <c r="AD594" s="2" t="s">
        <v>3466</v>
      </c>
      <c r="AE594" s="2" t="s">
        <v>3467</v>
      </c>
      <c r="AF594" s="3" t="s">
        <v>2036</v>
      </c>
      <c r="AH594" s="2"/>
      <c r="AI594" s="2"/>
      <c r="AJ594" s="2"/>
      <c r="AK594" s="3"/>
    </row>
    <row r="595" spans="29:37" x14ac:dyDescent="0.25">
      <c r="AC595" s="2" t="s">
        <v>4264</v>
      </c>
      <c r="AD595" s="2" t="s">
        <v>4257</v>
      </c>
      <c r="AE595" s="2" t="s">
        <v>4258</v>
      </c>
      <c r="AF595" s="3"/>
      <c r="AH595" s="2"/>
      <c r="AI595" s="2"/>
      <c r="AJ595" s="2"/>
      <c r="AK595" s="3"/>
    </row>
    <row r="596" spans="29:37" x14ac:dyDescent="0.25">
      <c r="AC596" s="2" t="s">
        <v>486</v>
      </c>
      <c r="AD596" s="2" t="s">
        <v>477</v>
      </c>
      <c r="AE596" s="2" t="s">
        <v>478</v>
      </c>
      <c r="AF596" s="3"/>
      <c r="AH596" s="2"/>
      <c r="AI596" s="2"/>
      <c r="AJ596" s="2"/>
      <c r="AK596" s="3"/>
    </row>
    <row r="597" spans="29:37" x14ac:dyDescent="0.25">
      <c r="AC597" s="2" t="s">
        <v>3558</v>
      </c>
      <c r="AD597" s="2" t="s">
        <v>3552</v>
      </c>
      <c r="AE597" s="2" t="s">
        <v>3553</v>
      </c>
      <c r="AF597" s="3"/>
      <c r="AH597" s="2"/>
      <c r="AI597" s="2"/>
      <c r="AJ597" s="2"/>
      <c r="AK597" s="3"/>
    </row>
    <row r="598" spans="29:37" x14ac:dyDescent="0.25">
      <c r="AC598" s="2" t="s">
        <v>4770</v>
      </c>
      <c r="AD598" s="2" t="s">
        <v>4764</v>
      </c>
      <c r="AE598" s="2" t="s">
        <v>4765</v>
      </c>
      <c r="AF598" s="3"/>
      <c r="AH598" s="2"/>
      <c r="AI598" s="2"/>
      <c r="AJ598" s="2"/>
      <c r="AK598" s="3"/>
    </row>
    <row r="599" spans="29:37" x14ac:dyDescent="0.25">
      <c r="AC599" s="2" t="s">
        <v>3998</v>
      </c>
      <c r="AD599" s="2" t="s">
        <v>3992</v>
      </c>
      <c r="AE599" s="2" t="s">
        <v>3993</v>
      </c>
      <c r="AF599" s="3"/>
      <c r="AH599" s="2"/>
      <c r="AI599" s="2"/>
      <c r="AJ599" s="2"/>
      <c r="AK599" s="3"/>
    </row>
    <row r="600" spans="29:37" x14ac:dyDescent="0.25">
      <c r="AC600" s="2" t="s">
        <v>3862</v>
      </c>
      <c r="AD600" s="2" t="s">
        <v>3853</v>
      </c>
      <c r="AE600" s="2" t="s">
        <v>3854</v>
      </c>
      <c r="AF600" s="3" t="s">
        <v>813</v>
      </c>
      <c r="AH600" s="2"/>
      <c r="AI600" s="2"/>
      <c r="AJ600" s="2"/>
      <c r="AK600" s="3"/>
    </row>
    <row r="601" spans="29:37" x14ac:dyDescent="0.25">
      <c r="AC601" s="2" t="s">
        <v>1833</v>
      </c>
      <c r="AD601" s="2" t="s">
        <v>1826</v>
      </c>
      <c r="AE601" s="2" t="s">
        <v>1827</v>
      </c>
      <c r="AF601" s="3" t="s">
        <v>395</v>
      </c>
      <c r="AH601" s="2"/>
      <c r="AI601" s="2"/>
      <c r="AJ601" s="2"/>
      <c r="AK601" s="3"/>
    </row>
    <row r="602" spans="29:37" x14ac:dyDescent="0.25">
      <c r="AC602" s="2" t="s">
        <v>1433</v>
      </c>
      <c r="AD602" s="2" t="s">
        <v>1426</v>
      </c>
      <c r="AE602" s="2" t="s">
        <v>1427</v>
      </c>
      <c r="AF602" s="3"/>
      <c r="AH602" s="2"/>
      <c r="AI602" s="2"/>
      <c r="AJ602" s="2"/>
      <c r="AK602" s="3"/>
    </row>
    <row r="603" spans="29:37" x14ac:dyDescent="0.25">
      <c r="AC603" s="2" t="s">
        <v>1276</v>
      </c>
      <c r="AD603" s="2" t="s">
        <v>1268</v>
      </c>
      <c r="AE603" s="2" t="s">
        <v>1269</v>
      </c>
      <c r="AF603" s="3" t="s">
        <v>2317</v>
      </c>
      <c r="AH603" s="2"/>
      <c r="AI603" s="2"/>
      <c r="AJ603" s="2"/>
      <c r="AK603" s="3"/>
    </row>
    <row r="604" spans="29:37" x14ac:dyDescent="0.25">
      <c r="AC604" s="2" t="s">
        <v>5743</v>
      </c>
      <c r="AD604" s="2" t="s">
        <v>5735</v>
      </c>
      <c r="AE604" s="2" t="s">
        <v>5736</v>
      </c>
      <c r="AF604" s="3" t="s">
        <v>2036</v>
      </c>
      <c r="AH604" s="2"/>
      <c r="AI604" s="2"/>
      <c r="AJ604" s="2"/>
      <c r="AK604" s="3"/>
    </row>
    <row r="605" spans="29:37" x14ac:dyDescent="0.25">
      <c r="AC605" s="2" t="s">
        <v>780</v>
      </c>
      <c r="AD605" s="2" t="s">
        <v>772</v>
      </c>
      <c r="AE605" s="2" t="s">
        <v>773</v>
      </c>
      <c r="AF605" s="3"/>
      <c r="AH605" s="2"/>
      <c r="AI605" s="2"/>
      <c r="AJ605" s="2"/>
      <c r="AK605" s="3"/>
    </row>
    <row r="606" spans="29:37" x14ac:dyDescent="0.25">
      <c r="AC606" s="2" t="s">
        <v>2175</v>
      </c>
      <c r="AD606" s="2" t="s">
        <v>2171</v>
      </c>
      <c r="AE606" s="2" t="s">
        <v>2172</v>
      </c>
      <c r="AF606" s="3" t="s">
        <v>395</v>
      </c>
      <c r="AH606" s="2"/>
      <c r="AI606" s="2"/>
      <c r="AJ606" s="2"/>
      <c r="AK606" s="3"/>
    </row>
    <row r="607" spans="29:37" x14ac:dyDescent="0.25">
      <c r="AC607" s="2" t="s">
        <v>1658</v>
      </c>
      <c r="AD607" s="2" t="s">
        <v>1651</v>
      </c>
      <c r="AE607" s="2" t="s">
        <v>1652</v>
      </c>
      <c r="AF607" s="3"/>
      <c r="AH607" s="2"/>
      <c r="AI607" s="2"/>
      <c r="AJ607" s="2"/>
      <c r="AK607" s="3"/>
    </row>
    <row r="608" spans="29:37" x14ac:dyDescent="0.25">
      <c r="AC608" s="2" t="s">
        <v>4493</v>
      </c>
      <c r="AD608" s="2" t="s">
        <v>4487</v>
      </c>
      <c r="AE608" s="2" t="s">
        <v>4488</v>
      </c>
      <c r="AF608" s="3" t="s">
        <v>1144</v>
      </c>
      <c r="AH608" s="2"/>
      <c r="AI608" s="2"/>
      <c r="AJ608" s="2"/>
      <c r="AK608" s="3"/>
    </row>
    <row r="609" spans="29:37" x14ac:dyDescent="0.25">
      <c r="AC609" s="2" t="s">
        <v>3671</v>
      </c>
      <c r="AD609" s="2" t="s">
        <v>3664</v>
      </c>
      <c r="AE609" s="2" t="s">
        <v>3665</v>
      </c>
      <c r="AF609" s="3" t="s">
        <v>337</v>
      </c>
      <c r="AH609" s="2"/>
      <c r="AI609" s="2"/>
      <c r="AJ609" s="2"/>
      <c r="AK609" s="3"/>
    </row>
    <row r="610" spans="29:37" x14ac:dyDescent="0.25">
      <c r="AC610" s="2" t="s">
        <v>4810</v>
      </c>
      <c r="AD610" s="2" t="s">
        <v>4805</v>
      </c>
      <c r="AE610" s="2" t="s">
        <v>4806</v>
      </c>
      <c r="AF610" s="3"/>
      <c r="AH610" s="2"/>
      <c r="AI610" s="2"/>
      <c r="AJ610" s="2"/>
      <c r="AK610" s="3"/>
    </row>
    <row r="611" spans="29:37" x14ac:dyDescent="0.25">
      <c r="AC611" s="2" t="s">
        <v>1071</v>
      </c>
      <c r="AD611" s="2" t="s">
        <v>1066</v>
      </c>
      <c r="AE611" s="2" t="s">
        <v>1067</v>
      </c>
      <c r="AF611" s="3" t="s">
        <v>2036</v>
      </c>
      <c r="AH611" s="2"/>
      <c r="AI611" s="2"/>
      <c r="AJ611" s="2"/>
      <c r="AK611" s="3"/>
    </row>
    <row r="612" spans="29:37" x14ac:dyDescent="0.25">
      <c r="AC612" s="2" t="s">
        <v>5240</v>
      </c>
      <c r="AD612" s="2" t="s">
        <v>5234</v>
      </c>
      <c r="AE612" s="2" t="s">
        <v>5235</v>
      </c>
      <c r="AF612" s="3" t="s">
        <v>395</v>
      </c>
      <c r="AH612" s="2"/>
      <c r="AI612" s="2"/>
      <c r="AJ612" s="2"/>
      <c r="AK612" s="3"/>
    </row>
    <row r="613" spans="29:37" x14ac:dyDescent="0.25">
      <c r="AC613" s="2" t="s">
        <v>3464</v>
      </c>
      <c r="AD613" s="2" t="s">
        <v>3456</v>
      </c>
      <c r="AE613" s="2" t="s">
        <v>3457</v>
      </c>
      <c r="AF613" s="3"/>
      <c r="AH613" s="2"/>
      <c r="AI613" s="2"/>
      <c r="AJ613" s="2"/>
      <c r="AK613" s="3"/>
    </row>
    <row r="614" spans="29:37" x14ac:dyDescent="0.25">
      <c r="AC614" s="2" t="s">
        <v>1276</v>
      </c>
      <c r="AD614" s="2" t="s">
        <v>1268</v>
      </c>
      <c r="AE614" s="2" t="s">
        <v>1269</v>
      </c>
      <c r="AF614" s="3" t="s">
        <v>1278</v>
      </c>
      <c r="AH614" s="2"/>
      <c r="AI614" s="2"/>
      <c r="AJ614" s="2"/>
      <c r="AK614" s="3"/>
    </row>
    <row r="615" spans="29:37" x14ac:dyDescent="0.25">
      <c r="AC615" s="2" t="s">
        <v>3609</v>
      </c>
      <c r="AD615" s="2" t="s">
        <v>3602</v>
      </c>
      <c r="AE615" s="2" t="s">
        <v>3603</v>
      </c>
      <c r="AF615" s="3" t="s">
        <v>395</v>
      </c>
      <c r="AH615" s="2"/>
      <c r="AI615" s="2"/>
      <c r="AJ615" s="2"/>
      <c r="AK615" s="3"/>
    </row>
    <row r="616" spans="29:37" x14ac:dyDescent="0.25">
      <c r="AC616" s="2" t="s">
        <v>2243</v>
      </c>
      <c r="AD616" s="2" t="s">
        <v>2238</v>
      </c>
      <c r="AE616" s="2" t="s">
        <v>2239</v>
      </c>
      <c r="AF616" s="3"/>
      <c r="AH616" s="2"/>
      <c r="AI616" s="2"/>
      <c r="AJ616" s="2"/>
      <c r="AK616" s="3"/>
    </row>
    <row r="617" spans="29:37" x14ac:dyDescent="0.25">
      <c r="AC617" s="2" t="s">
        <v>4880</v>
      </c>
      <c r="AD617" s="2" t="s">
        <v>4873</v>
      </c>
      <c r="AE617" s="2" t="s">
        <v>4874</v>
      </c>
      <c r="AF617" s="3"/>
      <c r="AH617" s="2"/>
      <c r="AI617" s="2"/>
      <c r="AJ617" s="2"/>
      <c r="AK617" s="3"/>
    </row>
    <row r="618" spans="29:37" x14ac:dyDescent="0.25">
      <c r="AC618" s="2" t="s">
        <v>3259</v>
      </c>
      <c r="AD618" s="2" t="s">
        <v>3252</v>
      </c>
      <c r="AE618" s="2" t="s">
        <v>3253</v>
      </c>
      <c r="AF618" s="3"/>
      <c r="AH618" s="2"/>
      <c r="AI618" s="2"/>
      <c r="AJ618" s="2"/>
      <c r="AK618" s="3"/>
    </row>
    <row r="619" spans="29:37" x14ac:dyDescent="0.25">
      <c r="AC619" s="2" t="s">
        <v>2557</v>
      </c>
      <c r="AD619" s="2" t="s">
        <v>2549</v>
      </c>
      <c r="AE619" s="2" t="s">
        <v>2550</v>
      </c>
      <c r="AF619" s="3"/>
      <c r="AH619" s="2"/>
      <c r="AI619" s="2"/>
      <c r="AJ619" s="2"/>
      <c r="AK619" s="3"/>
    </row>
    <row r="620" spans="29:37" x14ac:dyDescent="0.25">
      <c r="AC620" s="2" t="s">
        <v>4700</v>
      </c>
      <c r="AD620" s="2" t="s">
        <v>4693</v>
      </c>
      <c r="AE620" s="2" t="s">
        <v>4694</v>
      </c>
      <c r="AF620" s="3" t="s">
        <v>675</v>
      </c>
      <c r="AH620" s="2"/>
      <c r="AI620" s="2"/>
      <c r="AJ620" s="2"/>
      <c r="AK620" s="3"/>
    </row>
    <row r="621" spans="29:37" x14ac:dyDescent="0.25">
      <c r="AC621" s="2" t="s">
        <v>5884</v>
      </c>
      <c r="AD621" s="2" t="s">
        <v>5877</v>
      </c>
      <c r="AE621" s="2" t="s">
        <v>5878</v>
      </c>
      <c r="AF621" s="3" t="s">
        <v>5886</v>
      </c>
      <c r="AH621" s="2"/>
      <c r="AI621" s="2"/>
      <c r="AJ621" s="2"/>
      <c r="AK621" s="3"/>
    </row>
    <row r="622" spans="29:37" x14ac:dyDescent="0.25">
      <c r="AC622" s="2" t="s">
        <v>1641</v>
      </c>
      <c r="AD622" s="2" t="s">
        <v>1633</v>
      </c>
      <c r="AE622" s="2" t="s">
        <v>1634</v>
      </c>
      <c r="AF622" s="3" t="s">
        <v>1644</v>
      </c>
      <c r="AH622" s="2"/>
      <c r="AI622" s="2"/>
      <c r="AJ622" s="2"/>
      <c r="AK622" s="3"/>
    </row>
    <row r="623" spans="29:37" x14ac:dyDescent="0.25">
      <c r="AC623" s="2" t="s">
        <v>5475</v>
      </c>
      <c r="AD623" s="2" t="s">
        <v>5468</v>
      </c>
      <c r="AE623" s="2" t="s">
        <v>5469</v>
      </c>
      <c r="AF623" s="3" t="s">
        <v>395</v>
      </c>
      <c r="AH623" s="2"/>
      <c r="AI623" s="2"/>
      <c r="AJ623" s="2"/>
      <c r="AK623" s="3"/>
    </row>
    <row r="624" spans="29:37" x14ac:dyDescent="0.25">
      <c r="AC624" s="2" t="s">
        <v>1813</v>
      </c>
      <c r="AD624" s="2" t="s">
        <v>1805</v>
      </c>
      <c r="AE624" s="2" t="s">
        <v>1806</v>
      </c>
      <c r="AF624" s="3" t="s">
        <v>459</v>
      </c>
      <c r="AH624" s="2"/>
      <c r="AI624" s="2"/>
      <c r="AJ624" s="2"/>
      <c r="AK624" s="3"/>
    </row>
    <row r="625" spans="29:37" x14ac:dyDescent="0.25">
      <c r="AC625" s="2" t="s">
        <v>529</v>
      </c>
      <c r="AD625" s="2" t="s">
        <v>521</v>
      </c>
      <c r="AE625" s="2" t="s">
        <v>522</v>
      </c>
      <c r="AF625" s="3"/>
      <c r="AH625" s="2"/>
      <c r="AI625" s="2"/>
      <c r="AJ625" s="2"/>
      <c r="AK625" s="3"/>
    </row>
    <row r="626" spans="29:37" x14ac:dyDescent="0.25">
      <c r="AC626" s="2" t="s">
        <v>472</v>
      </c>
      <c r="AD626" s="2" t="s">
        <v>463</v>
      </c>
      <c r="AE626" s="2" t="s">
        <v>464</v>
      </c>
      <c r="AF626" s="3" t="s">
        <v>475</v>
      </c>
      <c r="AH626" s="2"/>
      <c r="AI626" s="2"/>
      <c r="AJ626" s="2"/>
      <c r="AK626" s="3"/>
    </row>
    <row r="627" spans="29:37" x14ac:dyDescent="0.25">
      <c r="AC627" s="2" t="s">
        <v>1966</v>
      </c>
      <c r="AD627" s="2" t="s">
        <v>1958</v>
      </c>
      <c r="AE627" s="2" t="s">
        <v>1959</v>
      </c>
      <c r="AF627" s="3" t="s">
        <v>337</v>
      </c>
      <c r="AH627" s="2"/>
      <c r="AI627" s="2"/>
      <c r="AJ627" s="2"/>
      <c r="AK627" s="3"/>
    </row>
    <row r="628" spans="29:37" x14ac:dyDescent="0.25">
      <c r="AC628" s="2" t="s">
        <v>4255</v>
      </c>
      <c r="AD628" s="2" t="s">
        <v>4249</v>
      </c>
      <c r="AE628" s="2" t="s">
        <v>4250</v>
      </c>
      <c r="AF628" s="3" t="s">
        <v>1144</v>
      </c>
      <c r="AH628" s="2"/>
      <c r="AI628" s="2"/>
      <c r="AJ628" s="2"/>
      <c r="AK628" s="3"/>
    </row>
    <row r="629" spans="29:37" x14ac:dyDescent="0.25">
      <c r="AC629" s="2" t="s">
        <v>2876</v>
      </c>
      <c r="AD629" s="2" t="s">
        <v>2871</v>
      </c>
      <c r="AE629" s="2" t="s">
        <v>2872</v>
      </c>
      <c r="AF629" s="3"/>
      <c r="AH629" s="2"/>
      <c r="AI629" s="2"/>
      <c r="AJ629" s="2"/>
      <c r="AK629" s="3"/>
    </row>
    <row r="630" spans="29:37" x14ac:dyDescent="0.25">
      <c r="AC630" s="2" t="s">
        <v>799</v>
      </c>
      <c r="AD630" s="2" t="s">
        <v>790</v>
      </c>
      <c r="AE630" s="2" t="s">
        <v>791</v>
      </c>
      <c r="AF630" s="3" t="s">
        <v>801</v>
      </c>
      <c r="AH630" s="2"/>
      <c r="AI630" s="2"/>
      <c r="AJ630" s="2"/>
      <c r="AK630" s="3"/>
    </row>
    <row r="631" spans="29:37" x14ac:dyDescent="0.25">
      <c r="AC631" s="2" t="s">
        <v>385</v>
      </c>
      <c r="AD631" s="2" t="s">
        <v>377</v>
      </c>
      <c r="AE631" s="2" t="s">
        <v>36</v>
      </c>
      <c r="AF631" s="3"/>
      <c r="AH631" s="2"/>
      <c r="AI631" s="2"/>
      <c r="AJ631" s="2"/>
      <c r="AK631" s="3"/>
    </row>
    <row r="632" spans="29:37" x14ac:dyDescent="0.25">
      <c r="AC632" s="2" t="s">
        <v>1730</v>
      </c>
      <c r="AD632" s="2" t="s">
        <v>1724</v>
      </c>
      <c r="AE632" s="2" t="s">
        <v>1725</v>
      </c>
      <c r="AF632" s="3"/>
      <c r="AH632" s="2"/>
      <c r="AI632" s="2"/>
      <c r="AJ632" s="2"/>
      <c r="AK632" s="3"/>
    </row>
    <row r="633" spans="29:37" x14ac:dyDescent="0.25">
      <c r="AC633" s="2" t="s">
        <v>1071</v>
      </c>
      <c r="AD633" s="2" t="s">
        <v>1066</v>
      </c>
      <c r="AE633" s="2" t="s">
        <v>1067</v>
      </c>
      <c r="AF633" s="3"/>
      <c r="AH633" s="2"/>
      <c r="AI633" s="2"/>
      <c r="AJ633" s="2"/>
      <c r="AK633" s="3"/>
    </row>
    <row r="634" spans="29:37" x14ac:dyDescent="0.25">
      <c r="AC634" s="2" t="s">
        <v>1853</v>
      </c>
      <c r="AD634" s="2" t="s">
        <v>1845</v>
      </c>
      <c r="AE634" s="2" t="s">
        <v>1846</v>
      </c>
      <c r="AF634" s="3" t="s">
        <v>453</v>
      </c>
      <c r="AH634" s="2"/>
      <c r="AI634" s="2"/>
      <c r="AJ634" s="2"/>
      <c r="AK634" s="3"/>
    </row>
    <row r="635" spans="29:37" x14ac:dyDescent="0.25">
      <c r="AC635" s="2" t="s">
        <v>4549</v>
      </c>
      <c r="AD635" s="2" t="s">
        <v>4541</v>
      </c>
      <c r="AE635" s="2" t="s">
        <v>4542</v>
      </c>
      <c r="AF635" s="3"/>
      <c r="AH635" s="2"/>
      <c r="AI635" s="2"/>
      <c r="AJ635" s="2"/>
      <c r="AK635" s="3"/>
    </row>
    <row r="636" spans="29:37" x14ac:dyDescent="0.25">
      <c r="AC636" s="2" t="s">
        <v>2581</v>
      </c>
      <c r="AD636" s="2" t="s">
        <v>2576</v>
      </c>
      <c r="AE636" s="2" t="s">
        <v>2577</v>
      </c>
      <c r="AF636" s="3" t="s">
        <v>801</v>
      </c>
      <c r="AH636" s="2"/>
      <c r="AI636" s="2"/>
      <c r="AJ636" s="2"/>
      <c r="AK636" s="3"/>
    </row>
    <row r="637" spans="29:37" x14ac:dyDescent="0.25">
      <c r="AC637" s="2" t="s">
        <v>3551</v>
      </c>
      <c r="AD637" s="2" t="s">
        <v>3333</v>
      </c>
      <c r="AE637" s="2" t="s">
        <v>3334</v>
      </c>
      <c r="AF637" s="3" t="s">
        <v>337</v>
      </c>
      <c r="AH637" s="2"/>
      <c r="AI637" s="2"/>
      <c r="AJ637" s="2"/>
      <c r="AK637" s="3"/>
    </row>
    <row r="638" spans="29:37" x14ac:dyDescent="0.25">
      <c r="AC638" s="2" t="s">
        <v>5159</v>
      </c>
      <c r="AD638" s="2" t="s">
        <v>5152</v>
      </c>
      <c r="AE638" s="2" t="s">
        <v>5153</v>
      </c>
      <c r="AF638" s="3"/>
      <c r="AH638" s="2"/>
      <c r="AI638" s="2"/>
      <c r="AJ638" s="2"/>
      <c r="AK638" s="3"/>
    </row>
    <row r="639" spans="29:37" x14ac:dyDescent="0.25">
      <c r="AC639" s="2" t="s">
        <v>854</v>
      </c>
      <c r="AD639" s="2" t="s">
        <v>846</v>
      </c>
      <c r="AE639" s="2" t="s">
        <v>847</v>
      </c>
      <c r="AF639" s="3"/>
      <c r="AH639" s="2"/>
      <c r="AI639" s="2"/>
      <c r="AJ639" s="2"/>
      <c r="AK639" s="3"/>
    </row>
    <row r="640" spans="29:37" x14ac:dyDescent="0.25">
      <c r="AC640" s="2" t="s">
        <v>4312</v>
      </c>
      <c r="AD640" s="2" t="s">
        <v>4306</v>
      </c>
      <c r="AE640" s="2" t="s">
        <v>4307</v>
      </c>
      <c r="AF640" s="3" t="s">
        <v>2036</v>
      </c>
      <c r="AH640" s="2"/>
      <c r="AI640" s="2"/>
      <c r="AJ640" s="2"/>
      <c r="AK640" s="3"/>
    </row>
    <row r="641" spans="29:37" x14ac:dyDescent="0.25">
      <c r="AC641" s="2" t="s">
        <v>1043</v>
      </c>
      <c r="AD641" s="2" t="s">
        <v>1035</v>
      </c>
      <c r="AE641" s="2" t="s">
        <v>1036</v>
      </c>
      <c r="AF641" s="3" t="s">
        <v>453</v>
      </c>
      <c r="AH641" s="2"/>
      <c r="AI641" s="2"/>
      <c r="AJ641" s="2"/>
      <c r="AK641" s="3"/>
    </row>
    <row r="642" spans="29:37" x14ac:dyDescent="0.25">
      <c r="AC642" s="2" t="s">
        <v>3371</v>
      </c>
      <c r="AD642" s="2" t="s">
        <v>3365</v>
      </c>
      <c r="AE642" s="2" t="s">
        <v>3366</v>
      </c>
      <c r="AF642" s="3" t="s">
        <v>813</v>
      </c>
      <c r="AH642" s="2"/>
      <c r="AI642" s="2"/>
      <c r="AJ642" s="2"/>
      <c r="AK642" s="3"/>
    </row>
    <row r="643" spans="29:37" x14ac:dyDescent="0.25">
      <c r="AC643" s="2" t="s">
        <v>5495</v>
      </c>
      <c r="AD643" s="2" t="s">
        <v>5491</v>
      </c>
      <c r="AE643" s="2" t="s">
        <v>234</v>
      </c>
      <c r="AF643" s="3"/>
      <c r="AH643" s="2"/>
      <c r="AI643" s="2"/>
      <c r="AJ643" s="2"/>
      <c r="AK643" s="3"/>
    </row>
    <row r="644" spans="29:37" x14ac:dyDescent="0.25">
      <c r="AC644" s="2" t="s">
        <v>727</v>
      </c>
      <c r="AD644" s="2" t="s">
        <v>721</v>
      </c>
      <c r="AE644" s="2" t="s">
        <v>722</v>
      </c>
      <c r="AF644" s="3" t="s">
        <v>395</v>
      </c>
      <c r="AH644" s="2"/>
      <c r="AI644" s="2"/>
      <c r="AJ644" s="2"/>
      <c r="AK644" s="3"/>
    </row>
    <row r="645" spans="29:37" x14ac:dyDescent="0.25">
      <c r="AC645" s="2" t="s">
        <v>937</v>
      </c>
      <c r="AD645" s="2" t="s">
        <v>930</v>
      </c>
      <c r="AE645" s="2" t="s">
        <v>931</v>
      </c>
      <c r="AF645" s="3"/>
      <c r="AH645" s="2"/>
      <c r="AI645" s="2"/>
      <c r="AJ645" s="2"/>
      <c r="AK645" s="3"/>
    </row>
    <row r="646" spans="29:37" x14ac:dyDescent="0.25">
      <c r="AC646" s="2" t="s">
        <v>4446</v>
      </c>
      <c r="AD646" s="2" t="s">
        <v>4440</v>
      </c>
      <c r="AE646" s="2" t="s">
        <v>4441</v>
      </c>
      <c r="AF646" s="3" t="s">
        <v>1144</v>
      </c>
      <c r="AH646" s="2"/>
      <c r="AI646" s="2"/>
      <c r="AJ646" s="2"/>
      <c r="AK646" s="3"/>
    </row>
    <row r="647" spans="29:37" x14ac:dyDescent="0.25">
      <c r="AC647" s="2" t="s">
        <v>6068</v>
      </c>
      <c r="AD647" s="2" t="s">
        <v>6062</v>
      </c>
      <c r="AE647" s="2" t="s">
        <v>53</v>
      </c>
      <c r="AF647" s="3" t="s">
        <v>1506</v>
      </c>
      <c r="AH647" s="2"/>
      <c r="AI647" s="2"/>
      <c r="AJ647" s="2"/>
      <c r="AK647" s="3"/>
    </row>
    <row r="648" spans="29:37" x14ac:dyDescent="0.25">
      <c r="AC648" s="2" t="s">
        <v>3317</v>
      </c>
      <c r="AD648" s="2" t="s">
        <v>3310</v>
      </c>
      <c r="AE648" s="2" t="s">
        <v>3311</v>
      </c>
      <c r="AF648" s="3" t="s">
        <v>675</v>
      </c>
      <c r="AH648" s="2"/>
      <c r="AI648" s="2"/>
      <c r="AJ648" s="2"/>
      <c r="AK648" s="3"/>
    </row>
    <row r="649" spans="29:37" x14ac:dyDescent="0.25">
      <c r="AC649" s="2" t="s">
        <v>4732</v>
      </c>
      <c r="AD649" s="2" t="s">
        <v>4725</v>
      </c>
      <c r="AE649" s="2" t="s">
        <v>4726</v>
      </c>
      <c r="AF649" s="3" t="s">
        <v>813</v>
      </c>
      <c r="AH649" s="2"/>
      <c r="AI649" s="2"/>
      <c r="AJ649" s="2"/>
      <c r="AK649" s="3"/>
    </row>
    <row r="650" spans="29:37" x14ac:dyDescent="0.25">
      <c r="AC650" s="2" t="s">
        <v>3872</v>
      </c>
      <c r="AD650" s="2" t="s">
        <v>3865</v>
      </c>
      <c r="AE650" s="2" t="s">
        <v>3866</v>
      </c>
      <c r="AF650" s="3" t="s">
        <v>675</v>
      </c>
      <c r="AH650" s="2"/>
      <c r="AI650" s="2"/>
      <c r="AJ650" s="2"/>
      <c r="AK650" s="3"/>
    </row>
    <row r="651" spans="29:37" x14ac:dyDescent="0.25">
      <c r="AC651" s="2" t="s">
        <v>323</v>
      </c>
      <c r="AD651" s="2" t="s">
        <v>312</v>
      </c>
      <c r="AE651" s="2" t="s">
        <v>313</v>
      </c>
      <c r="AF651" s="3" t="s">
        <v>506</v>
      </c>
      <c r="AH651" s="2"/>
      <c r="AI651" s="2"/>
      <c r="AJ651" s="2"/>
      <c r="AK651" s="3"/>
    </row>
    <row r="652" spans="29:37" x14ac:dyDescent="0.25">
      <c r="AC652" s="2" t="s">
        <v>3978</v>
      </c>
      <c r="AD652" s="2" t="s">
        <v>3972</v>
      </c>
      <c r="AE652" s="2" t="s">
        <v>3973</v>
      </c>
      <c r="AF652" s="3" t="s">
        <v>395</v>
      </c>
      <c r="AH652" s="2"/>
      <c r="AI652" s="2"/>
      <c r="AJ652" s="2"/>
      <c r="AK652" s="3"/>
    </row>
    <row r="653" spans="29:37" x14ac:dyDescent="0.25">
      <c r="AC653" s="2" t="s">
        <v>2117</v>
      </c>
      <c r="AD653" s="2" t="s">
        <v>2109</v>
      </c>
      <c r="AE653" s="2" t="s">
        <v>2110</v>
      </c>
      <c r="AF653" s="3"/>
      <c r="AH653" s="2"/>
      <c r="AI653" s="2"/>
      <c r="AJ653" s="2"/>
      <c r="AK653" s="3"/>
    </row>
    <row r="654" spans="29:37" x14ac:dyDescent="0.25">
      <c r="AC654" s="2" t="s">
        <v>2122</v>
      </c>
      <c r="AD654" s="2" t="s">
        <v>1161</v>
      </c>
      <c r="AE654" s="2" t="s">
        <v>1162</v>
      </c>
      <c r="AF654" s="3" t="s">
        <v>2124</v>
      </c>
      <c r="AH654" s="2"/>
      <c r="AI654" s="2"/>
      <c r="AJ654" s="2"/>
      <c r="AK654" s="3"/>
    </row>
    <row r="655" spans="29:37" x14ac:dyDescent="0.25">
      <c r="AC655" s="2" t="s">
        <v>1071</v>
      </c>
      <c r="AD655" s="2" t="s">
        <v>1066</v>
      </c>
      <c r="AE655" s="2" t="s">
        <v>1067</v>
      </c>
      <c r="AF655" s="3"/>
      <c r="AH655" s="2"/>
      <c r="AI655" s="2"/>
      <c r="AJ655" s="2"/>
      <c r="AK655" s="3"/>
    </row>
    <row r="656" spans="29:37" x14ac:dyDescent="0.25">
      <c r="AC656" s="2" t="s">
        <v>1071</v>
      </c>
      <c r="AD656" s="2" t="s">
        <v>1066</v>
      </c>
      <c r="AE656" s="2" t="s">
        <v>1067</v>
      </c>
      <c r="AF656" s="3"/>
      <c r="AH656" s="2"/>
      <c r="AI656" s="2"/>
      <c r="AJ656" s="2"/>
      <c r="AK656" s="3"/>
    </row>
    <row r="657" spans="29:37" x14ac:dyDescent="0.25">
      <c r="AC657" s="2" t="s">
        <v>3530</v>
      </c>
      <c r="AD657" s="2" t="s">
        <v>2542</v>
      </c>
      <c r="AE657" s="2" t="s">
        <v>2543</v>
      </c>
      <c r="AF657" s="3"/>
      <c r="AH657" s="2"/>
      <c r="AI657" s="2"/>
      <c r="AJ657" s="2"/>
      <c r="AK657" s="3"/>
    </row>
    <row r="658" spans="29:37" x14ac:dyDescent="0.25">
      <c r="AC658" s="2" t="s">
        <v>6016</v>
      </c>
      <c r="AD658" s="2" t="s">
        <v>6009</v>
      </c>
      <c r="AE658" s="2" t="s">
        <v>6010</v>
      </c>
      <c r="AF658" s="3" t="s">
        <v>395</v>
      </c>
      <c r="AH658" s="2"/>
      <c r="AI658" s="2"/>
      <c r="AJ658" s="2"/>
      <c r="AK658" s="3"/>
    </row>
    <row r="659" spans="29:37" x14ac:dyDescent="0.25">
      <c r="AC659" s="2" t="s">
        <v>3390</v>
      </c>
      <c r="AD659" s="2" t="s">
        <v>3383</v>
      </c>
      <c r="AE659" s="2" t="s">
        <v>3384</v>
      </c>
      <c r="AF659" s="3"/>
      <c r="AH659" s="2"/>
      <c r="AI659" s="2"/>
      <c r="AJ659" s="2"/>
      <c r="AK659" s="3"/>
    </row>
    <row r="660" spans="29:37" x14ac:dyDescent="0.25">
      <c r="AC660" s="2" t="s">
        <v>451</v>
      </c>
      <c r="AD660" s="2" t="s">
        <v>444</v>
      </c>
      <c r="AE660" s="2" t="s">
        <v>78</v>
      </c>
      <c r="AF660" s="3"/>
      <c r="AH660" s="2"/>
      <c r="AI660" s="2"/>
      <c r="AJ660" s="2"/>
      <c r="AK660" s="3"/>
    </row>
    <row r="661" spans="29:37" x14ac:dyDescent="0.25">
      <c r="AC661" s="2" t="s">
        <v>3004</v>
      </c>
      <c r="AD661" s="2" t="s">
        <v>2997</v>
      </c>
      <c r="AE661" s="2" t="s">
        <v>2998</v>
      </c>
      <c r="AF661" s="3" t="s">
        <v>337</v>
      </c>
      <c r="AH661" s="2"/>
      <c r="AI661" s="2"/>
      <c r="AJ661" s="2"/>
      <c r="AK661" s="3"/>
    </row>
    <row r="662" spans="29:37" x14ac:dyDescent="0.25">
      <c r="AC662" s="2" t="s">
        <v>4074</v>
      </c>
      <c r="AD662" s="2" t="s">
        <v>4068</v>
      </c>
      <c r="AE662" s="2" t="s">
        <v>4069</v>
      </c>
      <c r="AF662" s="3" t="s">
        <v>453</v>
      </c>
      <c r="AH662" s="2"/>
      <c r="AI662" s="2"/>
      <c r="AJ662" s="2"/>
      <c r="AK662" s="3"/>
    </row>
    <row r="663" spans="29:37" x14ac:dyDescent="0.25">
      <c r="AC663" s="2" t="s">
        <v>4839</v>
      </c>
      <c r="AD663" s="2" t="s">
        <v>4833</v>
      </c>
      <c r="AE663" s="2" t="s">
        <v>276</v>
      </c>
      <c r="AF663" s="3"/>
      <c r="AH663" s="2"/>
      <c r="AI663" s="2"/>
      <c r="AJ663" s="2"/>
      <c r="AK663" s="3"/>
    </row>
    <row r="664" spans="29:37" x14ac:dyDescent="0.25">
      <c r="AC664" s="2" t="s">
        <v>5462</v>
      </c>
      <c r="AD664" s="2" t="s">
        <v>5459</v>
      </c>
      <c r="AE664" s="2" t="s">
        <v>5460</v>
      </c>
      <c r="AF664" s="3"/>
      <c r="AH664" s="2"/>
      <c r="AI664" s="2"/>
      <c r="AJ664" s="2"/>
      <c r="AK664" s="3"/>
    </row>
    <row r="665" spans="29:37" x14ac:dyDescent="0.25">
      <c r="AC665" s="2" t="s">
        <v>4096</v>
      </c>
      <c r="AD665" s="2" t="s">
        <v>4088</v>
      </c>
      <c r="AE665" s="2" t="s">
        <v>4089</v>
      </c>
      <c r="AF665" s="3" t="s">
        <v>813</v>
      </c>
      <c r="AH665" s="2"/>
      <c r="AI665" s="2"/>
      <c r="AJ665" s="2"/>
      <c r="AK665" s="3"/>
    </row>
    <row r="666" spans="29:37" x14ac:dyDescent="0.25">
      <c r="AC666" s="2" t="s">
        <v>2679</v>
      </c>
      <c r="AD666" s="2" t="s">
        <v>2672</v>
      </c>
      <c r="AE666" s="2" t="s">
        <v>2673</v>
      </c>
      <c r="AF666" s="3" t="s">
        <v>462</v>
      </c>
      <c r="AH666" s="2"/>
      <c r="AI666" s="2"/>
      <c r="AJ666" s="2"/>
      <c r="AK666" s="3"/>
    </row>
    <row r="667" spans="29:37" x14ac:dyDescent="0.25">
      <c r="AC667" s="2" t="s">
        <v>570</v>
      </c>
      <c r="AD667" s="2" t="s">
        <v>563</v>
      </c>
      <c r="AE667" s="2" t="s">
        <v>564</v>
      </c>
      <c r="AF667" s="3"/>
      <c r="AH667" s="2"/>
      <c r="AI667" s="2"/>
      <c r="AJ667" s="2"/>
      <c r="AK667" s="3"/>
    </row>
    <row r="668" spans="29:37" x14ac:dyDescent="0.25">
      <c r="AC668" s="2" t="s">
        <v>3481</v>
      </c>
      <c r="AD668" s="2" t="s">
        <v>3474</v>
      </c>
      <c r="AE668" s="2" t="s">
        <v>3475</v>
      </c>
      <c r="AF668" s="3"/>
      <c r="AH668" s="2"/>
      <c r="AI668" s="2"/>
      <c r="AJ668" s="2"/>
      <c r="AK668" s="3"/>
    </row>
    <row r="669" spans="29:37" x14ac:dyDescent="0.25">
      <c r="AC669" s="2" t="s">
        <v>1516</v>
      </c>
      <c r="AD669" s="2" t="s">
        <v>1509</v>
      </c>
      <c r="AE669" s="2" t="s">
        <v>128</v>
      </c>
      <c r="AF669" s="3"/>
      <c r="AH669" s="2"/>
      <c r="AI669" s="2"/>
      <c r="AJ669" s="2"/>
      <c r="AK669" s="3"/>
    </row>
    <row r="670" spans="29:37" x14ac:dyDescent="0.25">
      <c r="AC670" s="2" t="s">
        <v>763</v>
      </c>
      <c r="AD670" s="2" t="s">
        <v>754</v>
      </c>
      <c r="AE670" s="2" t="s">
        <v>755</v>
      </c>
      <c r="AF670" s="3"/>
      <c r="AH670" s="2"/>
      <c r="AI670" s="2"/>
      <c r="AJ670" s="2"/>
      <c r="AK670" s="3"/>
    </row>
    <row r="671" spans="29:37" x14ac:dyDescent="0.25">
      <c r="AC671" s="2" t="s">
        <v>5648</v>
      </c>
      <c r="AD671" s="2" t="s">
        <v>5643</v>
      </c>
      <c r="AE671" s="2" t="s">
        <v>5644</v>
      </c>
      <c r="AF671" s="3"/>
      <c r="AH671" s="2"/>
      <c r="AI671" s="2"/>
      <c r="AJ671" s="2"/>
      <c r="AK671" s="3"/>
    </row>
    <row r="672" spans="29:37" x14ac:dyDescent="0.25">
      <c r="AC672" s="2" t="s">
        <v>3188</v>
      </c>
      <c r="AD672" s="2" t="s">
        <v>3182</v>
      </c>
      <c r="AE672" s="2" t="s">
        <v>3183</v>
      </c>
      <c r="AF672" s="3" t="s">
        <v>453</v>
      </c>
      <c r="AH672" s="2"/>
      <c r="AI672" s="2"/>
      <c r="AJ672" s="2"/>
      <c r="AK672" s="3"/>
    </row>
    <row r="673" spans="29:37" x14ac:dyDescent="0.25">
      <c r="AC673" s="2" t="s">
        <v>486</v>
      </c>
      <c r="AD673" s="2" t="s">
        <v>477</v>
      </c>
      <c r="AE673" s="2" t="s">
        <v>478</v>
      </c>
      <c r="AF673" s="3"/>
      <c r="AH673" s="2"/>
      <c r="AI673" s="2"/>
      <c r="AJ673" s="2"/>
      <c r="AK673" s="3"/>
    </row>
    <row r="674" spans="29:37" x14ac:dyDescent="0.25">
      <c r="AC674" s="2" t="s">
        <v>3070</v>
      </c>
      <c r="AD674" s="2" t="s">
        <v>3062</v>
      </c>
      <c r="AE674" s="2" t="s">
        <v>3063</v>
      </c>
      <c r="AF674" s="3"/>
      <c r="AH674" s="2"/>
      <c r="AI674" s="2"/>
      <c r="AJ674" s="2"/>
      <c r="AK674" s="3"/>
    </row>
    <row r="675" spans="29:37" x14ac:dyDescent="0.25">
      <c r="AC675" s="2" t="s">
        <v>977</v>
      </c>
      <c r="AD675" s="2" t="s">
        <v>970</v>
      </c>
      <c r="AE675" s="2" t="s">
        <v>971</v>
      </c>
      <c r="AF675" s="3" t="s">
        <v>395</v>
      </c>
      <c r="AH675" s="2"/>
      <c r="AI675" s="2"/>
      <c r="AJ675" s="2"/>
      <c r="AK675" s="3"/>
    </row>
    <row r="676" spans="29:37" x14ac:dyDescent="0.25">
      <c r="AC676" s="2" t="s">
        <v>838</v>
      </c>
      <c r="AD676" s="2" t="s">
        <v>830</v>
      </c>
      <c r="AE676" s="2" t="s">
        <v>831</v>
      </c>
      <c r="AF676" s="3" t="s">
        <v>453</v>
      </c>
      <c r="AH676" s="2"/>
      <c r="AI676" s="2"/>
      <c r="AJ676" s="2"/>
      <c r="AK676" s="3"/>
    </row>
    <row r="677" spans="29:37" x14ac:dyDescent="0.25">
      <c r="AC677" s="2" t="s">
        <v>1276</v>
      </c>
      <c r="AD677" s="2" t="s">
        <v>1268</v>
      </c>
      <c r="AE677" s="2" t="s">
        <v>1269</v>
      </c>
      <c r="AF677" s="3" t="s">
        <v>813</v>
      </c>
      <c r="AH677" s="2"/>
      <c r="AI677" s="2"/>
      <c r="AJ677" s="2"/>
      <c r="AK677" s="3"/>
    </row>
    <row r="678" spans="29:37" x14ac:dyDescent="0.25">
      <c r="AC678" s="2" t="s">
        <v>335</v>
      </c>
      <c r="AD678" s="2" t="s">
        <v>326</v>
      </c>
      <c r="AE678" s="2" t="s">
        <v>327</v>
      </c>
      <c r="AF678" s="3"/>
      <c r="AH678" s="2"/>
      <c r="AI678" s="2"/>
      <c r="AJ678" s="2"/>
      <c r="AK678" s="3"/>
    </row>
    <row r="679" spans="29:37" x14ac:dyDescent="0.25">
      <c r="AC679" s="2" t="s">
        <v>2989</v>
      </c>
      <c r="AD679" s="2" t="s">
        <v>2983</v>
      </c>
      <c r="AE679" s="2" t="s">
        <v>2984</v>
      </c>
      <c r="AF679" s="3"/>
      <c r="AH679" s="2"/>
      <c r="AI679" s="2"/>
      <c r="AJ679" s="2"/>
      <c r="AK679" s="3"/>
    </row>
    <row r="680" spans="29:37" x14ac:dyDescent="0.25">
      <c r="AC680" s="2" t="s">
        <v>3703</v>
      </c>
      <c r="AD680" s="2" t="s">
        <v>3696</v>
      </c>
      <c r="AE680" s="2" t="s">
        <v>3697</v>
      </c>
      <c r="AF680" s="3" t="s">
        <v>462</v>
      </c>
      <c r="AH680" s="2"/>
      <c r="AI680" s="2"/>
      <c r="AJ680" s="2"/>
      <c r="AK680" s="3"/>
    </row>
    <row r="681" spans="29:37" x14ac:dyDescent="0.25">
      <c r="AC681" s="2" t="s">
        <v>5431</v>
      </c>
      <c r="AD681" s="2" t="s">
        <v>5423</v>
      </c>
      <c r="AE681" s="2" t="s">
        <v>5424</v>
      </c>
      <c r="AF681" s="3" t="s">
        <v>459</v>
      </c>
      <c r="AH681" s="2"/>
      <c r="AI681" s="2"/>
      <c r="AJ681" s="2"/>
      <c r="AK681" s="3"/>
    </row>
    <row r="682" spans="29:37" x14ac:dyDescent="0.25">
      <c r="AC682" s="2" t="s">
        <v>2523</v>
      </c>
      <c r="AD682" s="2" t="s">
        <v>2520</v>
      </c>
      <c r="AE682" s="2" t="s">
        <v>2521</v>
      </c>
      <c r="AF682" s="3"/>
      <c r="AH682" s="2"/>
      <c r="AI682" s="2"/>
      <c r="AJ682" s="2"/>
      <c r="AK682" s="3"/>
    </row>
    <row r="683" spans="29:37" x14ac:dyDescent="0.25">
      <c r="AC683" s="2" t="s">
        <v>2142</v>
      </c>
      <c r="AD683" s="2" t="s">
        <v>2137</v>
      </c>
      <c r="AE683" s="2" t="s">
        <v>2138</v>
      </c>
      <c r="AF683" s="3"/>
      <c r="AH683" s="2"/>
      <c r="AI683" s="2"/>
      <c r="AJ683" s="2"/>
      <c r="AK683" s="3"/>
    </row>
    <row r="684" spans="29:37" x14ac:dyDescent="0.25">
      <c r="AC684" s="2" t="s">
        <v>1304</v>
      </c>
      <c r="AD684" s="2" t="s">
        <v>1301</v>
      </c>
      <c r="AE684" s="2" t="s">
        <v>85</v>
      </c>
      <c r="AF684" s="3"/>
      <c r="AH684" s="2"/>
      <c r="AI684" s="2"/>
      <c r="AJ684" s="2"/>
      <c r="AK684" s="3"/>
    </row>
    <row r="685" spans="29:37" x14ac:dyDescent="0.25">
      <c r="AC685" s="2" t="s">
        <v>579</v>
      </c>
      <c r="AD685" s="2" t="s">
        <v>572</v>
      </c>
      <c r="AE685" s="2" t="s">
        <v>573</v>
      </c>
      <c r="AF685" s="3"/>
      <c r="AH685" s="2"/>
      <c r="AI685" s="2"/>
      <c r="AJ685" s="2"/>
      <c r="AK685" s="3"/>
    </row>
    <row r="686" spans="29:37" x14ac:dyDescent="0.25">
      <c r="AC686" s="2" t="s">
        <v>1768</v>
      </c>
      <c r="AD686" s="2" t="s">
        <v>1762</v>
      </c>
      <c r="AE686" s="2" t="s">
        <v>1763</v>
      </c>
      <c r="AF686" s="3" t="s">
        <v>395</v>
      </c>
      <c r="AH686" s="2"/>
      <c r="AI686" s="2"/>
      <c r="AJ686" s="2"/>
      <c r="AK686" s="3"/>
    </row>
    <row r="687" spans="29:37" x14ac:dyDescent="0.25">
      <c r="AC687" s="2" t="s">
        <v>370</v>
      </c>
      <c r="AD687" s="2" t="s">
        <v>361</v>
      </c>
      <c r="AE687" s="2" t="s">
        <v>362</v>
      </c>
      <c r="AF687" s="3" t="s">
        <v>459</v>
      </c>
      <c r="AH687" s="2"/>
      <c r="AI687" s="2"/>
      <c r="AJ687" s="2"/>
      <c r="AK687" s="3"/>
    </row>
    <row r="688" spans="29:37" x14ac:dyDescent="0.25">
      <c r="AC688" s="2" t="s">
        <v>3300</v>
      </c>
      <c r="AD688" s="2" t="s">
        <v>3295</v>
      </c>
      <c r="AE688" s="2" t="s">
        <v>3296</v>
      </c>
      <c r="AF688" s="3" t="s">
        <v>462</v>
      </c>
      <c r="AH688" s="2"/>
      <c r="AI688" s="2"/>
      <c r="AJ688" s="2"/>
      <c r="AK688" s="3"/>
    </row>
    <row r="689" spans="29:37" x14ac:dyDescent="0.25">
      <c r="AC689" s="2" t="s">
        <v>4520</v>
      </c>
      <c r="AD689" s="2" t="s">
        <v>4512</v>
      </c>
      <c r="AE689" s="2" t="s">
        <v>4513</v>
      </c>
      <c r="AF689" s="3" t="s">
        <v>506</v>
      </c>
      <c r="AH689" s="2"/>
      <c r="AI689" s="2"/>
      <c r="AJ689" s="2"/>
      <c r="AK689" s="3"/>
    </row>
    <row r="690" spans="29:37" x14ac:dyDescent="0.25">
      <c r="AC690" s="2" t="s">
        <v>451</v>
      </c>
      <c r="AD690" s="2" t="s">
        <v>444</v>
      </c>
      <c r="AE690" s="2" t="s">
        <v>78</v>
      </c>
      <c r="AF690" s="3"/>
      <c r="AH690" s="2"/>
      <c r="AI690" s="2"/>
      <c r="AJ690" s="2"/>
      <c r="AK690" s="3"/>
    </row>
    <row r="691" spans="29:37" x14ac:dyDescent="0.25">
      <c r="AC691" s="2" t="s">
        <v>2601</v>
      </c>
      <c r="AD691" s="2" t="s">
        <v>2595</v>
      </c>
      <c r="AE691" s="2" t="s">
        <v>2596</v>
      </c>
      <c r="AF691" s="3" t="s">
        <v>506</v>
      </c>
      <c r="AH691" s="2"/>
      <c r="AI691" s="2"/>
      <c r="AJ691" s="2"/>
      <c r="AK691" s="3"/>
    </row>
    <row r="692" spans="29:37" x14ac:dyDescent="0.25">
      <c r="AC692" s="2" t="s">
        <v>5572</v>
      </c>
      <c r="AD692" s="2" t="s">
        <v>5568</v>
      </c>
      <c r="AE692" s="2" t="s">
        <v>5569</v>
      </c>
      <c r="AF692" s="3" t="s">
        <v>2124</v>
      </c>
      <c r="AH692" s="2"/>
      <c r="AI692" s="2"/>
      <c r="AJ692" s="2"/>
      <c r="AK692" s="3"/>
    </row>
    <row r="693" spans="29:37" x14ac:dyDescent="0.25">
      <c r="AC693" s="2" t="s">
        <v>3800</v>
      </c>
      <c r="AD693" s="2" t="s">
        <v>3796</v>
      </c>
      <c r="AE693" s="2" t="s">
        <v>3797</v>
      </c>
      <c r="AF693" s="3"/>
      <c r="AH693" s="2"/>
      <c r="AI693" s="2"/>
      <c r="AJ693" s="2"/>
      <c r="AK693" s="3"/>
    </row>
    <row r="694" spans="29:37" x14ac:dyDescent="0.25">
      <c r="AC694" s="2" t="s">
        <v>3736</v>
      </c>
      <c r="AD694" s="2" t="s">
        <v>3729</v>
      </c>
      <c r="AE694" s="2" t="s">
        <v>3730</v>
      </c>
      <c r="AF694" s="3" t="s">
        <v>337</v>
      </c>
      <c r="AH694" s="2"/>
      <c r="AI694" s="2"/>
      <c r="AJ694" s="2"/>
      <c r="AK694" s="3"/>
    </row>
    <row r="695" spans="29:37" x14ac:dyDescent="0.25">
      <c r="AC695" s="2" t="s">
        <v>709</v>
      </c>
      <c r="AD695" s="2" t="s">
        <v>701</v>
      </c>
      <c r="AE695" s="2" t="s">
        <v>702</v>
      </c>
      <c r="AF695" s="3" t="s">
        <v>996</v>
      </c>
      <c r="AH695" s="2"/>
      <c r="AI695" s="2"/>
      <c r="AJ695" s="2"/>
      <c r="AK695" s="3"/>
    </row>
    <row r="696" spans="29:37" x14ac:dyDescent="0.25">
      <c r="AC696" s="2" t="s">
        <v>2406</v>
      </c>
      <c r="AD696" s="2" t="s">
        <v>2399</v>
      </c>
      <c r="AE696" s="2" t="s">
        <v>2400</v>
      </c>
      <c r="AF696" s="3" t="s">
        <v>462</v>
      </c>
      <c r="AH696" s="2"/>
      <c r="AI696" s="2"/>
      <c r="AJ696" s="2"/>
      <c r="AK696" s="3"/>
    </row>
    <row r="697" spans="29:37" x14ac:dyDescent="0.25">
      <c r="AC697" s="2" t="s">
        <v>5969</v>
      </c>
      <c r="AD697" s="2" t="s">
        <v>5965</v>
      </c>
      <c r="AE697" s="2" t="s">
        <v>5966</v>
      </c>
      <c r="AF697" s="3"/>
      <c r="AH697" s="2"/>
      <c r="AI697" s="2"/>
      <c r="AJ697" s="2"/>
      <c r="AK697" s="3"/>
    </row>
    <row r="698" spans="29:37" x14ac:dyDescent="0.25">
      <c r="AC698" s="2" t="s">
        <v>1154</v>
      </c>
      <c r="AD698" s="2" t="s">
        <v>1147</v>
      </c>
      <c r="AE698" s="2" t="s">
        <v>1148</v>
      </c>
      <c r="AF698" s="3" t="s">
        <v>1156</v>
      </c>
      <c r="AH698" s="2"/>
      <c r="AI698" s="2"/>
      <c r="AJ698" s="2"/>
      <c r="AK698" s="3"/>
    </row>
    <row r="699" spans="29:37" x14ac:dyDescent="0.25">
      <c r="AC699" s="2" t="s">
        <v>4830</v>
      </c>
      <c r="AD699" s="2" t="s">
        <v>4823</v>
      </c>
      <c r="AE699" s="2" t="s">
        <v>4824</v>
      </c>
      <c r="AF699" s="3" t="s">
        <v>453</v>
      </c>
      <c r="AH699" s="2"/>
      <c r="AI699" s="2"/>
      <c r="AJ699" s="2"/>
      <c r="AK699" s="3"/>
    </row>
    <row r="700" spans="29:37" x14ac:dyDescent="0.25">
      <c r="AC700" s="2" t="s">
        <v>486</v>
      </c>
      <c r="AD700" s="2" t="s">
        <v>477</v>
      </c>
      <c r="AE700" s="2" t="s">
        <v>478</v>
      </c>
      <c r="AF700" s="3"/>
      <c r="AH700" s="2"/>
      <c r="AI700" s="2"/>
      <c r="AJ700" s="2"/>
      <c r="AK700" s="3"/>
    </row>
    <row r="701" spans="29:37" x14ac:dyDescent="0.25">
      <c r="AC701" s="2" t="s">
        <v>2564</v>
      </c>
      <c r="AD701" s="2" t="s">
        <v>2559</v>
      </c>
      <c r="AE701" s="2" t="s">
        <v>2560</v>
      </c>
      <c r="AF701" s="3"/>
      <c r="AH701" s="2"/>
      <c r="AI701" s="2"/>
      <c r="AJ701" s="2"/>
      <c r="AK701" s="3"/>
    </row>
    <row r="702" spans="29:37" x14ac:dyDescent="0.25">
      <c r="AC702" s="2" t="s">
        <v>5255</v>
      </c>
      <c r="AD702" s="2" t="s">
        <v>5249</v>
      </c>
      <c r="AE702" s="2" t="s">
        <v>281</v>
      </c>
      <c r="AF702" s="3" t="s">
        <v>1506</v>
      </c>
      <c r="AH702" s="2"/>
      <c r="AI702" s="2"/>
      <c r="AJ702" s="2"/>
      <c r="AK702" s="3"/>
    </row>
    <row r="703" spans="29:37" x14ac:dyDescent="0.25">
      <c r="AC703" s="2" t="s">
        <v>4007</v>
      </c>
      <c r="AD703" s="2" t="s">
        <v>4000</v>
      </c>
      <c r="AE703" s="2" t="s">
        <v>4001</v>
      </c>
      <c r="AF703" s="3"/>
      <c r="AH703" s="2"/>
      <c r="AI703" s="2"/>
      <c r="AJ703" s="2"/>
      <c r="AK703" s="3"/>
    </row>
    <row r="704" spans="29:37" x14ac:dyDescent="0.25">
      <c r="AC704" s="2" t="s">
        <v>3910</v>
      </c>
      <c r="AD704" s="2" t="s">
        <v>3903</v>
      </c>
      <c r="AE704" s="2" t="s">
        <v>3904</v>
      </c>
      <c r="AF704" s="3"/>
      <c r="AH704" s="2"/>
      <c r="AI704" s="2"/>
      <c r="AJ704" s="2"/>
      <c r="AK704" s="3"/>
    </row>
    <row r="705" spans="29:37" x14ac:dyDescent="0.25">
      <c r="AC705" s="2" t="s">
        <v>937</v>
      </c>
      <c r="AD705" s="2" t="s">
        <v>930</v>
      </c>
      <c r="AE705" s="2" t="s">
        <v>931</v>
      </c>
      <c r="AF705" s="3"/>
      <c r="AH705" s="2"/>
      <c r="AI705" s="2"/>
      <c r="AJ705" s="2"/>
      <c r="AK705" s="3"/>
    </row>
    <row r="706" spans="29:37" x14ac:dyDescent="0.25">
      <c r="AC706" s="2" t="s">
        <v>5392</v>
      </c>
      <c r="AD706" s="2" t="s">
        <v>5386</v>
      </c>
      <c r="AE706" s="2" t="s">
        <v>5387</v>
      </c>
      <c r="AF706" s="3"/>
      <c r="AH706" s="2"/>
      <c r="AI706" s="2"/>
      <c r="AJ706" s="2"/>
      <c r="AK706" s="3"/>
    </row>
    <row r="707" spans="29:37" x14ac:dyDescent="0.25">
      <c r="AC707" s="2" t="s">
        <v>4461</v>
      </c>
      <c r="AD707" s="2" t="s">
        <v>4454</v>
      </c>
      <c r="AE707" s="2" t="s">
        <v>265</v>
      </c>
      <c r="AF707" s="3" t="s">
        <v>675</v>
      </c>
      <c r="AH707" s="2"/>
      <c r="AI707" s="2"/>
      <c r="AJ707" s="2"/>
      <c r="AK707" s="3"/>
    </row>
    <row r="708" spans="29:37" x14ac:dyDescent="0.25">
      <c r="AC708" s="2" t="s">
        <v>5421</v>
      </c>
      <c r="AD708" s="2" t="s">
        <v>5415</v>
      </c>
      <c r="AE708" s="2" t="s">
        <v>5416</v>
      </c>
      <c r="AF708" s="3" t="s">
        <v>395</v>
      </c>
      <c r="AH708" s="2"/>
      <c r="AI708" s="2"/>
      <c r="AJ708" s="2"/>
      <c r="AK708" s="3"/>
    </row>
    <row r="709" spans="29:37" x14ac:dyDescent="0.25">
      <c r="AC709" s="2" t="s">
        <v>5696</v>
      </c>
      <c r="AD709" s="2" t="s">
        <v>5690</v>
      </c>
      <c r="AE709" s="2" t="s">
        <v>5691</v>
      </c>
      <c r="AF709" s="3"/>
      <c r="AH709" s="2"/>
      <c r="AI709" s="2"/>
      <c r="AJ709" s="2"/>
      <c r="AK709" s="3"/>
    </row>
    <row r="710" spans="29:37" x14ac:dyDescent="0.25">
      <c r="AC710" s="2" t="s">
        <v>751</v>
      </c>
      <c r="AD710" s="2" t="s">
        <v>748</v>
      </c>
      <c r="AE710" s="2" t="s">
        <v>749</v>
      </c>
      <c r="AF710" s="3"/>
      <c r="AH710" s="2"/>
      <c r="AI710" s="2"/>
      <c r="AJ710" s="2"/>
      <c r="AK710" s="3"/>
    </row>
    <row r="711" spans="29:37" x14ac:dyDescent="0.25">
      <c r="AC711" s="2" t="s">
        <v>5086</v>
      </c>
      <c r="AD711" s="2" t="s">
        <v>5078</v>
      </c>
      <c r="AE711" s="2" t="s">
        <v>5079</v>
      </c>
      <c r="AF711" s="3" t="s">
        <v>675</v>
      </c>
      <c r="AH711" s="2"/>
      <c r="AI711" s="2"/>
      <c r="AJ711" s="2"/>
      <c r="AK711" s="3"/>
    </row>
    <row r="712" spans="29:37" x14ac:dyDescent="0.25">
      <c r="AC712" s="2" t="s">
        <v>1631</v>
      </c>
      <c r="AD712" s="2" t="s">
        <v>1623</v>
      </c>
      <c r="AE712" s="2" t="s">
        <v>1624</v>
      </c>
      <c r="AF712" s="3"/>
      <c r="AH712" s="2"/>
      <c r="AI712" s="2"/>
      <c r="AJ712" s="2"/>
      <c r="AK712" s="3"/>
    </row>
    <row r="713" spans="29:37" x14ac:dyDescent="0.25">
      <c r="AC713" s="2" t="s">
        <v>2687</v>
      </c>
      <c r="AD713" s="2" t="s">
        <v>2681</v>
      </c>
      <c r="AE713" s="2" t="s">
        <v>2682</v>
      </c>
      <c r="AF713" s="3"/>
      <c r="AH713" s="2"/>
      <c r="AI713" s="2"/>
      <c r="AJ713" s="2"/>
      <c r="AK713" s="3"/>
    </row>
    <row r="714" spans="29:37" x14ac:dyDescent="0.25">
      <c r="AC714" s="2" t="s">
        <v>3635</v>
      </c>
      <c r="AD714" s="2" t="s">
        <v>3627</v>
      </c>
      <c r="AE714" s="2" t="s">
        <v>3628</v>
      </c>
      <c r="AF714" s="3"/>
      <c r="AH714" s="2"/>
      <c r="AI714" s="2"/>
      <c r="AJ714" s="2"/>
      <c r="AK714" s="3"/>
    </row>
    <row r="715" spans="29:37" x14ac:dyDescent="0.25">
      <c r="AC715" s="2" t="s">
        <v>370</v>
      </c>
      <c r="AD715" s="2" t="s">
        <v>361</v>
      </c>
      <c r="AE715" s="2" t="s">
        <v>362</v>
      </c>
      <c r="AF715" s="3"/>
      <c r="AH715" s="2"/>
      <c r="AI715" s="2"/>
      <c r="AJ715" s="2"/>
      <c r="AK715" s="3"/>
    </row>
    <row r="716" spans="29:37" x14ac:dyDescent="0.25">
      <c r="AC716" s="2" t="s">
        <v>1476</v>
      </c>
      <c r="AD716" s="2" t="s">
        <v>1470</v>
      </c>
      <c r="AE716" s="2" t="s">
        <v>1471</v>
      </c>
      <c r="AF716" s="3"/>
      <c r="AH716" s="2"/>
      <c r="AI716" s="2"/>
      <c r="AJ716" s="2"/>
      <c r="AK716" s="3"/>
    </row>
    <row r="717" spans="29:37" x14ac:dyDescent="0.25">
      <c r="AC717" s="2" t="s">
        <v>1005</v>
      </c>
      <c r="AD717" s="2" t="s">
        <v>998</v>
      </c>
      <c r="AE717" s="2" t="s">
        <v>999</v>
      </c>
      <c r="AF717" s="3"/>
      <c r="AH717" s="2"/>
      <c r="AI717" s="2"/>
      <c r="AJ717" s="2"/>
      <c r="AK717" s="3"/>
    </row>
    <row r="718" spans="29:37" x14ac:dyDescent="0.25">
      <c r="AC718" s="2" t="s">
        <v>3225</v>
      </c>
      <c r="AD718" s="2" t="s">
        <v>3220</v>
      </c>
      <c r="AE718" s="2" t="s">
        <v>3221</v>
      </c>
      <c r="AF718" s="3"/>
      <c r="AH718" s="2"/>
      <c r="AI718" s="2"/>
      <c r="AJ718" s="2"/>
      <c r="AK718" s="3"/>
    </row>
    <row r="719" spans="29:37" x14ac:dyDescent="0.25">
      <c r="AC719" s="2" t="s">
        <v>2895</v>
      </c>
      <c r="AD719" s="2" t="s">
        <v>2891</v>
      </c>
      <c r="AE719" s="2" t="s">
        <v>2892</v>
      </c>
      <c r="AF719" s="3"/>
      <c r="AH719" s="2"/>
      <c r="AI719" s="2"/>
      <c r="AJ719" s="2"/>
      <c r="AK719" s="3"/>
    </row>
    <row r="720" spans="29:37" x14ac:dyDescent="0.25">
      <c r="AC720" s="2" t="s">
        <v>4135</v>
      </c>
      <c r="AD720" s="2" t="s">
        <v>4131</v>
      </c>
      <c r="AE720" s="2" t="s">
        <v>4132</v>
      </c>
      <c r="AF720" s="3" t="s">
        <v>462</v>
      </c>
      <c r="AH720" s="2"/>
      <c r="AI720" s="2"/>
      <c r="AJ720" s="2"/>
      <c r="AK720" s="3"/>
    </row>
    <row r="721" spans="29:37" x14ac:dyDescent="0.25">
      <c r="AC721" s="2" t="s">
        <v>4345</v>
      </c>
      <c r="AD721" s="2" t="s">
        <v>4338</v>
      </c>
      <c r="AE721" s="2" t="s">
        <v>4339</v>
      </c>
      <c r="AF721" s="3"/>
      <c r="AH721" s="2"/>
      <c r="AI721" s="2"/>
      <c r="AJ721" s="2"/>
      <c r="AK721" s="3"/>
    </row>
    <row r="722" spans="29:37" x14ac:dyDescent="0.25">
      <c r="AC722" s="2" t="s">
        <v>863</v>
      </c>
      <c r="AD722" s="2" t="s">
        <v>857</v>
      </c>
      <c r="AE722" s="2" t="s">
        <v>858</v>
      </c>
      <c r="AF722" s="3"/>
      <c r="AH722" s="2"/>
      <c r="AI722" s="2"/>
      <c r="AJ722" s="2"/>
      <c r="AK722" s="3"/>
    </row>
    <row r="723" spans="29:37" x14ac:dyDescent="0.25">
      <c r="AC723" s="2" t="s">
        <v>3894</v>
      </c>
      <c r="AD723" s="2" t="s">
        <v>3887</v>
      </c>
      <c r="AE723" s="2" t="s">
        <v>3888</v>
      </c>
      <c r="AF723" s="3" t="s">
        <v>395</v>
      </c>
      <c r="AH723" s="2"/>
      <c r="AI723" s="2"/>
      <c r="AJ723" s="2"/>
      <c r="AK723" s="3"/>
    </row>
    <row r="724" spans="29:37" x14ac:dyDescent="0.25">
      <c r="AC724" s="2" t="s">
        <v>5997</v>
      </c>
      <c r="AD724" s="2" t="s">
        <v>5990</v>
      </c>
      <c r="AE724" s="2" t="s">
        <v>5991</v>
      </c>
      <c r="AF724" s="3" t="s">
        <v>5999</v>
      </c>
      <c r="AH724" s="2"/>
      <c r="AI724" s="2"/>
      <c r="AJ724" s="2"/>
      <c r="AK724" s="3"/>
    </row>
    <row r="725" spans="29:37" x14ac:dyDescent="0.25">
      <c r="AC725" s="2" t="s">
        <v>486</v>
      </c>
      <c r="AD725" s="2" t="s">
        <v>477</v>
      </c>
      <c r="AE725" s="2" t="s">
        <v>478</v>
      </c>
      <c r="AF725" s="3"/>
      <c r="AH725" s="2"/>
      <c r="AI725" s="2"/>
      <c r="AJ725" s="2"/>
      <c r="AK725" s="3"/>
    </row>
    <row r="726" spans="29:37" x14ac:dyDescent="0.25">
      <c r="AC726" s="2" t="s">
        <v>2934</v>
      </c>
      <c r="AD726" s="2" t="s">
        <v>2928</v>
      </c>
      <c r="AE726" s="2" t="s">
        <v>2929</v>
      </c>
      <c r="AF726" s="3"/>
      <c r="AH726" s="2"/>
      <c r="AI726" s="2"/>
      <c r="AJ726" s="2"/>
      <c r="AK726" s="3"/>
    </row>
    <row r="727" spans="29:37" x14ac:dyDescent="0.25">
      <c r="AC727" s="2" t="s">
        <v>4063</v>
      </c>
      <c r="AD727" s="2" t="s">
        <v>4057</v>
      </c>
      <c r="AE727" s="2" t="s">
        <v>4058</v>
      </c>
      <c r="AF727" s="3" t="s">
        <v>813</v>
      </c>
      <c r="AH727" s="2"/>
      <c r="AI727" s="2"/>
      <c r="AJ727" s="2"/>
      <c r="AK727" s="3"/>
    </row>
    <row r="728" spans="29:37" x14ac:dyDescent="0.25">
      <c r="AC728" s="2" t="s">
        <v>5786</v>
      </c>
      <c r="AD728" s="2" t="s">
        <v>5780</v>
      </c>
      <c r="AE728" s="2" t="s">
        <v>5781</v>
      </c>
      <c r="AF728" s="3" t="s">
        <v>395</v>
      </c>
      <c r="AH728" s="2"/>
      <c r="AI728" s="2"/>
      <c r="AJ728" s="2"/>
      <c r="AK728" s="3"/>
    </row>
    <row r="729" spans="29:37" x14ac:dyDescent="0.25">
      <c r="AC729" s="2" t="s">
        <v>3694</v>
      </c>
      <c r="AD729" s="2" t="s">
        <v>3686</v>
      </c>
      <c r="AE729" s="2" t="s">
        <v>3687</v>
      </c>
      <c r="AF729" s="3"/>
      <c r="AH729" s="2"/>
      <c r="AI729" s="2"/>
      <c r="AJ729" s="2"/>
      <c r="AK729" s="3"/>
    </row>
    <row r="730" spans="29:37" x14ac:dyDescent="0.25">
      <c r="AC730" s="2" t="s">
        <v>5177</v>
      </c>
      <c r="AD730" s="2" t="s">
        <v>5173</v>
      </c>
      <c r="AE730" s="2" t="s">
        <v>5174</v>
      </c>
      <c r="AF730" s="3" t="s">
        <v>5179</v>
      </c>
      <c r="AH730" s="2"/>
      <c r="AI730" s="2"/>
      <c r="AJ730" s="2"/>
      <c r="AK730" s="3"/>
    </row>
    <row r="731" spans="29:37" x14ac:dyDescent="0.25">
      <c r="AC731" s="2" t="s">
        <v>2236</v>
      </c>
      <c r="AD731" s="2" t="s">
        <v>2228</v>
      </c>
      <c r="AE731" s="2" t="s">
        <v>2229</v>
      </c>
      <c r="AF731" s="3"/>
      <c r="AH731" s="2"/>
      <c r="AI731" s="2"/>
      <c r="AJ731" s="2"/>
      <c r="AK731" s="3"/>
    </row>
    <row r="732" spans="29:37" x14ac:dyDescent="0.25">
      <c r="AC732" s="2" t="s">
        <v>1894</v>
      </c>
      <c r="AD732" s="2" t="s">
        <v>1890</v>
      </c>
      <c r="AE732" s="2" t="s">
        <v>1891</v>
      </c>
      <c r="AF732" s="3"/>
      <c r="AH732" s="2"/>
      <c r="AI732" s="2"/>
      <c r="AJ732" s="2"/>
      <c r="AK732" s="3"/>
    </row>
    <row r="733" spans="29:37" x14ac:dyDescent="0.25">
      <c r="AC733" s="2" t="s">
        <v>4625</v>
      </c>
      <c r="AD733" s="2" t="s">
        <v>4621</v>
      </c>
      <c r="AE733" s="2" t="s">
        <v>4622</v>
      </c>
      <c r="AF733" s="3"/>
      <c r="AH733" s="2"/>
      <c r="AI733" s="2"/>
      <c r="AJ733" s="2"/>
      <c r="AK733" s="3"/>
    </row>
    <row r="734" spans="29:37" x14ac:dyDescent="0.25">
      <c r="AC734" s="2" t="s">
        <v>486</v>
      </c>
      <c r="AD734" s="2" t="s">
        <v>477</v>
      </c>
      <c r="AE734" s="2" t="s">
        <v>478</v>
      </c>
      <c r="AF734" s="3"/>
      <c r="AH734" s="2"/>
      <c r="AI734" s="2"/>
      <c r="AJ734" s="2"/>
      <c r="AK734" s="3"/>
    </row>
    <row r="735" spans="29:37" x14ac:dyDescent="0.25">
      <c r="AC735" s="2" t="s">
        <v>4858</v>
      </c>
      <c r="AD735" s="2" t="s">
        <v>4851</v>
      </c>
      <c r="AE735" s="2" t="s">
        <v>4852</v>
      </c>
      <c r="AF735" s="3"/>
      <c r="AH735" s="2"/>
      <c r="AI735" s="2"/>
      <c r="AJ735" s="2"/>
      <c r="AK735" s="3"/>
    </row>
    <row r="736" spans="29:37" x14ac:dyDescent="0.25">
      <c r="AC736" s="2" t="s">
        <v>5061</v>
      </c>
      <c r="AD736" s="2" t="s">
        <v>5055</v>
      </c>
      <c r="AE736" s="2" t="s">
        <v>5056</v>
      </c>
      <c r="AF736" s="3" t="s">
        <v>675</v>
      </c>
      <c r="AH736" s="2"/>
      <c r="AI736" s="2"/>
      <c r="AJ736" s="2"/>
      <c r="AK736" s="3"/>
    </row>
    <row r="737" spans="29:37" x14ac:dyDescent="0.25">
      <c r="AC737" s="2" t="s">
        <v>5307</v>
      </c>
      <c r="AD737" s="2" t="s">
        <v>5300</v>
      </c>
      <c r="AE737" s="2" t="s">
        <v>5301</v>
      </c>
      <c r="AF737" s="3"/>
      <c r="AH737" s="2"/>
      <c r="AI737" s="2"/>
      <c r="AJ737" s="2"/>
      <c r="AK737" s="3"/>
    </row>
    <row r="738" spans="29:37" x14ac:dyDescent="0.25">
      <c r="AC738" s="2" t="s">
        <v>1504</v>
      </c>
      <c r="AD738" s="2" t="s">
        <v>1497</v>
      </c>
      <c r="AE738" s="2" t="s">
        <v>1498</v>
      </c>
      <c r="AF738" s="3" t="s">
        <v>395</v>
      </c>
      <c r="AH738" s="2"/>
      <c r="AI738" s="2"/>
      <c r="AJ738" s="2"/>
      <c r="AK738" s="3"/>
    </row>
    <row r="739" spans="29:37" x14ac:dyDescent="0.25">
      <c r="AC739" s="2" t="s">
        <v>5053</v>
      </c>
      <c r="AD739" s="2" t="s">
        <v>5046</v>
      </c>
      <c r="AE739" s="2" t="s">
        <v>5047</v>
      </c>
      <c r="AF739" s="3" t="s">
        <v>395</v>
      </c>
      <c r="AH739" s="2"/>
      <c r="AI739" s="2"/>
      <c r="AJ739" s="2"/>
      <c r="AK739" s="3"/>
    </row>
    <row r="740" spans="29:37" x14ac:dyDescent="0.25">
      <c r="AC740" s="2" t="s">
        <v>3949</v>
      </c>
      <c r="AD740" s="2" t="s">
        <v>3942</v>
      </c>
      <c r="AE740" s="2" t="s">
        <v>3943</v>
      </c>
      <c r="AF740" s="3"/>
      <c r="AH740" s="2"/>
      <c r="AI740" s="2"/>
      <c r="AJ740" s="2"/>
      <c r="AK740" s="3"/>
    </row>
    <row r="741" spans="29:37" x14ac:dyDescent="0.25">
      <c r="AC741" s="2" t="s">
        <v>441</v>
      </c>
      <c r="AD741" s="2" t="s">
        <v>435</v>
      </c>
      <c r="AE741" s="2" t="s">
        <v>436</v>
      </c>
      <c r="AF741" s="3"/>
      <c r="AH741" s="2"/>
      <c r="AI741" s="2"/>
      <c r="AJ741" s="2"/>
      <c r="AK741" s="3"/>
    </row>
    <row r="742" spans="29:37" x14ac:dyDescent="0.25">
      <c r="AC742" s="2" t="s">
        <v>2926</v>
      </c>
      <c r="AD742" s="2" t="s">
        <v>2920</v>
      </c>
      <c r="AE742" s="2" t="s">
        <v>2921</v>
      </c>
      <c r="AF742" s="3" t="s">
        <v>1506</v>
      </c>
      <c r="AH742" s="2"/>
      <c r="AI742" s="2"/>
      <c r="AJ742" s="2"/>
      <c r="AK742" s="3"/>
    </row>
    <row r="743" spans="29:37" x14ac:dyDescent="0.25">
      <c r="AC743" s="2" t="s">
        <v>385</v>
      </c>
      <c r="AD743" s="2" t="s">
        <v>377</v>
      </c>
      <c r="AE743" s="2" t="s">
        <v>36</v>
      </c>
      <c r="AF743" s="3"/>
      <c r="AH743" s="2"/>
      <c r="AI743" s="2"/>
      <c r="AJ743" s="2"/>
      <c r="AK743" s="3"/>
    </row>
    <row r="744" spans="29:37" x14ac:dyDescent="0.25">
      <c r="AC744" s="2" t="s">
        <v>570</v>
      </c>
      <c r="AD744" s="2" t="s">
        <v>563</v>
      </c>
      <c r="AE744" s="2" t="s">
        <v>564</v>
      </c>
      <c r="AF744" s="3"/>
      <c r="AH744" s="2"/>
      <c r="AI744" s="2"/>
      <c r="AJ744" s="2"/>
      <c r="AK744" s="3"/>
    </row>
    <row r="745" spans="29:37" x14ac:dyDescent="0.25">
      <c r="AC745" s="2" t="s">
        <v>529</v>
      </c>
      <c r="AD745" s="2" t="s">
        <v>521</v>
      </c>
      <c r="AE745" s="2" t="s">
        <v>522</v>
      </c>
      <c r="AF745" s="3"/>
      <c r="AH745" s="2"/>
      <c r="AI745" s="2"/>
      <c r="AJ745" s="2"/>
      <c r="AK745" s="3"/>
    </row>
    <row r="746" spans="29:37" x14ac:dyDescent="0.25">
      <c r="AC746" s="2" t="s">
        <v>2087</v>
      </c>
      <c r="AD746" s="2" t="s">
        <v>2079</v>
      </c>
      <c r="AE746" s="2" t="s">
        <v>2080</v>
      </c>
      <c r="AF746" s="3"/>
      <c r="AH746" s="2"/>
      <c r="AI746" s="2"/>
      <c r="AJ746" s="2"/>
      <c r="AK746" s="3"/>
    </row>
    <row r="747" spans="29:37" x14ac:dyDescent="0.25">
      <c r="AC747" s="2" t="s">
        <v>2075</v>
      </c>
      <c r="AD747" s="2" t="s">
        <v>2067</v>
      </c>
      <c r="AE747" s="2" t="s">
        <v>2068</v>
      </c>
      <c r="AF747" s="3" t="s">
        <v>337</v>
      </c>
      <c r="AH747" s="2"/>
      <c r="AI747" s="2"/>
      <c r="AJ747" s="2"/>
      <c r="AK747" s="3"/>
    </row>
    <row r="748" spans="29:37" x14ac:dyDescent="0.25">
      <c r="AC748" s="2" t="s">
        <v>1191</v>
      </c>
      <c r="AD748" s="2" t="s">
        <v>1183</v>
      </c>
      <c r="AE748" s="2" t="s">
        <v>1184</v>
      </c>
      <c r="AF748" s="3" t="s">
        <v>1193</v>
      </c>
      <c r="AH748" s="2"/>
      <c r="AI748" s="2"/>
      <c r="AJ748" s="2"/>
      <c r="AK748" s="3"/>
    </row>
    <row r="749" spans="29:37" x14ac:dyDescent="0.25">
      <c r="AC749" s="2" t="s">
        <v>2995</v>
      </c>
      <c r="AD749" s="2" t="s">
        <v>2991</v>
      </c>
      <c r="AE749" s="2" t="s">
        <v>2992</v>
      </c>
      <c r="AF749" s="3" t="s">
        <v>2124</v>
      </c>
      <c r="AH749" s="2"/>
      <c r="AI749" s="2"/>
      <c r="AJ749" s="2"/>
      <c r="AK749" s="3"/>
    </row>
    <row r="750" spans="29:37" x14ac:dyDescent="0.25">
      <c r="AC750" s="2" t="s">
        <v>4501</v>
      </c>
      <c r="AD750" s="2" t="s">
        <v>4495</v>
      </c>
      <c r="AE750" s="2" t="s">
        <v>4496</v>
      </c>
      <c r="AF750" s="3" t="s">
        <v>2124</v>
      </c>
      <c r="AH750" s="2"/>
      <c r="AI750" s="2"/>
      <c r="AJ750" s="2"/>
      <c r="AK750" s="3"/>
    </row>
    <row r="751" spans="29:37" x14ac:dyDescent="0.25">
      <c r="AC751" s="2" t="s">
        <v>4919</v>
      </c>
      <c r="AD751" s="2" t="s">
        <v>4912</v>
      </c>
      <c r="AE751" s="2" t="s">
        <v>94</v>
      </c>
      <c r="AF751" s="3"/>
      <c r="AH751" s="2"/>
      <c r="AI751" s="2"/>
      <c r="AJ751" s="2"/>
      <c r="AK751" s="3"/>
    </row>
    <row r="752" spans="29:37" x14ac:dyDescent="0.25">
      <c r="AC752" s="2" t="s">
        <v>5834</v>
      </c>
      <c r="AD752" s="2" t="s">
        <v>5825</v>
      </c>
      <c r="AE752" s="2" t="s">
        <v>5826</v>
      </c>
      <c r="AF752" s="3"/>
      <c r="AH752" s="2"/>
      <c r="AI752" s="2"/>
      <c r="AJ752" s="2"/>
      <c r="AK752" s="3"/>
    </row>
    <row r="753" spans="29:37" x14ac:dyDescent="0.25">
      <c r="AC753" s="2" t="s">
        <v>928</v>
      </c>
      <c r="AD753" s="2" t="s">
        <v>919</v>
      </c>
      <c r="AE753" s="2" t="s">
        <v>920</v>
      </c>
      <c r="AF753" s="3"/>
      <c r="AH753" s="2"/>
      <c r="AI753" s="2"/>
      <c r="AJ753" s="2"/>
      <c r="AK753" s="3"/>
    </row>
    <row r="754" spans="29:37" x14ac:dyDescent="0.25">
      <c r="AC754" s="2" t="s">
        <v>4013</v>
      </c>
      <c r="AD754" s="2" t="s">
        <v>4010</v>
      </c>
      <c r="AE754" s="2" t="s">
        <v>4011</v>
      </c>
      <c r="AF754" s="3"/>
      <c r="AH754" s="2"/>
      <c r="AI754" s="2"/>
      <c r="AJ754" s="2"/>
      <c r="AK754" s="3"/>
    </row>
    <row r="755" spans="29:37" x14ac:dyDescent="0.25">
      <c r="AC755" s="2" t="s">
        <v>4370</v>
      </c>
      <c r="AD755" s="2" t="s">
        <v>4363</v>
      </c>
      <c r="AE755" s="2" t="s">
        <v>4364</v>
      </c>
      <c r="AF755" s="3"/>
      <c r="AH755" s="2"/>
      <c r="AI755" s="2"/>
      <c r="AJ755" s="2"/>
      <c r="AK755" s="3"/>
    </row>
    <row r="756" spans="29:37" x14ac:dyDescent="0.25">
      <c r="AC756" s="2" t="s">
        <v>1443</v>
      </c>
      <c r="AD756" s="2" t="s">
        <v>1436</v>
      </c>
      <c r="AE756" s="2" t="s">
        <v>1437</v>
      </c>
      <c r="AF756" s="3"/>
      <c r="AH756" s="2"/>
      <c r="AI756" s="2"/>
      <c r="AJ756" s="2"/>
      <c r="AK756" s="3"/>
    </row>
    <row r="757" spans="29:37" x14ac:dyDescent="0.25">
      <c r="AC757" s="2" t="s">
        <v>1064</v>
      </c>
      <c r="AD757" s="2" t="s">
        <v>1059</v>
      </c>
      <c r="AE757" s="2" t="s">
        <v>1060</v>
      </c>
      <c r="AF757" s="3"/>
      <c r="AH757" s="2"/>
      <c r="AI757" s="2"/>
      <c r="AJ757" s="2"/>
      <c r="AK757" s="3"/>
    </row>
    <row r="758" spans="29:37" x14ac:dyDescent="0.25">
      <c r="AC758" s="2" t="s">
        <v>2959</v>
      </c>
      <c r="AD758" s="2" t="s">
        <v>2955</v>
      </c>
      <c r="AE758" s="2" t="s">
        <v>2956</v>
      </c>
      <c r="AF758" s="3"/>
      <c r="AH758" s="2"/>
      <c r="AI758" s="2"/>
      <c r="AJ758" s="2"/>
      <c r="AK758" s="3"/>
    </row>
    <row r="759" spans="29:37" x14ac:dyDescent="0.25">
      <c r="AC759" s="2" t="s">
        <v>2209</v>
      </c>
      <c r="AD759" s="2" t="s">
        <v>2205</v>
      </c>
      <c r="AE759" s="2" t="s">
        <v>2206</v>
      </c>
      <c r="AF759" s="3" t="s">
        <v>1144</v>
      </c>
      <c r="AH759" s="2"/>
      <c r="AI759" s="2"/>
      <c r="AJ759" s="2"/>
      <c r="AK759" s="3"/>
    </row>
    <row r="760" spans="29:37" x14ac:dyDescent="0.25">
      <c r="AC760" s="2" t="s">
        <v>1202</v>
      </c>
      <c r="AD760" s="2" t="s">
        <v>1194</v>
      </c>
      <c r="AE760" s="2" t="s">
        <v>1195</v>
      </c>
      <c r="AF760" s="3"/>
      <c r="AH760" s="2"/>
      <c r="AI760" s="2"/>
      <c r="AJ760" s="2"/>
      <c r="AK760" s="3"/>
    </row>
    <row r="761" spans="29:37" x14ac:dyDescent="0.25">
      <c r="AC761" s="2" t="s">
        <v>370</v>
      </c>
      <c r="AD761" s="2" t="s">
        <v>361</v>
      </c>
      <c r="AE761" s="2" t="s">
        <v>362</v>
      </c>
      <c r="AF761" s="3" t="s">
        <v>372</v>
      </c>
      <c r="AH761" s="2"/>
      <c r="AI761" s="2"/>
      <c r="AJ761" s="2"/>
      <c r="AK761" s="3"/>
    </row>
    <row r="762" spans="29:37" x14ac:dyDescent="0.25">
      <c r="AC762" s="2" t="s">
        <v>3714</v>
      </c>
      <c r="AD762" s="2" t="s">
        <v>3706</v>
      </c>
      <c r="AE762" s="2" t="s">
        <v>3707</v>
      </c>
      <c r="AF762" s="3" t="s">
        <v>801</v>
      </c>
      <c r="AH762" s="2"/>
      <c r="AI762" s="2"/>
      <c r="AJ762" s="2"/>
      <c r="AK762" s="3"/>
    </row>
    <row r="763" spans="29:37" x14ac:dyDescent="0.25">
      <c r="AC763" s="2" t="s">
        <v>570</v>
      </c>
      <c r="AD763" s="2" t="s">
        <v>563</v>
      </c>
      <c r="AE763" s="2" t="s">
        <v>564</v>
      </c>
      <c r="AF763" s="3" t="s">
        <v>453</v>
      </c>
      <c r="AH763" s="2"/>
      <c r="AI763" s="2"/>
      <c r="AJ763" s="2"/>
      <c r="AK763" s="3"/>
    </row>
    <row r="764" spans="29:37" x14ac:dyDescent="0.25">
      <c r="AC764" s="2" t="s">
        <v>3703</v>
      </c>
      <c r="AD764" s="2" t="s">
        <v>3696</v>
      </c>
      <c r="AE764" s="2" t="s">
        <v>3697</v>
      </c>
      <c r="AF764" s="3"/>
      <c r="AH764" s="2"/>
      <c r="AI764" s="2"/>
      <c r="AJ764" s="2"/>
      <c r="AK764" s="3"/>
    </row>
    <row r="765" spans="29:37" x14ac:dyDescent="0.25">
      <c r="AC765" s="2" t="s">
        <v>3504</v>
      </c>
      <c r="AD765" s="2" t="s">
        <v>3497</v>
      </c>
      <c r="AE765" s="2" t="s">
        <v>3498</v>
      </c>
      <c r="AF765" s="3"/>
      <c r="AH765" s="2"/>
      <c r="AI765" s="2"/>
      <c r="AJ765" s="2"/>
      <c r="AK765" s="3"/>
    </row>
    <row r="766" spans="29:37" x14ac:dyDescent="0.25">
      <c r="AC766" s="2" t="s">
        <v>529</v>
      </c>
      <c r="AD766" s="2" t="s">
        <v>521</v>
      </c>
      <c r="AE766" s="2" t="s">
        <v>522</v>
      </c>
      <c r="AF766" s="3" t="s">
        <v>395</v>
      </c>
      <c r="AH766" s="2"/>
      <c r="AI766" s="2"/>
      <c r="AJ766" s="2"/>
      <c r="AK766" s="3"/>
    </row>
    <row r="767" spans="29:37" x14ac:dyDescent="0.25">
      <c r="AC767" s="2" t="s">
        <v>3879</v>
      </c>
      <c r="AD767" s="2" t="s">
        <v>3874</v>
      </c>
      <c r="AE767" s="2" t="s">
        <v>3875</v>
      </c>
      <c r="AF767" s="3"/>
      <c r="AH767" s="2"/>
      <c r="AI767" s="2"/>
      <c r="AJ767" s="2"/>
      <c r="AK767" s="3"/>
    </row>
    <row r="768" spans="29:37" x14ac:dyDescent="0.25">
      <c r="AC768" s="2" t="s">
        <v>3169</v>
      </c>
      <c r="AD768" s="2" t="s">
        <v>3162</v>
      </c>
      <c r="AE768" s="2" t="s">
        <v>3163</v>
      </c>
      <c r="AF768" s="3"/>
      <c r="AH768" s="2"/>
      <c r="AI768" s="2"/>
      <c r="AJ768" s="2"/>
      <c r="AK768" s="3"/>
    </row>
    <row r="769" spans="29:37" x14ac:dyDescent="0.25">
      <c r="AC769" s="2" t="s">
        <v>742</v>
      </c>
      <c r="AD769" s="2" t="s">
        <v>734</v>
      </c>
      <c r="AE769" s="2" t="s">
        <v>735</v>
      </c>
      <c r="AF769" s="3"/>
      <c r="AH769" s="2"/>
      <c r="AI769" s="2"/>
      <c r="AJ769" s="2"/>
      <c r="AK769" s="3"/>
    </row>
    <row r="770" spans="29:37" x14ac:dyDescent="0.25">
      <c r="AC770" s="2" t="s">
        <v>5075</v>
      </c>
      <c r="AD770" s="2" t="s">
        <v>5068</v>
      </c>
      <c r="AE770" s="2" t="s">
        <v>5069</v>
      </c>
      <c r="AF770" s="3" t="s">
        <v>5077</v>
      </c>
      <c r="AH770" s="2"/>
      <c r="AI770" s="2"/>
      <c r="AJ770" s="2"/>
      <c r="AK770" s="3"/>
    </row>
    <row r="771" spans="29:37" x14ac:dyDescent="0.25">
      <c r="AC771" s="2" t="s">
        <v>3179</v>
      </c>
      <c r="AD771" s="2" t="s">
        <v>3172</v>
      </c>
      <c r="AE771" s="2" t="s">
        <v>3173</v>
      </c>
      <c r="AF771" s="3"/>
      <c r="AH771" s="2"/>
      <c r="AI771" s="2"/>
      <c r="AJ771" s="2"/>
      <c r="AK771" s="3"/>
    </row>
    <row r="772" spans="29:37" x14ac:dyDescent="0.25">
      <c r="AC772" s="2" t="s">
        <v>1760</v>
      </c>
      <c r="AD772" s="2" t="s">
        <v>1752</v>
      </c>
      <c r="AE772" s="2" t="s">
        <v>1753</v>
      </c>
      <c r="AF772" s="3"/>
      <c r="AH772" s="2"/>
      <c r="AI772" s="2"/>
      <c r="AJ772" s="2"/>
      <c r="AK772" s="3"/>
    </row>
    <row r="773" spans="29:37" x14ac:dyDescent="0.25">
      <c r="AC773" s="2" t="s">
        <v>5199</v>
      </c>
      <c r="AD773" s="2" t="s">
        <v>5194</v>
      </c>
      <c r="AE773" s="2" t="s">
        <v>5195</v>
      </c>
      <c r="AF773" s="3"/>
      <c r="AH773" s="2"/>
      <c r="AI773" s="2"/>
      <c r="AJ773" s="2"/>
      <c r="AK773" s="3"/>
    </row>
    <row r="774" spans="29:37" x14ac:dyDescent="0.25">
      <c r="AC774" s="2" t="s">
        <v>4776</v>
      </c>
      <c r="AD774" s="2" t="s">
        <v>4772</v>
      </c>
      <c r="AE774" s="2" t="s">
        <v>4773</v>
      </c>
      <c r="AF774" s="3" t="s">
        <v>675</v>
      </c>
      <c r="AH774" s="2"/>
      <c r="AI774" s="2"/>
      <c r="AJ774" s="2"/>
      <c r="AK774" s="3"/>
    </row>
    <row r="775" spans="29:37" x14ac:dyDescent="0.25">
      <c r="AC775" s="2" t="s">
        <v>486</v>
      </c>
      <c r="AD775" s="2" t="s">
        <v>477</v>
      </c>
      <c r="AE775" s="2" t="s">
        <v>478</v>
      </c>
      <c r="AF775" s="3"/>
      <c r="AH775" s="2"/>
      <c r="AI775" s="2"/>
      <c r="AJ775" s="2"/>
      <c r="AK775" s="3"/>
    </row>
    <row r="776" spans="29:37" x14ac:dyDescent="0.25">
      <c r="AC776" s="2" t="s">
        <v>4354</v>
      </c>
      <c r="AD776" s="2" t="s">
        <v>4347</v>
      </c>
      <c r="AE776" s="2" t="s">
        <v>4348</v>
      </c>
      <c r="AF776" s="3" t="s">
        <v>813</v>
      </c>
      <c r="AH776" s="2"/>
      <c r="AI776" s="2"/>
      <c r="AJ776" s="2"/>
      <c r="AK776" s="3"/>
    </row>
    <row r="777" spans="29:37" x14ac:dyDescent="0.25">
      <c r="AC777" s="2" t="s">
        <v>5764</v>
      </c>
      <c r="AD777" s="2" t="s">
        <v>5760</v>
      </c>
      <c r="AE777" s="2" t="s">
        <v>5761</v>
      </c>
      <c r="AF777" s="3"/>
      <c r="AH777" s="2"/>
      <c r="AI777" s="2"/>
      <c r="AJ777" s="2"/>
      <c r="AK777" s="3"/>
    </row>
    <row r="778" spans="29:37" x14ac:dyDescent="0.25">
      <c r="AC778" s="2" t="s">
        <v>4431</v>
      </c>
      <c r="AD778" s="2" t="s">
        <v>4425</v>
      </c>
      <c r="AE778" s="2" t="s">
        <v>4426</v>
      </c>
      <c r="AF778" s="3"/>
      <c r="AH778" s="2"/>
      <c r="AI778" s="2"/>
      <c r="AJ778" s="2"/>
      <c r="AK778" s="3"/>
    </row>
    <row r="779" spans="29:37" x14ac:dyDescent="0.25">
      <c r="AC779" s="2" t="s">
        <v>854</v>
      </c>
      <c r="AD779" s="2" t="s">
        <v>846</v>
      </c>
      <c r="AE779" s="2" t="s">
        <v>847</v>
      </c>
      <c r="AF779" s="3"/>
      <c r="AH779" s="2"/>
      <c r="AI779" s="2"/>
      <c r="AJ779" s="2"/>
      <c r="AK779" s="3"/>
    </row>
    <row r="780" spans="29:37" x14ac:dyDescent="0.25">
      <c r="AC780" s="2" t="s">
        <v>486</v>
      </c>
      <c r="AD780" s="2" t="s">
        <v>477</v>
      </c>
      <c r="AE780" s="2" t="s">
        <v>478</v>
      </c>
      <c r="AF780" s="3"/>
      <c r="AH780" s="2"/>
      <c r="AI780" s="2"/>
      <c r="AJ780" s="2"/>
      <c r="AK780" s="3"/>
    </row>
    <row r="781" spans="29:37" x14ac:dyDescent="0.25">
      <c r="AC781" s="2" t="s">
        <v>4798</v>
      </c>
      <c r="AD781" s="2" t="s">
        <v>4793</v>
      </c>
      <c r="AE781" s="2" t="s">
        <v>83</v>
      </c>
      <c r="AF781" s="3" t="s">
        <v>1144</v>
      </c>
      <c r="AH781" s="2"/>
      <c r="AI781" s="2"/>
      <c r="AJ781" s="2"/>
      <c r="AK781" s="3"/>
    </row>
    <row r="782" spans="29:37" x14ac:dyDescent="0.25">
      <c r="AC782" s="2" t="s">
        <v>2859</v>
      </c>
      <c r="AD782" s="2" t="s">
        <v>2851</v>
      </c>
      <c r="AE782" s="2" t="s">
        <v>2852</v>
      </c>
      <c r="AF782" s="3" t="s">
        <v>675</v>
      </c>
      <c r="AH782" s="2"/>
      <c r="AI782" s="2"/>
      <c r="AJ782" s="2"/>
      <c r="AK782" s="3"/>
    </row>
    <row r="783" spans="29:37" x14ac:dyDescent="0.25">
      <c r="AC783" s="2" t="s">
        <v>2889</v>
      </c>
      <c r="AD783" s="2" t="s">
        <v>2881</v>
      </c>
      <c r="AE783" s="2" t="s">
        <v>2882</v>
      </c>
      <c r="AF783" s="3" t="s">
        <v>475</v>
      </c>
      <c r="AH783" s="2"/>
      <c r="AI783" s="2"/>
      <c r="AJ783" s="2"/>
      <c r="AK783" s="3"/>
    </row>
    <row r="784" spans="29:37" x14ac:dyDescent="0.25">
      <c r="AC784" s="2" t="s">
        <v>4776</v>
      </c>
      <c r="AD784" s="2" t="s">
        <v>4772</v>
      </c>
      <c r="AE784" s="2" t="s">
        <v>4773</v>
      </c>
      <c r="AF784" s="3" t="s">
        <v>2124</v>
      </c>
      <c r="AH784" s="2"/>
      <c r="AI784" s="2"/>
      <c r="AJ784" s="2"/>
      <c r="AK784" s="3"/>
    </row>
    <row r="785" spans="29:37" x14ac:dyDescent="0.25">
      <c r="AC785" s="2" t="s">
        <v>541</v>
      </c>
      <c r="AD785" s="2" t="s">
        <v>533</v>
      </c>
      <c r="AE785" s="2" t="s">
        <v>534</v>
      </c>
      <c r="AF785" s="3"/>
      <c r="AH785" s="2"/>
      <c r="AI785" s="2"/>
      <c r="AJ785" s="2"/>
      <c r="AK785" s="3"/>
    </row>
    <row r="786" spans="29:37" x14ac:dyDescent="0.25">
      <c r="AC786" s="2" t="s">
        <v>3725</v>
      </c>
      <c r="AD786" s="2" t="s">
        <v>3717</v>
      </c>
      <c r="AE786" s="2" t="s">
        <v>3718</v>
      </c>
      <c r="AF786" s="3" t="s">
        <v>3728</v>
      </c>
      <c r="AH786" s="2"/>
      <c r="AI786" s="2"/>
      <c r="AJ786" s="2"/>
      <c r="AK786" s="3"/>
    </row>
    <row r="787" spans="29:37" x14ac:dyDescent="0.25">
      <c r="AC787" s="2" t="s">
        <v>1908</v>
      </c>
      <c r="AD787" s="2" t="s">
        <v>1901</v>
      </c>
      <c r="AE787" s="2" t="s">
        <v>1902</v>
      </c>
      <c r="AF787" s="3"/>
      <c r="AH787" s="2"/>
      <c r="AI787" s="2"/>
      <c r="AJ787" s="2"/>
      <c r="AK787" s="3"/>
    </row>
    <row r="788" spans="29:37" x14ac:dyDescent="0.25">
      <c r="AC788" s="2" t="s">
        <v>3837</v>
      </c>
      <c r="AD788" s="2" t="s">
        <v>3830</v>
      </c>
      <c r="AE788" s="2" t="s">
        <v>3831</v>
      </c>
      <c r="AF788" s="3" t="s">
        <v>1506</v>
      </c>
      <c r="AH788" s="2"/>
      <c r="AI788" s="2"/>
      <c r="AJ788" s="2"/>
      <c r="AK788" s="3"/>
    </row>
    <row r="789" spans="29:37" x14ac:dyDescent="0.25">
      <c r="AC789" s="2" t="s">
        <v>3014</v>
      </c>
      <c r="AD789" s="2" t="s">
        <v>3006</v>
      </c>
      <c r="AE789" s="2" t="s">
        <v>3007</v>
      </c>
      <c r="AF789" s="3"/>
      <c r="AH789" s="2"/>
      <c r="AI789" s="2"/>
      <c r="AJ789" s="2"/>
      <c r="AK789" s="3"/>
    </row>
    <row r="790" spans="29:37" x14ac:dyDescent="0.25">
      <c r="AC790" s="2" t="s">
        <v>2616</v>
      </c>
      <c r="AD790" s="2" t="s">
        <v>2609</v>
      </c>
      <c r="AE790" s="2" t="s">
        <v>2610</v>
      </c>
      <c r="AF790" s="3"/>
      <c r="AH790" s="2"/>
      <c r="AI790" s="2"/>
      <c r="AJ790" s="2"/>
      <c r="AK790" s="3"/>
    </row>
    <row r="791" spans="29:37" x14ac:dyDescent="0.25">
      <c r="AC791" s="2" t="s">
        <v>5475</v>
      </c>
      <c r="AD791" s="2" t="s">
        <v>5468</v>
      </c>
      <c r="AE791" s="2" t="s">
        <v>5469</v>
      </c>
      <c r="AF791" s="3"/>
      <c r="AH791" s="2"/>
      <c r="AI791" s="2"/>
      <c r="AJ791" s="2"/>
      <c r="AK791" s="3"/>
    </row>
    <row r="792" spans="29:37" x14ac:dyDescent="0.25">
      <c r="AC792" s="2" t="s">
        <v>3538</v>
      </c>
      <c r="AD792" s="2" t="s">
        <v>3531</v>
      </c>
      <c r="AE792" s="2" t="s">
        <v>3532</v>
      </c>
      <c r="AF792" s="3" t="s">
        <v>453</v>
      </c>
      <c r="AH792" s="2"/>
      <c r="AI792" s="2"/>
      <c r="AJ792" s="2"/>
      <c r="AK792" s="3"/>
    </row>
    <row r="793" spans="29:37" x14ac:dyDescent="0.25">
      <c r="AC793" s="2" t="s">
        <v>4609</v>
      </c>
      <c r="AD793" s="2" t="s">
        <v>4602</v>
      </c>
      <c r="AE793" s="2" t="s">
        <v>4603</v>
      </c>
      <c r="AF793" s="3" t="s">
        <v>395</v>
      </c>
      <c r="AH793" s="2"/>
      <c r="AI793" s="2"/>
      <c r="AJ793" s="2"/>
      <c r="AK793" s="3"/>
    </row>
    <row r="794" spans="29:37" x14ac:dyDescent="0.25">
      <c r="AC794" s="2" t="s">
        <v>4370</v>
      </c>
      <c r="AD794" s="2" t="s">
        <v>4363</v>
      </c>
      <c r="AE794" s="2" t="s">
        <v>4364</v>
      </c>
      <c r="AF794" s="3"/>
      <c r="AH794" s="2"/>
      <c r="AI794" s="2"/>
      <c r="AJ794" s="2"/>
      <c r="AK794" s="3"/>
    </row>
    <row r="795" spans="29:37" x14ac:dyDescent="0.25">
      <c r="AC795" s="2" t="s">
        <v>4168</v>
      </c>
      <c r="AD795" s="2" t="s">
        <v>4161</v>
      </c>
      <c r="AE795" s="2" t="s">
        <v>4162</v>
      </c>
      <c r="AF795" s="3" t="s">
        <v>372</v>
      </c>
      <c r="AH795" s="2"/>
      <c r="AI795" s="2"/>
      <c r="AJ795" s="2"/>
      <c r="AK795" s="3"/>
    </row>
    <row r="796" spans="29:37" x14ac:dyDescent="0.25">
      <c r="AC796" s="2" t="s">
        <v>3598</v>
      </c>
      <c r="AD796" s="2" t="s">
        <v>3591</v>
      </c>
      <c r="AE796" s="2" t="s">
        <v>3592</v>
      </c>
      <c r="AF796" s="3"/>
      <c r="AH796" s="2"/>
      <c r="AI796" s="2"/>
      <c r="AJ796" s="2"/>
      <c r="AK796" s="3"/>
    </row>
    <row r="797" spans="29:37" x14ac:dyDescent="0.25">
      <c r="AC797" s="2" t="s">
        <v>5794</v>
      </c>
      <c r="AD797" s="2" t="s">
        <v>5788</v>
      </c>
      <c r="AE797" s="2" t="s">
        <v>5789</v>
      </c>
      <c r="AF797" s="3" t="s">
        <v>462</v>
      </c>
      <c r="AH797" s="2"/>
      <c r="AI797" s="2"/>
      <c r="AJ797" s="2"/>
      <c r="AK797" s="3"/>
    </row>
    <row r="798" spans="29:37" x14ac:dyDescent="0.25">
      <c r="AC798" s="2" t="s">
        <v>354</v>
      </c>
      <c r="AD798" s="2" t="s">
        <v>347</v>
      </c>
      <c r="AE798" s="2" t="s">
        <v>109</v>
      </c>
      <c r="AF798" s="3"/>
      <c r="AH798" s="2"/>
      <c r="AI798" s="2"/>
      <c r="AJ798" s="2"/>
      <c r="AK798" s="3"/>
    </row>
    <row r="799" spans="29:37" x14ac:dyDescent="0.25">
      <c r="AC799" s="2" t="s">
        <v>1526</v>
      </c>
      <c r="AD799" s="2" t="s">
        <v>1518</v>
      </c>
      <c r="AE799" s="2" t="s">
        <v>1519</v>
      </c>
      <c r="AF799" s="3"/>
      <c r="AH799" s="2"/>
      <c r="AI799" s="2"/>
      <c r="AJ799" s="2"/>
      <c r="AK799" s="3"/>
    </row>
    <row r="800" spans="29:37" x14ac:dyDescent="0.25">
      <c r="AC800" s="2" t="s">
        <v>385</v>
      </c>
      <c r="AD800" s="2" t="s">
        <v>377</v>
      </c>
      <c r="AE800" s="2" t="s">
        <v>36</v>
      </c>
      <c r="AF800" s="3"/>
      <c r="AH800" s="2"/>
      <c r="AI800" s="2"/>
      <c r="AJ800" s="2"/>
      <c r="AK800" s="3"/>
    </row>
    <row r="801" spans="29:37" x14ac:dyDescent="0.25">
      <c r="AC801" s="2" t="s">
        <v>5095</v>
      </c>
      <c r="AD801" s="2" t="s">
        <v>5088</v>
      </c>
      <c r="AE801" s="2" t="s">
        <v>5089</v>
      </c>
      <c r="AF801" s="3" t="s">
        <v>1506</v>
      </c>
      <c r="AH801" s="2"/>
      <c r="AI801" s="2"/>
      <c r="AJ801" s="2"/>
      <c r="AK801" s="3"/>
    </row>
    <row r="802" spans="29:37" x14ac:dyDescent="0.25">
      <c r="AC802" s="2" t="s">
        <v>3243</v>
      </c>
      <c r="AD802" s="2" t="s">
        <v>3236</v>
      </c>
      <c r="AE802" s="2" t="s">
        <v>3237</v>
      </c>
      <c r="AF802" s="3" t="s">
        <v>1506</v>
      </c>
      <c r="AH802" s="2"/>
      <c r="AI802" s="2"/>
      <c r="AJ802" s="2"/>
      <c r="AK802" s="3"/>
    </row>
    <row r="803" spans="29:37" x14ac:dyDescent="0.25">
      <c r="AC803" s="2" t="s">
        <v>5019</v>
      </c>
      <c r="AD803" s="2" t="s">
        <v>5011</v>
      </c>
      <c r="AE803" s="2" t="s">
        <v>5012</v>
      </c>
      <c r="AF803" s="3"/>
      <c r="AH803" s="2"/>
      <c r="AI803" s="2"/>
      <c r="AJ803" s="2"/>
      <c r="AK803" s="3"/>
    </row>
    <row r="804" spans="29:37" x14ac:dyDescent="0.25">
      <c r="AC804" s="2" t="s">
        <v>2539</v>
      </c>
      <c r="AD804" s="2" t="s">
        <v>2532</v>
      </c>
      <c r="AE804" s="2" t="s">
        <v>2533</v>
      </c>
      <c r="AF804" s="3" t="s">
        <v>337</v>
      </c>
      <c r="AH804" s="2"/>
      <c r="AI804" s="2"/>
      <c r="AJ804" s="2"/>
      <c r="AK804" s="3"/>
    </row>
    <row r="805" spans="29:37" x14ac:dyDescent="0.25">
      <c r="AC805" s="2" t="s">
        <v>5247</v>
      </c>
      <c r="AD805" s="2" t="s">
        <v>5242</v>
      </c>
      <c r="AE805" s="2" t="s">
        <v>5243</v>
      </c>
      <c r="AF805" s="3"/>
      <c r="AH805" s="2"/>
      <c r="AI805" s="2"/>
      <c r="AJ805" s="2"/>
      <c r="AK805" s="3"/>
    </row>
    <row r="806" spans="29:37" x14ac:dyDescent="0.25">
      <c r="AC806" s="2" t="s">
        <v>416</v>
      </c>
      <c r="AD806" s="2" t="s">
        <v>409</v>
      </c>
      <c r="AE806" s="2" t="s">
        <v>410</v>
      </c>
      <c r="AF806" s="3"/>
      <c r="AH806" s="2"/>
      <c r="AI806" s="2"/>
      <c r="AJ806" s="2"/>
      <c r="AK806" s="3"/>
    </row>
    <row r="807" spans="29:37" x14ac:dyDescent="0.25">
      <c r="AC807" s="2" t="s">
        <v>1631</v>
      </c>
      <c r="AD807" s="2" t="s">
        <v>1623</v>
      </c>
      <c r="AE807" s="2" t="s">
        <v>1624</v>
      </c>
      <c r="AF807" s="3"/>
      <c r="AH807" s="2"/>
      <c r="AI807" s="2"/>
      <c r="AJ807" s="2"/>
      <c r="AK807" s="3"/>
    </row>
    <row r="808" spans="29:37" x14ac:dyDescent="0.25">
      <c r="AC808" s="2" t="s">
        <v>570</v>
      </c>
      <c r="AD808" s="2" t="s">
        <v>563</v>
      </c>
      <c r="AE808" s="2" t="s">
        <v>564</v>
      </c>
      <c r="AF808" s="3"/>
      <c r="AH808" s="2"/>
      <c r="AI808" s="2"/>
      <c r="AJ808" s="2"/>
      <c r="AK808" s="3"/>
    </row>
  </sheetData>
  <sortState ref="BC3:BC428">
    <sortCondition ref="BC3:BC428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MIDAS</vt:lpstr>
      <vt:lpstr>List_Compare</vt:lpstr>
      <vt:lpstr>SPLICEREX_p05</vt:lpstr>
      <vt:lpstr>Top Hits</vt:lpstr>
      <vt:lpstr>Classified Overlap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Luftiglab</dc:creator>
  <cp:lastModifiedBy>Luftiglab</cp:lastModifiedBy>
  <dcterms:created xsi:type="dcterms:W3CDTF">2011-11-19T03:08:14Z</dcterms:created>
  <dcterms:modified xsi:type="dcterms:W3CDTF">2012-04-02T21:40:24Z</dcterms:modified>
</cp:coreProperties>
</file>